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tables/table19.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20.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21.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22.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23.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4.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25.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26.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27.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tables/table28.xml" ContentType="application/vnd.openxmlformats-officedocument.spreadsheetml.table+xml"/>
  <Override PartName="/xl/comments10.xml" ContentType="application/vnd.openxmlformats-officedocument.spreadsheetml.comments+xml"/>
  <Override PartName="/xl/drawings/drawing13.xml" ContentType="application/vnd.openxmlformats-officedocument.drawing+xml"/>
  <Override PartName="/xl/tables/table29.xml" ContentType="application/vnd.openxmlformats-officedocument.spreadsheetml.table+xml"/>
  <Override PartName="/xl/comments1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erezA\Desktop\Remediated Documents\Documents remediated\EMPG\FMFW\"/>
    </mc:Choice>
  </mc:AlternateContent>
  <bookViews>
    <workbookView xWindow="0" yWindow="0" windowWidth="20490" windowHeight="7605" tabRatio="930" firstSheet="1" activeTab="1"/>
  </bookViews>
  <sheets>
    <sheet name="Source" sheetId="18" state="veryHidden" r:id="rId1"/>
    <sheet name="Instructions" sheetId="34" r:id="rId2"/>
    <sheet name="Facesheet" sheetId="48" r:id="rId3"/>
    <sheet name="Auth Agent Contact Information" sheetId="3" r:id="rId4"/>
    <sheet name="FFATA Financial Disclosure" sheetId="4" state="veryHidden" r:id="rId5"/>
    <sheet name="Project Ledger" sheetId="31" r:id="rId6"/>
    <sheet name="Planning" sheetId="7" r:id="rId7"/>
    <sheet name="Organization" sheetId="38" r:id="rId8"/>
    <sheet name="Equipment" sheetId="9" r:id="rId9"/>
    <sheet name="Training" sheetId="10" r:id="rId10"/>
    <sheet name="Exercise" sheetId="11" r:id="rId11"/>
    <sheet name="M&amp;A" sheetId="12" r:id="rId12"/>
    <sheet name="Indirect Costs" sheetId="13" r:id="rId13"/>
    <sheet name="Consultant-Contractor" sheetId="14" r:id="rId14"/>
    <sheet name="Personnel" sheetId="15" r:id="rId15"/>
    <sheet name="Match" sheetId="16" r:id="rId16"/>
    <sheet name="Auth. Agent" sheetId="17" r:id="rId17"/>
    <sheet name="ICR Summary" sheetId="19" r:id="rId18"/>
  </sheets>
  <definedNames>
    <definedName name="_xlnm._FilterDatabase" localSheetId="15" hidden="1">Match!$A$11:$O$200</definedName>
    <definedName name="_xlnm._FilterDatabase" localSheetId="5" hidden="1">'Project Ledger'!$A$1:$S$10</definedName>
    <definedName name="_xlnm._FilterDatabase" localSheetId="9" hidden="1">Training!$A$1:$T$10</definedName>
    <definedName name="Border_Security">Source!$I$24:$I$25</definedName>
    <definedName name="Certification_Recertification_of_instr">Source!$BX$76</definedName>
    <definedName name="Certification_Recertification_of_instructors">Source!$I$56:$I$61</definedName>
    <definedName name="Cmnty_Outreach">Source!$BC$76:$BC$76</definedName>
    <definedName name="Community_Outreach">Source!$I$39:$I$43</definedName>
    <definedName name="Conduct_and_Evaluate2">Source!$BZ$76</definedName>
    <definedName name="Conduct_Attend_and_Evaluate">Source!$BK$76</definedName>
    <definedName name="Conduct_Evaluate">Source!$P$47:$P$51</definedName>
    <definedName name="Conference">Source!$AZ$76</definedName>
    <definedName name="Conferences">Source!$F$39:$F$43</definedName>
    <definedName name="Construction_and_Renovation">Source!$BO$51:$BO$52</definedName>
    <definedName name="Construction_Renovation">Source!$BE$51:$BE$52</definedName>
    <definedName name="Consultant_Contractor_Fee">Source!$AZ$76:$AZ$79</definedName>
    <definedName name="Consultant_Hold_Trigger">Source!$AW$109:$AW$112</definedName>
    <definedName name="Course_Delivery_and_Evaluation">Source!$H$56:$H$61</definedName>
    <definedName name="Course_Development_Delivery_and_Evaluation">Source!$G$56:$G$61</definedName>
    <definedName name="Critical_Emergency_Supplies">Source!$J$39:$J$40</definedName>
    <definedName name="Crse_Delivery_and_Evaluation">Source!$BI$76:$BI$76</definedName>
    <definedName name="Crse_Development_Delivery_and_Evaluation">Source!$BH$76</definedName>
    <definedName name="Date" localSheetId="16">'Auth. Agent'!$L$28</definedName>
    <definedName name="Date" localSheetId="13">'Consultant-Contractor'!$O$6</definedName>
    <definedName name="Date" localSheetId="8">Equipment!$V$6</definedName>
    <definedName name="Date" localSheetId="10">Exercise!$R$6</definedName>
    <definedName name="Date" localSheetId="12">'Indirect Costs'!$J$6</definedName>
    <definedName name="Date" localSheetId="11">'M&amp;A'!$K$6</definedName>
    <definedName name="Date" localSheetId="15">Match!$M$6</definedName>
    <definedName name="Date" localSheetId="7">Organization!$L$6</definedName>
    <definedName name="Date" localSheetId="14">Personnel!$J$6</definedName>
    <definedName name="Date" localSheetId="6">Planning!$O$6</definedName>
    <definedName name="Date" localSheetId="5">'Project Ledger'!$Q$6</definedName>
    <definedName name="Date" localSheetId="9">Training!$R$6</definedName>
    <definedName name="Day_to_day_activities_operations_that_support_emergency_management">Source!$L$24:$L$29</definedName>
    <definedName name="Day_to_day_activities_operations_that_support_emergency_mgnt">Source!$BY$76</definedName>
    <definedName name="Design_Develop_Conduct_and_Eval">Source!$BJ$76</definedName>
    <definedName name="Design_Develop_Conduct_and_Evaluate">Source!$O$47:$O$50</definedName>
    <definedName name="Develop_and_Enhance_Plans_Protocols_Programs_and_Systems">Source!$H$39:$H$41</definedName>
    <definedName name="Develop_Enhance_Plans_protocols_programs_and_Systems">Source!$BB$76</definedName>
    <definedName name="EMPG_Day_to_day_activities_that_support_emergency_management">Source!$BQ$76</definedName>
    <definedName name="EMPG_Other_emergency_management_related_planning_activities">Source!$M$39:$M$40</definedName>
    <definedName name="EndDate">Facesheet!$J$12</definedName>
    <definedName name="EndPOP" localSheetId="13">'Consultant-Contractor'!$O$9:$Q$9</definedName>
    <definedName name="EndPOP" localSheetId="8">Equipment!$V$9</definedName>
    <definedName name="EndPOP" localSheetId="10">Exercise!$R$9</definedName>
    <definedName name="EndPOP" localSheetId="12">'Indirect Costs'!$J$9</definedName>
    <definedName name="EndPOP" localSheetId="11">'M&amp;A'!$K$9:$M$9</definedName>
    <definedName name="EndPOP" localSheetId="15">Match!$M$9</definedName>
    <definedName name="EndPOP" localSheetId="7">Organization!$L$9</definedName>
    <definedName name="EndPOP" localSheetId="14">Personnel!$J$9</definedName>
    <definedName name="EndPOP" localSheetId="6">Planning!$O$9</definedName>
    <definedName name="EndPOP" localSheetId="5">'Project Ledger'!$Q$9</definedName>
    <definedName name="EndPOP" localSheetId="9">Training!$R$9</definedName>
    <definedName name="EOC_Analyzing_constructed_renovated_space_to_support_design_implementation_of_protection_systems">Source!$L$39:$L$40</definedName>
    <definedName name="EOC_Construction">Source!$BR$76</definedName>
    <definedName name="EOC_Consulting">Source!$BC$110:$BC$111</definedName>
    <definedName name="EOC_Ensuring_continuity_of_operation">Source!$BN$76</definedName>
    <definedName name="EOC_Ensuring_EOC_continuity_of_operations">Source!$K$39:$K$40</definedName>
    <definedName name="EOC_Renovation">Source!$BS$76</definedName>
    <definedName name="Equip_Resource_Project_Mgt">Source!$G$24</definedName>
    <definedName name="Equipment">Source!$BA$51:$BA$61</definedName>
    <definedName name="Exerc">Source!$BM$51</definedName>
    <definedName name="Exercise">Source!$BC$51:$BC$52</definedName>
    <definedName name="Exercise_Consulting">Source!$BA$110:$BA$111</definedName>
    <definedName name="FacesheetICRDropdown">Source!$A$3:$A$4</definedName>
    <definedName name="FIPS" localSheetId="13">'Consultant-Contractor'!$A$6:$M$6</definedName>
    <definedName name="FIPS" localSheetId="8">Equipment!$A$6</definedName>
    <definedName name="FIPS" localSheetId="10">Exercise!$A$6</definedName>
    <definedName name="FIPS" localSheetId="12">'Indirect Costs'!$A$6</definedName>
    <definedName name="FIPS" localSheetId="11">'M&amp;A'!$A$6</definedName>
    <definedName name="FIPS" localSheetId="15">Match!$A$6</definedName>
    <definedName name="FIPS" localSheetId="7">Organization!$A$6</definedName>
    <definedName name="FIPS" localSheetId="14">Personnel!$A$6</definedName>
    <definedName name="FIPS" localSheetId="6">Planning!$A$6</definedName>
    <definedName name="FIPS" localSheetId="5">'Project Ledger'!$A$6</definedName>
    <definedName name="FIPS" localSheetId="9">Training!$A$6</definedName>
    <definedName name="FIPSNumber">Facesheet!$F$2</definedName>
    <definedName name="Goal_1_Enhance_prevention_and_detection_capabilities_to_protect_our_State_and_critical_infrastructure_from_all_hazards">Source!$CC$71:$CC$75</definedName>
    <definedName name="Goal_2_Strengthen_California_ability_to_plan_prepare_for_and_mitigate_disasters_emergencies_and_terrorist_events">Source!$CD$71:$CD$77</definedName>
    <definedName name="Goal_3_Effectively_respond_to_and_quickly_recover_from_both_intentional_and_natural_disasters">Source!$CE$71:$CE$77</definedName>
    <definedName name="Goal_4_Responsible_and_accountable_investments_of_homeland_security_and_emergency_management_funding">Source!$CF$71:$CF$73</definedName>
    <definedName name="Goal_5_Strengthen_and_unify_operations_and_management_to_increase_operational_efficiency_and_effectiveness">Source!$CG$71:$CG$74</definedName>
    <definedName name="Grant_Admin">Source!$F$10:$F$16</definedName>
    <definedName name="Grant_Administration">Source!$BM$76</definedName>
    <definedName name="home" localSheetId="3">'Auth Agent Contact Information'!$A$9</definedName>
    <definedName name="home" localSheetId="16">'Auth. Agent'!$C$8</definedName>
    <definedName name="home" localSheetId="13">'Consultant-Contractor'!$A$14</definedName>
    <definedName name="home" localSheetId="8">Equipment!$A$14</definedName>
    <definedName name="home" localSheetId="10">Exercise!$A$14</definedName>
    <definedName name="Home" localSheetId="2">Facesheet!$A$1</definedName>
    <definedName name="home" localSheetId="17">'ICR Summary'!$A$10</definedName>
    <definedName name="home" localSheetId="12">'Indirect Costs'!$A$14</definedName>
    <definedName name="home" localSheetId="11">'M&amp;A'!$A$14</definedName>
    <definedName name="home" localSheetId="15">Match!$A$14</definedName>
    <definedName name="home" localSheetId="7">Organization!$A$14</definedName>
    <definedName name="home" localSheetId="14">Personnel!$A$14</definedName>
    <definedName name="home" localSheetId="6">Planning!$A$14</definedName>
    <definedName name="home" localSheetId="5">'Project Ledger'!$A$14</definedName>
    <definedName name="home" localSheetId="9">Training!$A$14</definedName>
    <definedName name="ICRate" localSheetId="17">'ICR Summary'!$D$7</definedName>
    <definedName name="Increased_Threat_Level">Source!$H$24:$H$29</definedName>
    <definedName name="Increased_Threat_Levels">Source!$BE$76</definedName>
    <definedName name="Ind_Cost">Source!$BP$51</definedName>
    <definedName name="Indirect_Cost">Source!$BG$51</definedName>
    <definedName name="IndirectCostRate">Source!$D$80:$D$85</definedName>
    <definedName name="Info_Intel_analysis_and_sharing_fusion_center_activities">Source!$F$24:$F$26</definedName>
    <definedName name="Info_Intel_analysis_sharing_fusion_center_activities">Source!$BD$76</definedName>
    <definedName name="Initials" localSheetId="13">'Consultant-Contractor'!$P$10:$Q$10</definedName>
    <definedName name="Initials" localSheetId="8">Equipment!$W$10:$X$10</definedName>
    <definedName name="Initials" localSheetId="10">Exercise!$S$10:$T$10</definedName>
    <definedName name="Initials" localSheetId="12">'Indirect Costs'!$K$10:$L$10</definedName>
    <definedName name="Initials" localSheetId="11">'M&amp;A'!$L$10:$M$10</definedName>
    <definedName name="Initials" localSheetId="15">Match!$N$10:$O$10</definedName>
    <definedName name="Initials" localSheetId="7">Organization!$M$10:$N$10</definedName>
    <definedName name="Initials" localSheetId="14">Personnel!$K$10:$L$10</definedName>
    <definedName name="Initials" localSheetId="6">Planning!$P$10:$Q$10</definedName>
    <definedName name="Initials" localSheetId="5">'Project Ledger'!$R$10:$S$10</definedName>
    <definedName name="Initials" localSheetId="9">Training!$S$10:$T$10</definedName>
    <definedName name="LabelDate" localSheetId="16">'Auth. Agent'!$L$30</definedName>
    <definedName name="LabelDate" localSheetId="13">'Consultant-Contractor'!$N$6</definedName>
    <definedName name="LabelDate" localSheetId="8">Equipment!$U$6</definedName>
    <definedName name="LabelDate" localSheetId="10">Exercise!$Q$6</definedName>
    <definedName name="LabelDate" localSheetId="12">'Indirect Costs'!$I$6</definedName>
    <definedName name="LabelDate" localSheetId="11">'M&amp;A'!$J$6</definedName>
    <definedName name="LabelDate" localSheetId="15">Match!$L$6</definedName>
    <definedName name="LabelDate" localSheetId="7">Organization!$K$6</definedName>
    <definedName name="LabelDate" localSheetId="14">Personnel!$I$6</definedName>
    <definedName name="LabelDate" localSheetId="6">Planning!$N$6</definedName>
    <definedName name="LabelDate" localSheetId="5">'Project Ledger'!$P$6:$P$6</definedName>
    <definedName name="LabelDate" localSheetId="9">Training!$Q$6</definedName>
    <definedName name="LabelRequest" localSheetId="13">'Consultant-Contractor'!$N$7</definedName>
    <definedName name="LabelRequest" localSheetId="8">Equipment!$U$7</definedName>
    <definedName name="LabelRequest" localSheetId="10">Exercise!$Q$7</definedName>
    <definedName name="LabelRequest" localSheetId="12">'Indirect Costs'!$I$7</definedName>
    <definedName name="LabelRequest" localSheetId="11">'M&amp;A'!$J$7</definedName>
    <definedName name="LabelRequest" localSheetId="15">Match!$L$7</definedName>
    <definedName name="LabelRequest" localSheetId="7">Organization!$K$7</definedName>
    <definedName name="LabelRequest" localSheetId="14">Personnel!$I$7</definedName>
    <definedName name="LabelRequest" localSheetId="6">Planning!$N$7</definedName>
    <definedName name="LabelRequest" localSheetId="5">'Project Ledger'!$P$7:$P$7</definedName>
    <definedName name="LabelRequest" localSheetId="9">Training!$Q$7</definedName>
    <definedName name="Law_Enforcement_and_Anti_Terrorism_Plg">Source!$BA$76</definedName>
    <definedName name="Law_Enforcement_Anti_Terrorism_Planning">Source!$G$39:$G$40</definedName>
    <definedName name="LedgerType" localSheetId="16">'Auth. Agent'!$C$8</definedName>
    <definedName name="LedgerType" localSheetId="13">'Consultant-Contractor'!$O$5</definedName>
    <definedName name="LedgerType" localSheetId="8">Equipment!$V$5</definedName>
    <definedName name="LedgerType" localSheetId="10">Exercise!$R$5</definedName>
    <definedName name="LedgerType" localSheetId="12">'Indirect Costs'!$J$5</definedName>
    <definedName name="LedgerType" localSheetId="11">'M&amp;A'!$K$5</definedName>
    <definedName name="LedgerType" localSheetId="15">Match!$M$5</definedName>
    <definedName name="LedgerType" localSheetId="7">Organization!$L$5</definedName>
    <definedName name="LedgerType" localSheetId="14">Personnel!$J$5</definedName>
    <definedName name="LedgerType" localSheetId="6">Planning!$O$5</definedName>
    <definedName name="LedgerType" localSheetId="5">'Project Ledger'!$Q$5</definedName>
    <definedName name="LedgerType" localSheetId="9">Training!$R$5</definedName>
    <definedName name="M_A">Source!$BD$51</definedName>
    <definedName name="M_and_A">Source!$BN$51</definedName>
    <definedName name="MA_Consulting">Source!$BB$110</definedName>
    <definedName name="Maintenance_and_Sustainment">Source!$BQ$51:$BQ$54</definedName>
    <definedName name="Maintenance_Contracts_Warranties">Source!$BT$76</definedName>
    <definedName name="Maintenance_Sustainment">Source!$BF$51:$BF$54</definedName>
    <definedName name="Mitigation">Source!$CE$51:$CE$57</definedName>
    <definedName name="MS_Consulting">Source!$BD$110:$BD$113</definedName>
    <definedName name="Org">Source!$BK$51</definedName>
    <definedName name="Organization">Source!$AZ$51:$AZ$52</definedName>
    <definedName name="Organization_Consulting">Source!$AY$110</definedName>
    <definedName name="Percentage_of_Fed_Fund">Source!$AE$119:$AE$120</definedName>
    <definedName name="Plan">Source!$BJ$51:$BJ$52</definedName>
    <definedName name="Planning">Source!$AY$51:$AY$54</definedName>
    <definedName name="Planning_Consulting">Source!$AX$110:$AX$112</definedName>
    <definedName name="Prevention">Source!$CC$51:$CC$57</definedName>
    <definedName name="_xlnm.Print_Area" localSheetId="3">'Auth Agent Contact Information'!$A$1:$H$21</definedName>
    <definedName name="_xlnm.Print_Area" localSheetId="16">'Auth. Agent'!$A$1:$N$36</definedName>
    <definedName name="_xlnm.Print_Area" localSheetId="13">'Consultant-Contractor'!$A$1:$Q$50</definedName>
    <definedName name="_xlnm.Print_Area" localSheetId="8">Equipment!$A$1:$X$50</definedName>
    <definedName name="_xlnm.Print_Area" localSheetId="10">Exercise!$A$1:$T$50</definedName>
    <definedName name="_xlnm.Print_Area" localSheetId="2">Facesheet!$A$1:$J$35</definedName>
    <definedName name="_xlnm.Print_Area" localSheetId="4">'FFATA Financial Disclosure'!$A$1:$F$41</definedName>
    <definedName name="_xlnm.Print_Area" localSheetId="17">'ICR Summary'!$A$1:$D$43</definedName>
    <definedName name="_xlnm.Print_Area" localSheetId="12">'Indirect Costs'!$A$1:$L$50</definedName>
    <definedName name="_xlnm.Print_Area" localSheetId="11">'M&amp;A'!$A$1:$M$50</definedName>
    <definedName name="_xlnm.Print_Area" localSheetId="15">Match!$A$1:$O$50</definedName>
    <definedName name="_xlnm.Print_Area" localSheetId="7">Organization!$A$1:$N$50</definedName>
    <definedName name="_xlnm.Print_Area" localSheetId="14">Personnel!$A$1:$L$50</definedName>
    <definedName name="_xlnm.Print_Area" localSheetId="6">Planning!$A$1:$Q$50</definedName>
    <definedName name="_xlnm.Print_Area" localSheetId="5">'Project Ledger'!$A$1:$S$50</definedName>
    <definedName name="_xlnm.Print_Area" localSheetId="9">Training!$A$1:$T$50</definedName>
    <definedName name="_xlnm.Print_Titles" localSheetId="13">'Consultant-Contractor'!$11:$11</definedName>
    <definedName name="_xlnm.Print_Titles" localSheetId="8">Equipment!$11:$11</definedName>
    <definedName name="_xlnm.Print_Titles" localSheetId="10">Exercise!$11:$11</definedName>
    <definedName name="_xlnm.Print_Titles" localSheetId="12">'Indirect Costs'!$11:$11</definedName>
    <definedName name="_xlnm.Print_Titles" localSheetId="11">'M&amp;A'!$11:$11</definedName>
    <definedName name="_xlnm.Print_Titles" localSheetId="15">Match!$11:$11</definedName>
    <definedName name="_xlnm.Print_Titles" localSheetId="7">Organization!$11:$11</definedName>
    <definedName name="_xlnm.Print_Titles" localSheetId="14">Personnel!$11:$11</definedName>
    <definedName name="_xlnm.Print_Titles" localSheetId="6">Planning!$11:$11</definedName>
    <definedName name="_xlnm.Print_Titles" localSheetId="5">'Project Ledger'!$11:$11</definedName>
    <definedName name="_xlnm.Print_Titles" localSheetId="9">Training!$11:$11</definedName>
    <definedName name="Procurement_Over_150k">Source!$AW$101:$AW$102</definedName>
    <definedName name="Protection">Source!$CD$51:$CD$61</definedName>
    <definedName name="Public_and_Private_Partnerships">Source!$BF$76:$BF$82</definedName>
    <definedName name="Public_Private_Partnership">Source!$J$24:$J$31</definedName>
    <definedName name="RangeApproved" localSheetId="8">Equipment!$W$14:$W$200</definedName>
    <definedName name="RangeApproved" localSheetId="10">Exercise!$S$14:$S$202</definedName>
    <definedName name="RangeApproved" localSheetId="12">'Indirect Costs'!$K$14:$K$200</definedName>
    <definedName name="RangeApproved" localSheetId="11">'M&amp;A'!$L$14:$L$201</definedName>
    <definedName name="RangeApproved" localSheetId="15">Match!$M$14:$M$200</definedName>
    <definedName name="RangeApproved" localSheetId="7">Organization!$M$14:$M$200</definedName>
    <definedName name="RangeApproved" localSheetId="6">Planning!$P$14:$P$200</definedName>
    <definedName name="RangeApproved" localSheetId="5">'Project Ledger'!$P$14:$P$200</definedName>
    <definedName name="RangeApproved" localSheetId="9">Training!$S$14:$S$205</definedName>
    <definedName name="RangeBalance" localSheetId="8">Equipment!$X$14:$X$200</definedName>
    <definedName name="RangeBalance" localSheetId="10">Exercise!$T$14:$T$202</definedName>
    <definedName name="RangeBalance" localSheetId="12">'Indirect Costs'!$L$14:$L$200</definedName>
    <definedName name="RangeBalance" localSheetId="11">'M&amp;A'!$M$14:$M$201</definedName>
    <definedName name="RangeBalance" localSheetId="15">Match!$N$14:$N$200</definedName>
    <definedName name="RangeBalance" localSheetId="7">Organization!$N$14:$N$200</definedName>
    <definedName name="RangeBalance" localSheetId="6">Planning!$Q$14:$Q$200</definedName>
    <definedName name="RangeBalance" localSheetId="5">'Project Ledger'!$R$14:$R$200</definedName>
    <definedName name="RangeBalance" localSheetId="9">Training!$T$14:$T$205</definedName>
    <definedName name="RangeBody" localSheetId="13">'Consultant-Contractor'!$A$14:$Q$200</definedName>
    <definedName name="RangeBody" localSheetId="8">Equipment!$A$14:$X$200</definedName>
    <definedName name="RangeBody" localSheetId="10">Exercise!$A$14:$T$202</definedName>
    <definedName name="RangeBody" localSheetId="12">'Indirect Costs'!$A$14:$L$200</definedName>
    <definedName name="RangeBody" localSheetId="11">'M&amp;A'!$A$14:$M$201</definedName>
    <definedName name="RangeBody" localSheetId="15">Match!$A$14:$O$200</definedName>
    <definedName name="RangeBody" localSheetId="7">Organization!$A$14:$N$200</definedName>
    <definedName name="RangeBody" localSheetId="14">Personnel!$A$14:$L$202</definedName>
    <definedName name="RangeBody" localSheetId="6">Planning!$A$14:$Q$200</definedName>
    <definedName name="RangeBody" localSheetId="5">'Project Ledger'!$A$14:$S$200</definedName>
    <definedName name="RangeBody" localSheetId="9">Training!$A$14:$T$205</definedName>
    <definedName name="RangeCost" localSheetId="13">'Consultant-Contractor'!$Q$14:$Q$200</definedName>
    <definedName name="RangeCost" localSheetId="8">Equipment!$S$14:$S$200</definedName>
    <definedName name="RangeCost" localSheetId="10">Exercise!$O$14:$O$202</definedName>
    <definedName name="RangeCost" localSheetId="12">'Indirect Costs'!$G$14:$G$200</definedName>
    <definedName name="RangeCost" localSheetId="11">'M&amp;A'!$H$14:$H$201</definedName>
    <definedName name="RangeCost" localSheetId="15">Match!$I$14:$I$200</definedName>
    <definedName name="RangeCost" localSheetId="7">Organization!$I$14:$I$200</definedName>
    <definedName name="RangeCost" localSheetId="14">Personnel!$L$14:$L$202</definedName>
    <definedName name="RangeCost" localSheetId="6">Planning!$L$14:$L$200</definedName>
    <definedName name="RangeCost" localSheetId="5">'Project Ledger'!$M$14:$M$200</definedName>
    <definedName name="RangeCost" localSheetId="9">Training!$O$14:$O$205</definedName>
    <definedName name="RangeDiscipline" localSheetId="8">Equipment!$G$14:$G$200</definedName>
    <definedName name="RangeDiscipline" localSheetId="10">Exercise!$E$14:$E$202</definedName>
    <definedName name="RangeDiscipline" localSheetId="11">'M&amp;A'!$D$14:$D$201</definedName>
    <definedName name="RangeDiscipline" localSheetId="15">Match!$E$14:$E$200</definedName>
    <definedName name="RangeDiscipline" localSheetId="7">Organization!$E$14:$E$200</definedName>
    <definedName name="RangeDiscipline" localSheetId="14">Personnel!$E$14:$E$202</definedName>
    <definedName name="RangeDiscipline" localSheetId="6">Planning!$E$14:$E$200</definedName>
    <definedName name="RangeDiscipline" localSheetId="5">'Project Ledger'!$G$14:$G$200</definedName>
    <definedName name="RangeDiscipline" localSheetId="9">Training!$E$14:$E$205</definedName>
    <definedName name="RangeFee" localSheetId="13">'Consultant-Contractor'!$L$14:$L$200</definedName>
    <definedName name="RangeFunding" localSheetId="8">Equipment!$F$14:$F$200</definedName>
    <definedName name="RangeFunding" localSheetId="10">Exercise!$D$14:$D$202</definedName>
    <definedName name="RangeFunding" localSheetId="12">'Indirect Costs'!$C$14:$C$200</definedName>
    <definedName name="RangeFunding" localSheetId="11">'M&amp;A'!$C$14:$C$201</definedName>
    <definedName name="RangeFunding" localSheetId="7">Organization!$D$14:$D$200</definedName>
    <definedName name="RangeFunding" localSheetId="14">Personnel!$D$14:$D$202</definedName>
    <definedName name="RangeFunding" localSheetId="6">Planning!$D$14:$D$200</definedName>
    <definedName name="RangeFunding" localSheetId="5">'Project Ledger'!$F$14:$F$200</definedName>
    <definedName name="RangeFunding" localSheetId="9">Training!$D$14:$D$205</definedName>
    <definedName name="RangeHourlyRate" localSheetId="13">'Consultant-Contractor'!$N$14:$N$200</definedName>
    <definedName name="RangeHours" localSheetId="13">'Consultant-Contractor'!$O$14:$O$200</definedName>
    <definedName name="RangeHours" localSheetId="14">Personnel!$J$14:$J$202</definedName>
    <definedName name="RangeIndirect" localSheetId="17">'ICR Summary'!$A$42:$D$57</definedName>
    <definedName name="RangePercent" localSheetId="15">Match!$O$14:$O$200</definedName>
    <definedName name="RangePercent" localSheetId="5">'Project Ledger'!$S$14:$S$200</definedName>
    <definedName name="RangePeriod" localSheetId="13">'Consultant-Contractor'!$K$14:$K$200</definedName>
    <definedName name="RangePeriod" localSheetId="14">Personnel!$H$14:$H$202</definedName>
    <definedName name="RangePrevious" localSheetId="8">Equipment!$T$14:$T$200</definedName>
    <definedName name="RangePrevious" localSheetId="10">Exercise!$P$14:$P$202</definedName>
    <definedName name="RangePrevious" localSheetId="12">'Indirect Costs'!$H$14:$H$200</definedName>
    <definedName name="RangePrevious" localSheetId="11">'M&amp;A'!$I$14:$I$201</definedName>
    <definedName name="RangePrevious" localSheetId="15">Match!$J$14:$J$200</definedName>
    <definedName name="RangePrevious" localSheetId="7">Organization!$J$14:$J$200</definedName>
    <definedName name="RangePrevious" localSheetId="6">Planning!$M$14:$M$200</definedName>
    <definedName name="RangePrevious" localSheetId="5">'Project Ledger'!$N$14:$N$200</definedName>
    <definedName name="RangePrevious" localSheetId="9">Training!$P$14:$P$205</definedName>
    <definedName name="RangeProjectLetter" localSheetId="8">Equipment!$A$14:$A$200</definedName>
    <definedName name="RangeProjectLetter" localSheetId="10">Exercise!$A$14:$A$202</definedName>
    <definedName name="RangeProjectLetter" localSheetId="12">'Indirect Costs'!$A$14:$A$200</definedName>
    <definedName name="RangeProjectLetter" localSheetId="11">'M&amp;A'!$A$14:$A$201</definedName>
    <definedName name="RangeProjectLetter" localSheetId="15">Match!$A$14:$A$200</definedName>
    <definedName name="RangeProjectLetter" localSheetId="7">Organization!$A$14:$A$200</definedName>
    <definedName name="RangeProjectLetter" localSheetId="14">Personnel!$A$14:$A$202</definedName>
    <definedName name="RangeProjectLetter" localSheetId="6">Planning!$A$14:$A$200</definedName>
    <definedName name="RangeProjectLetter" localSheetId="5">'Project Ledger'!$C$14:$C$200</definedName>
    <definedName name="RangeProjectLetter" localSheetId="9">Training!$A$14:$A$205</definedName>
    <definedName name="RangeProjectTotal" localSheetId="5">'Project Ledger'!$Q$14:$Q$200</definedName>
    <definedName name="RangeSalary" localSheetId="13">'Consultant-Contractor'!$M$14:$M$200</definedName>
    <definedName name="RangeSalary" localSheetId="14">Personnel!$I$14:$I$202</definedName>
    <definedName name="RangeSolutionSub" localSheetId="12">'Indirect Costs'!$D$14:$D$200</definedName>
    <definedName name="RangeSolutionSub" localSheetId="11">'M&amp;A'!$E$14:$E$201</definedName>
    <definedName name="RangeThisRequest" localSheetId="8">Equipment!$U$14:$U$200</definedName>
    <definedName name="RangeThisRequest" localSheetId="10">Exercise!$Q$14:$Q$202</definedName>
    <definedName name="RangeThisRequest" localSheetId="12">'Indirect Costs'!$I$14:$I$200</definedName>
    <definedName name="RangeThisRequest" localSheetId="11">'M&amp;A'!$J$14:$J$201</definedName>
    <definedName name="RangeThisRequest" localSheetId="15">Match!$K$14:$K$200</definedName>
    <definedName name="RangeThisRequest" localSheetId="7">Organization!$K$14:$K$200</definedName>
    <definedName name="RangeThisRequest" localSheetId="6">Planning!$N$14:$N$200</definedName>
    <definedName name="RangeThisRequest" localSheetId="5">'Project Ledger'!$O$14:$O$200</definedName>
    <definedName name="RangeThisRequest" localSheetId="9">Training!$Q$14:$Q$205</definedName>
    <definedName name="RangeTotalHours" localSheetId="13">'Consultant-Contractor'!$O$14:$O$200</definedName>
    <definedName name="Recovery">Source!$CG$51:$CG$58</definedName>
    <definedName name="Repair_Replacement_Costs">Source!$BU$76</definedName>
    <definedName name="RequestNumber" localSheetId="16">'Auth. Agent'!$H$11</definedName>
    <definedName name="RequestNumber" localSheetId="13">'Consultant-Contractor'!$O$7</definedName>
    <definedName name="RequestNumber" localSheetId="8">Equipment!$V$7</definedName>
    <definedName name="RequestNumber" localSheetId="10">Exercise!$R$7</definedName>
    <definedName name="RequestNumber" localSheetId="12">'Indirect Costs'!$J$7</definedName>
    <definedName name="RequestNumber" localSheetId="11">'M&amp;A'!$K$7</definedName>
    <definedName name="RequestNumber" localSheetId="15">Match!$M$7</definedName>
    <definedName name="RequestNumber" localSheetId="7">Organization!$L$7</definedName>
    <definedName name="RequestNumber" localSheetId="14">Personnel!$J$7</definedName>
    <definedName name="RequestNumber" localSheetId="6">Planning!$O$7</definedName>
    <definedName name="RequestNumber" localSheetId="5">'Project Ledger'!$Q$7</definedName>
    <definedName name="RequestNumber" localSheetId="9">Training!$R$7</definedName>
    <definedName name="Response">Source!$CF$51:$CF$64</definedName>
    <definedName name="RRNumber" localSheetId="13">'Consultant-Contractor'!$P$14:$P$200</definedName>
    <definedName name="RRNumber" localSheetId="8">Equipment!$V$14:$V$200</definedName>
    <definedName name="RRNumber" localSheetId="10">Exercise!$R$14:$R$202</definedName>
    <definedName name="RRNumber" localSheetId="12">'Indirect Costs'!$J$14:$J$200</definedName>
    <definedName name="RRNumber" localSheetId="11">'M&amp;A'!$K$14:$K$201</definedName>
    <definedName name="RRNumber" localSheetId="15">Match!$L$14:$L$200</definedName>
    <definedName name="RRNumber" localSheetId="7">Organization!$L$14:$L$200</definedName>
    <definedName name="RRNumber" localSheetId="14">Personnel!$K$14:$K$202</definedName>
    <definedName name="RRNumber" localSheetId="6">Planning!$O$14:$O$200</definedName>
    <definedName name="RRNumber" localSheetId="9">Training!$R$14:$R$205</definedName>
    <definedName name="Sole_Source_Involved">Source!$AW$105:$AW$106</definedName>
    <definedName name="source_addr">Source!$K$187:$K$188</definedName>
    <definedName name="source_Address">Source!$AQ$92:$AQ$99</definedName>
    <definedName name="SOURCE_AppCheckTotal">Source!$I$318</definedName>
    <definedName name="SOURCE_ApplicationType">Source!$A$99:$D$103</definedName>
    <definedName name="source_assemblydistricts">Source!$AM$49:$AM$128</definedName>
    <definedName name="Source_CalOESGoals">Source!$CA$80:$CA$85</definedName>
    <definedName name="source_CFDA">Source!$AS$52:$AS$61</definedName>
    <definedName name="Source_ConsultantNameLookup">Source!$AX$75:$AY$96</definedName>
    <definedName name="Source_CoreCapabilities">Source!$CA$11:$CA$42</definedName>
    <definedName name="SOURCE_CoreCapabilitiesByMissionArea">Source!$CA$51:$CA$55</definedName>
    <definedName name="Source_CoreCapabilitiesByMissionAreaNameLookup">Source!$CA$51:$CB$55</definedName>
    <definedName name="SOURCE_Discipline">Source!$A$73</definedName>
    <definedName name="source_districts">Source!$AL$49:$AL$101</definedName>
    <definedName name="SOURCE_EquipmentCondition">Source!$D$66:$D$70</definedName>
    <definedName name="Source_EquipmentHoldTrigger">Source!$AE$91:$AE$94</definedName>
    <definedName name="Source_EquipmentSAFECOMCompliance">Source!$J$65:$J$67</definedName>
    <definedName name="SOURCE_EquipmentSolutionAreaSubCategoryProjectLedger">Source!$AE$51:$AE$61</definedName>
    <definedName name="Source_ExerciseHoldTrigger">Source!$L$50:$L$52</definedName>
    <definedName name="Source_ExerciseNameLookup">Source!$M$46:$N$47</definedName>
    <definedName name="SOURCE_ExerciseRole">Source!$M$64:$M$69</definedName>
    <definedName name="SOURCE_ExerciseType">Source!$M$57:$M$61</definedName>
    <definedName name="SOURCE_ExerciseType2">Source!$AE$106:$AE$115</definedName>
    <definedName name="SOURCE_Expenditures">Source!$D$141:$E$144</definedName>
    <definedName name="SOURCE_FIPSMsg">Source!$D$152</definedName>
    <definedName name="SOURCE_FundingSource">Source!$D$73</definedName>
    <definedName name="SOURCE_FundingSourceGAFS_all">Source!$AV$86:$AV$150</definedName>
    <definedName name="source_FundSourceFaceSheet">Source!$AQ$91:$AQ$109</definedName>
    <definedName name="source_Grant">Source!$B$148</definedName>
    <definedName name="SOURCE_GrantList">Source!$A$163:$J$178</definedName>
    <definedName name="SOURCE_GrantManagementArea">Source!$M$85:$M$92</definedName>
    <definedName name="SOURCE_GrantManagementTitle">Source!$M$73:$M$82</definedName>
    <definedName name="SOURCE_GrantManagementType">Source!$M$95:$M$96</definedName>
    <definedName name="SOURCE_GrantNumber">Source!$A$111:$B$142</definedName>
    <definedName name="source_grantnumberss">Source!$AR$43:$AR$50</definedName>
    <definedName name="source_GrantYear">Source!$AT$49:$AT$57</definedName>
    <definedName name="source_GrantYearGAFS">Source!$AV$59:$AV$70</definedName>
    <definedName name="Source_MANameLookup">Source!$D$9:$E$9</definedName>
    <definedName name="source_matchtype">Source!$AV$50:$AV$51</definedName>
    <definedName name="Source_OranizationHoldTrigger">Source!$D$31:$D$32</definedName>
    <definedName name="Source_OrganizationHoldTrigger">Source!$D$31:$D$32</definedName>
    <definedName name="Source_OrganizationNameLookup">Source!$D$23:$E$24</definedName>
    <definedName name="Source_PersonnelNameLookup">Source!$BH$50:$BI$54</definedName>
    <definedName name="Source_PlanningHoldTrigger">Source!$D$49:$D$51</definedName>
    <definedName name="Source_PlanningNameLookup">Source!$D$38:$E$41</definedName>
    <definedName name="SOURCE_ProjectLetter">Source!$A$10:$A$35</definedName>
    <definedName name="Source_ProjectNameLookup">Source!$AW$50:$AX$58</definedName>
    <definedName name="SOURCE_SolutionArea">Source!$H$73:$H$81</definedName>
    <definedName name="SOURCE_SolutionAreaConsultant">Source!$AW$75:$AW$81</definedName>
    <definedName name="Source_SolutionAreaConsultantLookup">Source!$AX$100:$AY$106</definedName>
    <definedName name="SOURCE_SolutionAreaPersonnel">Source!$BH$50:$BH$54</definedName>
    <definedName name="SOURCE_SolutionAreaProject">Source!$AW$50:$AW$58</definedName>
    <definedName name="SOURCE_SolutionAreaSubCategoryConsultant">Source!$AX$75:$AX$96</definedName>
    <definedName name="SOURCE_SolutionAreaSubCategoryExercise">Source!$M$46:$M$47</definedName>
    <definedName name="SOURCE_SolutionAreaSubCategoryMA">Source!$D$9</definedName>
    <definedName name="SOURCE_SolutionAreaSubCategoryOrganization" localSheetId="12">Source!$D$23:$D$24</definedName>
    <definedName name="SOURCE_SolutionAreaSubCategoryOrganization" localSheetId="11">Source!$D$23:$D$24</definedName>
    <definedName name="SOURCE_SolutionAreaSubCategoryOrganization" localSheetId="7">Source!$D$23:$D$24</definedName>
    <definedName name="SOURCE_SolutionAreaSubCategoryOrganization" localSheetId="14">Source!$D$23:$D$24</definedName>
    <definedName name="SOURCE_SolutionAreaSubCategoryOrganization">Source!$D$32</definedName>
    <definedName name="SOURCE_SolutionAreaSubCategoryPlanning">Source!$D$38:$D$41</definedName>
    <definedName name="SOURCE_SolutionAreaSubCategoryProjectLedger">Source!$T$43:$T$118</definedName>
    <definedName name="SOURCE_SolutionAreaSubCategoryTraining">Source!$D$55:$D$57</definedName>
    <definedName name="SOURCE_StateGoals">Source!$B$50:$B$61</definedName>
    <definedName name="SOURCE_StrategicGoalsandObjectives">Source!$CA$70:$CA$74</definedName>
    <definedName name="Source_StrategicGoalsandObjectivesNameLookup">Source!$CA$70:$CB$74</definedName>
    <definedName name="SOURCE_TrainingActivity">Source!$AE$101:$AE$103</definedName>
    <definedName name="Source_TrainingHoldTrigger">Source!$K$56:$K$58</definedName>
    <definedName name="Source_TrainingNameLookup">Source!$D$55:$E$57</definedName>
    <definedName name="Staff_Expenses">Source!$F$56:$F$58</definedName>
    <definedName name="Staffing">Source!$K$24</definedName>
    <definedName name="StartDate">Facesheet!$H$12</definedName>
    <definedName name="StartPOP" localSheetId="13">'Consultant-Contractor'!$O$8</definedName>
    <definedName name="StartPOP" localSheetId="8">Equipment!$V$8</definedName>
    <definedName name="StartPOP" localSheetId="10">Exercise!$R$8</definedName>
    <definedName name="StartPOP" localSheetId="12">'Indirect Costs'!$J$8</definedName>
    <definedName name="StartPOP" localSheetId="11">'M&amp;A'!$K$8:$M$8</definedName>
    <definedName name="StartPOP" localSheetId="15">Match!$M$8</definedName>
    <definedName name="StartPOP" localSheetId="7">Organization!$L$8</definedName>
    <definedName name="StartPOP" localSheetId="14">Personnel!$J$8</definedName>
    <definedName name="StartPOP" localSheetId="6">Planning!$O$8</definedName>
    <definedName name="StartPOP" localSheetId="5">'Project Ledger'!$Q$8</definedName>
    <definedName name="StartPOP" localSheetId="9">Training!$R$8</definedName>
    <definedName name="Subaward" localSheetId="13">'Consultant-Contractor'!$A$7</definedName>
    <definedName name="Subaward" localSheetId="8">Equipment!$A$7</definedName>
    <definedName name="Subaward" localSheetId="10">Exercise!$A$7</definedName>
    <definedName name="Subaward" localSheetId="12">'Indirect Costs'!$A$7</definedName>
    <definedName name="Subaward" localSheetId="11">'M&amp;A'!$A$7:$B$7</definedName>
    <definedName name="subaward" localSheetId="15">Match!$A$7</definedName>
    <definedName name="Subaward" localSheetId="7">Organization!$A$7</definedName>
    <definedName name="Subaward" localSheetId="14">Personnel!$A$7</definedName>
    <definedName name="Subaward" localSheetId="6">Planning!$A$7</definedName>
    <definedName name="Subaward" localSheetId="5">'Project Ledger'!$A$7:$O$7</definedName>
    <definedName name="Subaward" localSheetId="9">Training!$A$7</definedName>
    <definedName name="SubawardNumber">Facesheet!$J$2</definedName>
    <definedName name="Subrecipient" localSheetId="13">'Consultant-Contractor'!$A$5</definedName>
    <definedName name="Subrecipient" localSheetId="8">Equipment!$A$5</definedName>
    <definedName name="Subrecipient" localSheetId="10">Exercise!$A$5</definedName>
    <definedName name="Subrecipient" localSheetId="12">'Indirect Costs'!$A$5</definedName>
    <definedName name="Subrecipient" localSheetId="11">'M&amp;A'!$A$5</definedName>
    <definedName name="Subrecipient" localSheetId="15">Match!$A$5</definedName>
    <definedName name="Subrecipient" localSheetId="7">Organization!$A$5</definedName>
    <definedName name="Subrecipient" localSheetId="14">Personnel!$A$5</definedName>
    <definedName name="Subrecipient" localSheetId="6">Planning!$A$5</definedName>
    <definedName name="Subrecipient" localSheetId="5">'Project Ledger'!$A$5</definedName>
    <definedName name="Subrecipient" localSheetId="9">Training!$A$5</definedName>
    <definedName name="SubrecipientName">Facesheet!$C$6</definedName>
    <definedName name="Supplies_Materials_and_Production_Costs">Source!$BL$76</definedName>
    <definedName name="Supplies_Materials_Production_Costs">Source!$Q$47:$Q$49</definedName>
    <definedName name="TodaysDate" localSheetId="5">'Project Ledger'!$Q$6:$S$6</definedName>
    <definedName name="TotalApproved" localSheetId="8">Equipment!$W$12</definedName>
    <definedName name="TotalApproved" localSheetId="10">Exercise!$S$12</definedName>
    <definedName name="TotalApproved" localSheetId="12">'Indirect Costs'!$K$12</definedName>
    <definedName name="TotalApproved" localSheetId="11">'M&amp;A'!$L$12</definedName>
    <definedName name="TotalApproved" localSheetId="15">Match!$M$12</definedName>
    <definedName name="TotalApproved" localSheetId="7">Organization!$M$12</definedName>
    <definedName name="TotalApproved" localSheetId="6">Planning!$P$12</definedName>
    <definedName name="TotalApproved" localSheetId="5">'Project Ledger'!$P$12</definedName>
    <definedName name="TotalApproved" localSheetId="9">Training!$S$12</definedName>
    <definedName name="TotalBalance" localSheetId="8">Equipment!$X$12</definedName>
    <definedName name="TotalBalance" localSheetId="10">Exercise!$T$12</definedName>
    <definedName name="TotalBalance" localSheetId="12">'Indirect Costs'!$L$12</definedName>
    <definedName name="TotalBalance" localSheetId="11">'M&amp;A'!$M$12</definedName>
    <definedName name="TotalBalance" localSheetId="15">Match!$N$12</definedName>
    <definedName name="TotalBalance" localSheetId="7">Organization!$N$12</definedName>
    <definedName name="TotalBalance" localSheetId="6">Planning!$Q$12</definedName>
    <definedName name="TotalBalance" localSheetId="5">'Project Ledger'!$R$12</definedName>
    <definedName name="TotalBalance" localSheetId="9">Training!$T$12</definedName>
    <definedName name="TotalCost" localSheetId="13">'Consultant-Contractor'!$Q$12</definedName>
    <definedName name="TotalCost" localSheetId="8">Equipment!$S$12</definedName>
    <definedName name="TotalCost" localSheetId="10">Exercise!$O$12</definedName>
    <definedName name="TotalCost" localSheetId="12">'Indirect Costs'!$G$12</definedName>
    <definedName name="TotalCost" localSheetId="11">'M&amp;A'!$H$12</definedName>
    <definedName name="TotalCost" localSheetId="15">Match!$I$12</definedName>
    <definedName name="TotalCost" localSheetId="7">Organization!$I$12</definedName>
    <definedName name="TotalCost" localSheetId="14">Personnel!$L$12</definedName>
    <definedName name="TotalCost" localSheetId="6">Planning!$L$12</definedName>
    <definedName name="TotalCost" localSheetId="5">'Project Ledger'!$M$12</definedName>
    <definedName name="TotalCost" localSheetId="9">Training!$O$12</definedName>
    <definedName name="TotalDirectCost" localSheetId="17">'ICR Summary'!$B$40</definedName>
    <definedName name="TotalFee" localSheetId="13">'Consultant-Contractor'!$L$12</definedName>
    <definedName name="TotalHours" localSheetId="13">'Consultant-Contractor'!$O$12</definedName>
    <definedName name="TotalHours" localSheetId="14">Personnel!$J$12</definedName>
    <definedName name="TotalPercentExpended" localSheetId="15">Match!$O$12</definedName>
    <definedName name="TotalPercentExpended" localSheetId="5">'Project Ledger'!$S$12</definedName>
    <definedName name="TotalPrevious" localSheetId="8">Equipment!$T$12</definedName>
    <definedName name="TotalPrevious" localSheetId="10">Exercise!$P$12</definedName>
    <definedName name="TotalPrevious" localSheetId="12">'Indirect Costs'!$H$12</definedName>
    <definedName name="TotalPrevious" localSheetId="11">'M&amp;A'!$I$12</definedName>
    <definedName name="TotalPrevious" localSheetId="15">Match!$J$12</definedName>
    <definedName name="TotalPrevious" localSheetId="7">Organization!$J$12</definedName>
    <definedName name="TotalPrevious" localSheetId="6">Planning!$M$12</definedName>
    <definedName name="TotalPrevious" localSheetId="5">'Project Ledger'!$N$12</definedName>
    <definedName name="TotalPrevious" localSheetId="9">Training!$P$12</definedName>
    <definedName name="TotalProject" localSheetId="5">'Project Ledger'!$Q$12</definedName>
    <definedName name="TotalSalary" localSheetId="13">'Consultant-Contractor'!$M$12</definedName>
    <definedName name="TotalSalary" localSheetId="14">Personnel!$I$12</definedName>
    <definedName name="TotalThisRequest" localSheetId="16">'Auth. Agent'!$L$11</definedName>
    <definedName name="TotalThisRequest" localSheetId="8">Equipment!$U$12</definedName>
    <definedName name="TotalThisRequest" localSheetId="10">Exercise!$Q$12</definedName>
    <definedName name="TotalThisRequest" localSheetId="12">'Indirect Costs'!$I$12</definedName>
    <definedName name="TotalThisRequest" localSheetId="11">'M&amp;A'!$J$12</definedName>
    <definedName name="TotalThisRequest" localSheetId="15">Match!$K$12</definedName>
    <definedName name="TotalThisRequest" localSheetId="7">Organization!$K$12</definedName>
    <definedName name="TotalThisRequest" localSheetId="6">Planning!$N$12</definedName>
    <definedName name="TotalThisRequest" localSheetId="5">'Project Ledger'!$O$12</definedName>
    <definedName name="TotalThisRequest" localSheetId="9">Training!$Q$12</definedName>
    <definedName name="Train">Source!$BL$51:$BL$53</definedName>
    <definedName name="Training">Source!$BB$51:$BB$53</definedName>
    <definedName name="Training_Consulting">Source!$AZ$110:$AZ$111</definedName>
    <definedName name="Upgrades">Source!$BV$76</definedName>
    <definedName name="User_fees">Source!$BW$76</definedName>
    <definedName name="Z_864452AF_FE8B_4AB5_A77B_41D8DD524B81_.wvu.Cols" localSheetId="2" hidden="1">Facesheet!#REF!</definedName>
    <definedName name="Z_864452AF_FE8B_4AB5_A77B_41D8DD524B81_.wvu.FilterData" localSheetId="15" hidden="1">Match!$A$11:$O$200</definedName>
    <definedName name="Z_864452AF_FE8B_4AB5_A77B_41D8DD524B81_.wvu.FilterData" localSheetId="5" hidden="1">'Project Ledger'!$A$11:$S$200</definedName>
    <definedName name="Z_864452AF_FE8B_4AB5_A77B_41D8DD524B81_.wvu.PrintArea" localSheetId="3" hidden="1">'Auth Agent Contact Information'!$A$1:$J$21</definedName>
    <definedName name="Z_864452AF_FE8B_4AB5_A77B_41D8DD524B81_.wvu.PrintArea" localSheetId="16" hidden="1">'Auth. Agent'!$A$1:$N$37</definedName>
    <definedName name="Z_864452AF_FE8B_4AB5_A77B_41D8DD524B81_.wvu.PrintArea" localSheetId="13" hidden="1">'Consultant-Contractor'!$A$1:$Q$58</definedName>
    <definedName name="Z_864452AF_FE8B_4AB5_A77B_41D8DD524B81_.wvu.PrintArea" localSheetId="8" hidden="1">Equipment!$A$1:$X$57</definedName>
    <definedName name="Z_864452AF_FE8B_4AB5_A77B_41D8DD524B81_.wvu.PrintArea" localSheetId="10" hidden="1">Exercise!$A$1:$T$57</definedName>
    <definedName name="Z_864452AF_FE8B_4AB5_A77B_41D8DD524B81_.wvu.PrintArea" localSheetId="2" hidden="1">Facesheet!$A$1:$J$34</definedName>
    <definedName name="Z_864452AF_FE8B_4AB5_A77B_41D8DD524B81_.wvu.PrintArea" localSheetId="4" hidden="1">'FFATA Financial Disclosure'!$A$1:$F$41</definedName>
    <definedName name="Z_864452AF_FE8B_4AB5_A77B_41D8DD524B81_.wvu.PrintArea" localSheetId="17" hidden="1">'ICR Summary'!$A$1:$D$41</definedName>
    <definedName name="Z_864452AF_FE8B_4AB5_A77B_41D8DD524B81_.wvu.PrintArea" localSheetId="12" hidden="1">'Indirect Costs'!$A$1:$L$54</definedName>
    <definedName name="Z_864452AF_FE8B_4AB5_A77B_41D8DD524B81_.wvu.PrintArea" localSheetId="1" hidden="1">Instructions!$A$1:$B$281</definedName>
    <definedName name="Z_864452AF_FE8B_4AB5_A77B_41D8DD524B81_.wvu.PrintArea" localSheetId="11" hidden="1">'M&amp;A'!$A$1:$M$53</definedName>
    <definedName name="Z_864452AF_FE8B_4AB5_A77B_41D8DD524B81_.wvu.PrintArea" localSheetId="15" hidden="1">Match!$A$1:$O$57</definedName>
    <definedName name="Z_864452AF_FE8B_4AB5_A77B_41D8DD524B81_.wvu.PrintArea" localSheetId="7" hidden="1">Organization!$A$1:$N$52</definedName>
    <definedName name="Z_864452AF_FE8B_4AB5_A77B_41D8DD524B81_.wvu.PrintArea" localSheetId="14" hidden="1">Personnel!$A$1:$L$60</definedName>
    <definedName name="Z_864452AF_FE8B_4AB5_A77B_41D8DD524B81_.wvu.PrintArea" localSheetId="6" hidden="1">Planning!$A$1:$Q$70</definedName>
    <definedName name="Z_864452AF_FE8B_4AB5_A77B_41D8DD524B81_.wvu.PrintArea" localSheetId="5" hidden="1">'Project Ledger'!$A$1:$S$12</definedName>
    <definedName name="Z_864452AF_FE8B_4AB5_A77B_41D8DD524B81_.wvu.PrintArea" localSheetId="0" hidden="1">Source!$A$1:$CH$404</definedName>
    <definedName name="Z_864452AF_FE8B_4AB5_A77B_41D8DD524B81_.wvu.PrintArea" localSheetId="9" hidden="1">Training!$A$1:$T$61</definedName>
    <definedName name="Z_864452AF_FE8B_4AB5_A77B_41D8DD524B81_.wvu.PrintTitles" localSheetId="13" hidden="1">'Consultant-Contractor'!#REF!</definedName>
    <definedName name="Z_864452AF_FE8B_4AB5_A77B_41D8DD524B81_.wvu.PrintTitles" localSheetId="8" hidden="1">Equipment!$11:$11</definedName>
    <definedName name="Z_864452AF_FE8B_4AB5_A77B_41D8DD524B81_.wvu.PrintTitles" localSheetId="10" hidden="1">Exercise!$11:$11</definedName>
    <definedName name="Z_864452AF_FE8B_4AB5_A77B_41D8DD524B81_.wvu.PrintTitles" localSheetId="12" hidden="1">'Indirect Costs'!$11:$11</definedName>
    <definedName name="Z_864452AF_FE8B_4AB5_A77B_41D8DD524B81_.wvu.PrintTitles" localSheetId="1" hidden="1">Instructions!$1:$5</definedName>
    <definedName name="Z_864452AF_FE8B_4AB5_A77B_41D8DD524B81_.wvu.PrintTitles" localSheetId="11" hidden="1">'M&amp;A'!$11:$11</definedName>
    <definedName name="Z_864452AF_FE8B_4AB5_A77B_41D8DD524B81_.wvu.PrintTitles" localSheetId="15" hidden="1">Match!$11:$11</definedName>
    <definedName name="Z_864452AF_FE8B_4AB5_A77B_41D8DD524B81_.wvu.PrintTitles" localSheetId="7" hidden="1">Organization!#REF!</definedName>
    <definedName name="Z_864452AF_FE8B_4AB5_A77B_41D8DD524B81_.wvu.PrintTitles" localSheetId="14" hidden="1">Personnel!$11:$11</definedName>
    <definedName name="Z_864452AF_FE8B_4AB5_A77B_41D8DD524B81_.wvu.PrintTitles" localSheetId="6" hidden="1">Planning!$11:$11</definedName>
    <definedName name="Z_864452AF_FE8B_4AB5_A77B_41D8DD524B81_.wvu.PrintTitles" localSheetId="5" hidden="1">'Project Ledger'!$11:$11</definedName>
    <definedName name="Z_864452AF_FE8B_4AB5_A77B_41D8DD524B81_.wvu.PrintTitles" localSheetId="9" hidden="1">Training!$11:$11</definedName>
    <definedName name="Z_864452AF_FE8B_4AB5_A77B_41D8DD524B81_.wvu.Rows" localSheetId="3" hidden="1">'Auth Agent Contact Information'!#REF!</definedName>
    <definedName name="Z_864452AF_FE8B_4AB5_A77B_41D8DD524B81_.wvu.Rows" localSheetId="8" hidden="1">Equipment!$491:$495</definedName>
    <definedName name="Z_864452AF_FE8B_4AB5_A77B_41D8DD524B81_.wvu.Rows" localSheetId="2" hidden="1">Facesheet!$53:$162</definedName>
  </definedNames>
  <calcPr calcId="162913"/>
  <customWorkbookViews>
    <customWorkbookView name="Yoon, Charlie@CalOES - Personal View" guid="{864452AF-FE8B-4AB5-A77B-41D8DD524B81}" mergeInterval="0" personalView="1" maximized="1" xWindow="-8" yWindow="-8" windowWidth="1936" windowHeight="1056" tabRatio="849" activeSheetId="2"/>
  </customWorkbookViews>
</workbook>
</file>

<file path=xl/calcChain.xml><?xml version="1.0" encoding="utf-8"?>
<calcChain xmlns="http://schemas.openxmlformats.org/spreadsheetml/2006/main">
  <c r="D21" i="19" l="1"/>
  <c r="C38" i="19"/>
  <c r="B38" i="19"/>
  <c r="D19" i="19"/>
  <c r="D20" i="19"/>
  <c r="D22" i="19"/>
  <c r="D23" i="19"/>
  <c r="D24" i="19"/>
  <c r="D25" i="19"/>
  <c r="D26" i="19"/>
  <c r="D27" i="19"/>
  <c r="D28" i="19"/>
  <c r="D29" i="19"/>
  <c r="D30" i="19"/>
  <c r="D31" i="19"/>
  <c r="D32" i="19"/>
  <c r="D33" i="19"/>
  <c r="D34" i="19"/>
  <c r="D35" i="19"/>
  <c r="D36" i="19"/>
  <c r="D37" i="19"/>
  <c r="C16" i="19"/>
  <c r="B16" i="19"/>
  <c r="D11" i="19"/>
  <c r="D12" i="19"/>
  <c r="D13" i="19"/>
  <c r="D14" i="19"/>
  <c r="D15" i="19"/>
  <c r="D38" i="19" l="1"/>
  <c r="W23" i="9"/>
  <c r="X23" i="9" s="1"/>
  <c r="W24" i="9"/>
  <c r="X24" i="9" s="1"/>
  <c r="M21" i="38"/>
  <c r="N21" i="38" s="1"/>
  <c r="M19" i="38"/>
  <c r="N19" i="38" s="1"/>
  <c r="M17" i="38"/>
  <c r="N17" i="38" s="1"/>
  <c r="P21" i="7"/>
  <c r="Q21" i="7" s="1"/>
  <c r="P22" i="7"/>
  <c r="Q22" i="7" s="1"/>
  <c r="P15" i="7"/>
  <c r="Q15" i="7" s="1"/>
  <c r="P16" i="7"/>
  <c r="Q16" i="7" s="1"/>
  <c r="P18" i="31"/>
  <c r="S18" i="31" s="1"/>
  <c r="P20" i="31"/>
  <c r="P21" i="31"/>
  <c r="Q21" i="31" s="1"/>
  <c r="P22" i="31"/>
  <c r="Q22" i="31" s="1"/>
  <c r="P23" i="31"/>
  <c r="P24" i="31"/>
  <c r="P25" i="31"/>
  <c r="P26" i="31"/>
  <c r="P27" i="31"/>
  <c r="R27" i="31" s="1"/>
  <c r="P28" i="31"/>
  <c r="P29" i="31"/>
  <c r="Q29" i="31" s="1"/>
  <c r="P30" i="31"/>
  <c r="P31" i="31"/>
  <c r="R21" i="31" l="1"/>
  <c r="S21" i="31"/>
  <c r="R18" i="31"/>
  <c r="Q18" i="31"/>
  <c r="S22" i="31"/>
  <c r="R22" i="31"/>
  <c r="S29" i="31"/>
  <c r="Q27" i="31"/>
  <c r="R29" i="31"/>
  <c r="S27" i="31"/>
  <c r="H8" i="17" l="1"/>
  <c r="D16" i="19" l="1"/>
  <c r="B40" i="19" s="1"/>
  <c r="L8" i="17"/>
  <c r="K17" i="13"/>
  <c r="L17" i="13" s="1"/>
  <c r="L16" i="12"/>
  <c r="M16" i="12" s="1"/>
  <c r="L18" i="12" l="1"/>
  <c r="M18" i="12" s="1"/>
  <c r="S14" i="10"/>
  <c r="S16" i="10"/>
  <c r="T16" i="10" s="1"/>
  <c r="S205" i="10"/>
  <c r="T205" i="10" s="1"/>
  <c r="S204" i="10"/>
  <c r="T204" i="10" s="1"/>
  <c r="S17" i="10"/>
  <c r="T17" i="10" s="1"/>
  <c r="S18" i="10"/>
  <c r="T18" i="10" s="1"/>
  <c r="S19" i="10"/>
  <c r="T19" i="10" s="1"/>
  <c r="S20" i="10"/>
  <c r="T20" i="10" s="1"/>
  <c r="S21" i="10"/>
  <c r="T21" i="10" s="1"/>
  <c r="S22" i="10"/>
  <c r="T22" i="10" s="1"/>
  <c r="S23" i="10"/>
  <c r="T23" i="10" s="1"/>
  <c r="S24" i="10"/>
  <c r="T24" i="10" s="1"/>
  <c r="S25" i="10"/>
  <c r="T25" i="10" s="1"/>
  <c r="S26" i="10"/>
  <c r="T26" i="10" s="1"/>
  <c r="S27" i="10"/>
  <c r="T27" i="10" s="1"/>
  <c r="S28" i="10"/>
  <c r="T28" i="10" s="1"/>
  <c r="S29" i="10"/>
  <c r="T29" i="10" s="1"/>
  <c r="S30" i="10"/>
  <c r="T30" i="10" s="1"/>
  <c r="S31" i="10"/>
  <c r="T31" i="10" s="1"/>
  <c r="S32" i="10"/>
  <c r="T32" i="10" s="1"/>
  <c r="S33" i="10"/>
  <c r="T33" i="10" s="1"/>
  <c r="S34" i="10"/>
  <c r="T34" i="10" s="1"/>
  <c r="S35" i="10"/>
  <c r="T35" i="10" s="1"/>
  <c r="S36" i="10"/>
  <c r="T36" i="10" s="1"/>
  <c r="S37" i="10"/>
  <c r="T37" i="10" s="1"/>
  <c r="S38" i="10"/>
  <c r="T38" i="10" s="1"/>
  <c r="S39" i="10"/>
  <c r="T39" i="10" s="1"/>
  <c r="S40" i="10"/>
  <c r="T40" i="10" s="1"/>
  <c r="S41" i="10"/>
  <c r="T41" i="10" s="1"/>
  <c r="S42" i="10"/>
  <c r="T42" i="10" s="1"/>
  <c r="S43" i="10"/>
  <c r="T43" i="10" s="1"/>
  <c r="S44" i="10"/>
  <c r="T44" i="10" s="1"/>
  <c r="S45" i="10"/>
  <c r="T45" i="10" s="1"/>
  <c r="S46" i="10"/>
  <c r="T46" i="10" s="1"/>
  <c r="S47" i="10"/>
  <c r="T47" i="10" s="1"/>
  <c r="S48" i="10"/>
  <c r="T48" i="10" s="1"/>
  <c r="S49" i="10"/>
  <c r="T49" i="10" s="1"/>
  <c r="S50" i="10"/>
  <c r="T50" i="10" s="1"/>
  <c r="S51" i="10"/>
  <c r="T51" i="10" s="1"/>
  <c r="S52" i="10"/>
  <c r="T52" i="10" s="1"/>
  <c r="S53" i="10"/>
  <c r="T53" i="10" s="1"/>
  <c r="S54" i="10"/>
  <c r="T54" i="10" s="1"/>
  <c r="S55" i="10"/>
  <c r="T55" i="10" s="1"/>
  <c r="S56" i="10"/>
  <c r="T56" i="10" s="1"/>
  <c r="S57" i="10"/>
  <c r="T57" i="10" s="1"/>
  <c r="S58" i="10"/>
  <c r="T58" i="10" s="1"/>
  <c r="S59" i="10"/>
  <c r="T59" i="10" s="1"/>
  <c r="S60" i="10"/>
  <c r="T60" i="10" s="1"/>
  <c r="S61" i="10"/>
  <c r="T61" i="10" s="1"/>
  <c r="S62" i="10"/>
  <c r="T62" i="10" s="1"/>
  <c r="S63" i="10"/>
  <c r="T63" i="10" s="1"/>
  <c r="S64" i="10"/>
  <c r="T64" i="10" s="1"/>
  <c r="S65" i="10"/>
  <c r="T65" i="10" s="1"/>
  <c r="S66" i="10"/>
  <c r="T66" i="10" s="1"/>
  <c r="S67" i="10"/>
  <c r="T67" i="10" s="1"/>
  <c r="S68" i="10"/>
  <c r="T68" i="10" s="1"/>
  <c r="S69" i="10"/>
  <c r="T69" i="10" s="1"/>
  <c r="S70" i="10"/>
  <c r="T70" i="10" s="1"/>
  <c r="S71" i="10"/>
  <c r="T71" i="10" s="1"/>
  <c r="S72" i="10"/>
  <c r="T72" i="10" s="1"/>
  <c r="S73" i="10"/>
  <c r="T73" i="10" s="1"/>
  <c r="S74" i="10"/>
  <c r="T74" i="10" s="1"/>
  <c r="S75" i="10"/>
  <c r="T75" i="10" s="1"/>
  <c r="S76" i="10"/>
  <c r="T76" i="10" s="1"/>
  <c r="S77" i="10"/>
  <c r="T77" i="10" s="1"/>
  <c r="S78" i="10"/>
  <c r="T78" i="10" s="1"/>
  <c r="S79" i="10"/>
  <c r="T79" i="10" s="1"/>
  <c r="S80" i="10"/>
  <c r="T80" i="10" s="1"/>
  <c r="S81" i="10"/>
  <c r="T81" i="10" s="1"/>
  <c r="S82" i="10"/>
  <c r="T82" i="10" s="1"/>
  <c r="S83" i="10"/>
  <c r="T83" i="10" s="1"/>
  <c r="S84" i="10"/>
  <c r="T84" i="10" s="1"/>
  <c r="S85" i="10"/>
  <c r="T85" i="10" s="1"/>
  <c r="S86" i="10"/>
  <c r="T86" i="10" s="1"/>
  <c r="S87" i="10"/>
  <c r="T87" i="10" s="1"/>
  <c r="S88" i="10"/>
  <c r="T88" i="10" s="1"/>
  <c r="S89" i="10"/>
  <c r="T89" i="10" s="1"/>
  <c r="S90" i="10"/>
  <c r="T90" i="10" s="1"/>
  <c r="S91" i="10"/>
  <c r="T91" i="10" s="1"/>
  <c r="S92" i="10"/>
  <c r="T92" i="10" s="1"/>
  <c r="S93" i="10"/>
  <c r="T93" i="10" s="1"/>
  <c r="S94" i="10"/>
  <c r="T94" i="10" s="1"/>
  <c r="S95" i="10"/>
  <c r="T95" i="10" s="1"/>
  <c r="S96" i="10"/>
  <c r="T96" i="10" s="1"/>
  <c r="S97" i="10"/>
  <c r="T97" i="10" s="1"/>
  <c r="S98" i="10"/>
  <c r="T98" i="10" s="1"/>
  <c r="S99" i="10"/>
  <c r="T99" i="10" s="1"/>
  <c r="S100" i="10"/>
  <c r="T100" i="10" s="1"/>
  <c r="S101" i="10"/>
  <c r="T101" i="10" s="1"/>
  <c r="S102" i="10"/>
  <c r="T102" i="10" s="1"/>
  <c r="S103" i="10"/>
  <c r="T103" i="10" s="1"/>
  <c r="S104" i="10"/>
  <c r="T104" i="10" s="1"/>
  <c r="S105" i="10"/>
  <c r="T105" i="10" s="1"/>
  <c r="S106" i="10"/>
  <c r="T106" i="10" s="1"/>
  <c r="S107" i="10"/>
  <c r="T107" i="10" s="1"/>
  <c r="S108" i="10"/>
  <c r="T108" i="10" s="1"/>
  <c r="S109" i="10"/>
  <c r="T109" i="10" s="1"/>
  <c r="S110" i="10"/>
  <c r="T110" i="10" s="1"/>
  <c r="S111" i="10"/>
  <c r="T111" i="10" s="1"/>
  <c r="S112" i="10"/>
  <c r="T112" i="10" s="1"/>
  <c r="S113" i="10"/>
  <c r="T113" i="10" s="1"/>
  <c r="S114" i="10"/>
  <c r="T114" i="10" s="1"/>
  <c r="S115" i="10"/>
  <c r="T115" i="10" s="1"/>
  <c r="S116" i="10"/>
  <c r="T116" i="10" s="1"/>
  <c r="S117" i="10"/>
  <c r="T117" i="10" s="1"/>
  <c r="S118" i="10"/>
  <c r="T118" i="10" s="1"/>
  <c r="S119" i="10"/>
  <c r="T119" i="10" s="1"/>
  <c r="S120" i="10"/>
  <c r="T120" i="10" s="1"/>
  <c r="S121" i="10"/>
  <c r="T121" i="10" s="1"/>
  <c r="S122" i="10"/>
  <c r="T122" i="10" s="1"/>
  <c r="S123" i="10"/>
  <c r="T123" i="10" s="1"/>
  <c r="S124" i="10"/>
  <c r="T124" i="10" s="1"/>
  <c r="S125" i="10"/>
  <c r="T125" i="10" s="1"/>
  <c r="S126" i="10"/>
  <c r="T126" i="10" s="1"/>
  <c r="S127" i="10"/>
  <c r="T127" i="10" s="1"/>
  <c r="S128" i="10"/>
  <c r="T128" i="10" s="1"/>
  <c r="S129" i="10"/>
  <c r="T129" i="10" s="1"/>
  <c r="S130" i="10"/>
  <c r="T130" i="10" s="1"/>
  <c r="S131" i="10"/>
  <c r="T131" i="10" s="1"/>
  <c r="S132" i="10"/>
  <c r="T132" i="10" s="1"/>
  <c r="S133" i="10"/>
  <c r="T133" i="10" s="1"/>
  <c r="S134" i="10"/>
  <c r="T134" i="10" s="1"/>
  <c r="S135" i="10"/>
  <c r="T135" i="10" s="1"/>
  <c r="S136" i="10"/>
  <c r="T136" i="10" s="1"/>
  <c r="S137" i="10"/>
  <c r="T137" i="10" s="1"/>
  <c r="S138" i="10"/>
  <c r="T138" i="10" s="1"/>
  <c r="S139" i="10"/>
  <c r="T139" i="10" s="1"/>
  <c r="S140" i="10"/>
  <c r="T140" i="10" s="1"/>
  <c r="S141" i="10"/>
  <c r="T141" i="10" s="1"/>
  <c r="S142" i="10"/>
  <c r="T142" i="10" s="1"/>
  <c r="S143" i="10"/>
  <c r="T143" i="10" s="1"/>
  <c r="S144" i="10"/>
  <c r="T144" i="10" s="1"/>
  <c r="S145" i="10"/>
  <c r="T145" i="10" s="1"/>
  <c r="S146" i="10"/>
  <c r="T146" i="10" s="1"/>
  <c r="S147" i="10"/>
  <c r="T147" i="10" s="1"/>
  <c r="S148" i="10"/>
  <c r="T148" i="10" s="1"/>
  <c r="S149" i="10"/>
  <c r="T149" i="10" s="1"/>
  <c r="S150" i="10"/>
  <c r="T150" i="10" s="1"/>
  <c r="S151" i="10"/>
  <c r="T151" i="10" s="1"/>
  <c r="S152" i="10"/>
  <c r="T152" i="10" s="1"/>
  <c r="S153" i="10"/>
  <c r="T153" i="10" s="1"/>
  <c r="S154" i="10"/>
  <c r="T154" i="10" s="1"/>
  <c r="S155" i="10"/>
  <c r="T155" i="10" s="1"/>
  <c r="S156" i="10"/>
  <c r="T156" i="10" s="1"/>
  <c r="S157" i="10"/>
  <c r="T157" i="10" s="1"/>
  <c r="S158" i="10"/>
  <c r="T158" i="10" s="1"/>
  <c r="S159" i="10"/>
  <c r="T159" i="10" s="1"/>
  <c r="S160" i="10"/>
  <c r="T160" i="10" s="1"/>
  <c r="S161" i="10"/>
  <c r="T161" i="10" s="1"/>
  <c r="S162" i="10"/>
  <c r="T162" i="10" s="1"/>
  <c r="S163" i="10"/>
  <c r="T163" i="10" s="1"/>
  <c r="S164" i="10"/>
  <c r="T164" i="10" s="1"/>
  <c r="S165" i="10"/>
  <c r="T165" i="10" s="1"/>
  <c r="S166" i="10"/>
  <c r="T166" i="10" s="1"/>
  <c r="S167" i="10"/>
  <c r="T167" i="10" s="1"/>
  <c r="S168" i="10"/>
  <c r="T168" i="10" s="1"/>
  <c r="S169" i="10"/>
  <c r="T169" i="10" s="1"/>
  <c r="S170" i="10"/>
  <c r="T170" i="10" s="1"/>
  <c r="S171" i="10"/>
  <c r="T171" i="10" s="1"/>
  <c r="S172" i="10"/>
  <c r="T172" i="10" s="1"/>
  <c r="S173" i="10"/>
  <c r="T173" i="10" s="1"/>
  <c r="S174" i="10"/>
  <c r="T174" i="10" s="1"/>
  <c r="S175" i="10"/>
  <c r="T175" i="10" s="1"/>
  <c r="S176" i="10"/>
  <c r="T176" i="10" s="1"/>
  <c r="S177" i="10"/>
  <c r="T177" i="10" s="1"/>
  <c r="S178" i="10"/>
  <c r="T178" i="10" s="1"/>
  <c r="S179" i="10"/>
  <c r="T179" i="10" s="1"/>
  <c r="S180" i="10"/>
  <c r="T180" i="10" s="1"/>
  <c r="S181" i="10"/>
  <c r="T181" i="10" s="1"/>
  <c r="S182" i="10"/>
  <c r="T182" i="10" s="1"/>
  <c r="S183" i="10"/>
  <c r="T183" i="10" s="1"/>
  <c r="S184" i="10"/>
  <c r="T184" i="10" s="1"/>
  <c r="S185" i="10"/>
  <c r="T185" i="10" s="1"/>
  <c r="S186" i="10"/>
  <c r="T186" i="10" s="1"/>
  <c r="S187" i="10"/>
  <c r="T187" i="10" s="1"/>
  <c r="S188" i="10"/>
  <c r="T188" i="10" s="1"/>
  <c r="S189" i="10"/>
  <c r="T189" i="10" s="1"/>
  <c r="S190" i="10"/>
  <c r="T190" i="10" s="1"/>
  <c r="S191" i="10"/>
  <c r="T191" i="10" s="1"/>
  <c r="S192" i="10"/>
  <c r="T192" i="10" s="1"/>
  <c r="S193" i="10"/>
  <c r="T193" i="10" s="1"/>
  <c r="S194" i="10"/>
  <c r="T194" i="10" s="1"/>
  <c r="S195" i="10"/>
  <c r="T195" i="10" s="1"/>
  <c r="S196" i="10"/>
  <c r="T196" i="10" s="1"/>
  <c r="S197" i="10"/>
  <c r="T197" i="10" s="1"/>
  <c r="S198" i="10"/>
  <c r="T198" i="10" s="1"/>
  <c r="S199" i="10"/>
  <c r="T199" i="10" s="1"/>
  <c r="S200" i="10"/>
  <c r="T200" i="10" s="1"/>
  <c r="S201" i="10"/>
  <c r="T201" i="10" s="1"/>
  <c r="S202" i="10"/>
  <c r="T202" i="10" s="1"/>
  <c r="S203" i="10"/>
  <c r="T203" i="10" s="1"/>
  <c r="W16" i="9"/>
  <c r="X16" i="9" s="1"/>
  <c r="T14" i="10"/>
  <c r="S15" i="10"/>
  <c r="T15" i="10" s="1"/>
  <c r="Q12" i="10"/>
  <c r="P12" i="10"/>
  <c r="O12" i="10"/>
  <c r="R9" i="10"/>
  <c r="R8" i="10"/>
  <c r="A7" i="10"/>
  <c r="A6" i="10"/>
  <c r="A5" i="10"/>
  <c r="W15" i="9"/>
  <c r="X15" i="9" s="1"/>
  <c r="V8" i="9"/>
  <c r="L12" i="7"/>
  <c r="M12" i="7"/>
  <c r="T12" i="10" l="1"/>
  <c r="S12" i="10"/>
  <c r="A7" i="19"/>
  <c r="A6" i="19"/>
  <c r="A5" i="19"/>
  <c r="A5" i="17"/>
  <c r="A4" i="17"/>
  <c r="A3" i="17"/>
  <c r="M200" i="16"/>
  <c r="N200" i="16" s="1"/>
  <c r="M199" i="16"/>
  <c r="N199" i="16" s="1"/>
  <c r="M198" i="16"/>
  <c r="N198" i="16" s="1"/>
  <c r="M197" i="16"/>
  <c r="N197" i="16" s="1"/>
  <c r="M196" i="16"/>
  <c r="N196" i="16" s="1"/>
  <c r="M195" i="16"/>
  <c r="N195" i="16" s="1"/>
  <c r="M194" i="16"/>
  <c r="N194" i="16" s="1"/>
  <c r="M193" i="16"/>
  <c r="N193" i="16" s="1"/>
  <c r="M192" i="16"/>
  <c r="N192" i="16" s="1"/>
  <c r="M191" i="16"/>
  <c r="N191" i="16" s="1"/>
  <c r="M190" i="16"/>
  <c r="N190" i="16" s="1"/>
  <c r="M189" i="16"/>
  <c r="N189" i="16" s="1"/>
  <c r="M188" i="16"/>
  <c r="N188" i="16" s="1"/>
  <c r="M187" i="16"/>
  <c r="N187" i="16" s="1"/>
  <c r="M186" i="16"/>
  <c r="N186" i="16" s="1"/>
  <c r="M185" i="16"/>
  <c r="N185" i="16" s="1"/>
  <c r="M184" i="16"/>
  <c r="N184" i="16" s="1"/>
  <c r="M183" i="16"/>
  <c r="N183" i="16" s="1"/>
  <c r="M182" i="16"/>
  <c r="N182" i="16" s="1"/>
  <c r="M181" i="16"/>
  <c r="N181" i="16" s="1"/>
  <c r="M180" i="16"/>
  <c r="N180" i="16" s="1"/>
  <c r="M179" i="16"/>
  <c r="N179" i="16" s="1"/>
  <c r="M178" i="16"/>
  <c r="N178" i="16" s="1"/>
  <c r="M177" i="16"/>
  <c r="N177" i="16" s="1"/>
  <c r="M176" i="16"/>
  <c r="N176" i="16" s="1"/>
  <c r="M175" i="16"/>
  <c r="N175" i="16" s="1"/>
  <c r="M174" i="16"/>
  <c r="N174" i="16" s="1"/>
  <c r="M173" i="16"/>
  <c r="N173" i="16" s="1"/>
  <c r="M172" i="16"/>
  <c r="N172" i="16" s="1"/>
  <c r="M171" i="16"/>
  <c r="N171" i="16" s="1"/>
  <c r="M170" i="16"/>
  <c r="N170" i="16" s="1"/>
  <c r="M169" i="16"/>
  <c r="N169" i="16" s="1"/>
  <c r="M168" i="16"/>
  <c r="N168" i="16" s="1"/>
  <c r="M167" i="16"/>
  <c r="N167" i="16" s="1"/>
  <c r="M166" i="16"/>
  <c r="N166" i="16" s="1"/>
  <c r="M165" i="16"/>
  <c r="N165" i="16" s="1"/>
  <c r="M164" i="16"/>
  <c r="N164" i="16" s="1"/>
  <c r="M163" i="16"/>
  <c r="N163" i="16" s="1"/>
  <c r="M162" i="16"/>
  <c r="N162" i="16" s="1"/>
  <c r="M161" i="16"/>
  <c r="N161" i="16" s="1"/>
  <c r="M160" i="16"/>
  <c r="N160" i="16" s="1"/>
  <c r="M159" i="16"/>
  <c r="N159" i="16" s="1"/>
  <c r="M158" i="16"/>
  <c r="N158" i="16" s="1"/>
  <c r="M157" i="16"/>
  <c r="N157" i="16" s="1"/>
  <c r="M156" i="16"/>
  <c r="N156" i="16" s="1"/>
  <c r="M155" i="16"/>
  <c r="N155" i="16" s="1"/>
  <c r="M154" i="16"/>
  <c r="N154" i="16" s="1"/>
  <c r="M153" i="16"/>
  <c r="N153" i="16" s="1"/>
  <c r="M152" i="16"/>
  <c r="N152" i="16" s="1"/>
  <c r="M151" i="16"/>
  <c r="N151" i="16" s="1"/>
  <c r="M150" i="16"/>
  <c r="N150" i="16" s="1"/>
  <c r="M149" i="16"/>
  <c r="N149" i="16" s="1"/>
  <c r="M148" i="16"/>
  <c r="N148" i="16" s="1"/>
  <c r="M147" i="16"/>
  <c r="N147" i="16" s="1"/>
  <c r="M146" i="16"/>
  <c r="N146" i="16" s="1"/>
  <c r="M145" i="16"/>
  <c r="N145" i="16" s="1"/>
  <c r="M144" i="16"/>
  <c r="N144" i="16" s="1"/>
  <c r="M143" i="16"/>
  <c r="N143" i="16" s="1"/>
  <c r="M142" i="16"/>
  <c r="N142" i="16" s="1"/>
  <c r="M141" i="16"/>
  <c r="N141" i="16" s="1"/>
  <c r="M140" i="16"/>
  <c r="N140" i="16" s="1"/>
  <c r="M139" i="16"/>
  <c r="N139" i="16" s="1"/>
  <c r="M138" i="16"/>
  <c r="N138" i="16" s="1"/>
  <c r="M137" i="16"/>
  <c r="N137" i="16" s="1"/>
  <c r="M136" i="16"/>
  <c r="N136" i="16" s="1"/>
  <c r="M135" i="16"/>
  <c r="N135" i="16" s="1"/>
  <c r="M134" i="16"/>
  <c r="N134" i="16" s="1"/>
  <c r="M133" i="16"/>
  <c r="N133" i="16" s="1"/>
  <c r="M132" i="16"/>
  <c r="N132" i="16" s="1"/>
  <c r="M131" i="16"/>
  <c r="N131" i="16" s="1"/>
  <c r="M130" i="16"/>
  <c r="N130" i="16" s="1"/>
  <c r="M129" i="16"/>
  <c r="N129" i="16" s="1"/>
  <c r="M128" i="16"/>
  <c r="N128" i="16" s="1"/>
  <c r="M127" i="16"/>
  <c r="N127" i="16" s="1"/>
  <c r="M126" i="16"/>
  <c r="N126" i="16" s="1"/>
  <c r="M125" i="16"/>
  <c r="N125" i="16" s="1"/>
  <c r="M124" i="16"/>
  <c r="N124" i="16" s="1"/>
  <c r="M123" i="16"/>
  <c r="N123" i="16" s="1"/>
  <c r="M122" i="16"/>
  <c r="N122" i="16" s="1"/>
  <c r="M121" i="16"/>
  <c r="M120" i="16"/>
  <c r="N120" i="16" s="1"/>
  <c r="M119" i="16"/>
  <c r="N119" i="16" s="1"/>
  <c r="M118" i="16"/>
  <c r="O118" i="16" s="1"/>
  <c r="M117" i="16"/>
  <c r="O117" i="16" s="1"/>
  <c r="M116" i="16"/>
  <c r="O116" i="16" s="1"/>
  <c r="M115" i="16"/>
  <c r="N115" i="16" s="1"/>
  <c r="M114" i="16"/>
  <c r="O114" i="16" s="1"/>
  <c r="M113" i="16"/>
  <c r="O113" i="16" s="1"/>
  <c r="M112" i="16"/>
  <c r="O112" i="16" s="1"/>
  <c r="M111" i="16"/>
  <c r="N111" i="16" s="1"/>
  <c r="M110" i="16"/>
  <c r="M109" i="16"/>
  <c r="O109" i="16" s="1"/>
  <c r="M108" i="16"/>
  <c r="O108" i="16" s="1"/>
  <c r="M107" i="16"/>
  <c r="O107" i="16" s="1"/>
  <c r="M106" i="16"/>
  <c r="O106" i="16" s="1"/>
  <c r="M105" i="16"/>
  <c r="O105" i="16" s="1"/>
  <c r="M104" i="16"/>
  <c r="O104" i="16" s="1"/>
  <c r="M103" i="16"/>
  <c r="O103" i="16" s="1"/>
  <c r="M102" i="16"/>
  <c r="O102" i="16" s="1"/>
  <c r="M101" i="16"/>
  <c r="O101" i="16" s="1"/>
  <c r="M100" i="16"/>
  <c r="O100" i="16" s="1"/>
  <c r="M99" i="16"/>
  <c r="M98" i="16"/>
  <c r="O98" i="16" s="1"/>
  <c r="M97" i="16"/>
  <c r="O97" i="16" s="1"/>
  <c r="M96" i="16"/>
  <c r="N96" i="16" s="1"/>
  <c r="M95" i="16"/>
  <c r="O95" i="16" s="1"/>
  <c r="M94" i="16"/>
  <c r="O94" i="16" s="1"/>
  <c r="M93" i="16"/>
  <c r="O93" i="16" s="1"/>
  <c r="M92" i="16"/>
  <c r="N92" i="16" s="1"/>
  <c r="M91" i="16"/>
  <c r="N91" i="16" s="1"/>
  <c r="M90" i="16"/>
  <c r="O90" i="16" s="1"/>
  <c r="M89" i="16"/>
  <c r="O89" i="16" s="1"/>
  <c r="M88" i="16"/>
  <c r="N88" i="16" s="1"/>
  <c r="M87" i="16"/>
  <c r="O87" i="16" s="1"/>
  <c r="M86" i="16"/>
  <c r="O86" i="16" s="1"/>
  <c r="M85" i="16"/>
  <c r="O85" i="16" s="1"/>
  <c r="M84" i="16"/>
  <c r="N84" i="16" s="1"/>
  <c r="M83" i="16"/>
  <c r="O83" i="16" s="1"/>
  <c r="M82" i="16"/>
  <c r="O82" i="16" s="1"/>
  <c r="M81" i="16"/>
  <c r="O81" i="16" s="1"/>
  <c r="M80" i="16"/>
  <c r="N80" i="16" s="1"/>
  <c r="M79" i="16"/>
  <c r="O79" i="16" s="1"/>
  <c r="M78" i="16"/>
  <c r="O78" i="16" s="1"/>
  <c r="M77" i="16"/>
  <c r="O77" i="16" s="1"/>
  <c r="M76" i="16"/>
  <c r="N76" i="16" s="1"/>
  <c r="M75" i="16"/>
  <c r="O75" i="16" s="1"/>
  <c r="M74" i="16"/>
  <c r="O74" i="16" s="1"/>
  <c r="M73" i="16"/>
  <c r="O73" i="16" s="1"/>
  <c r="M72" i="16"/>
  <c r="O72" i="16" s="1"/>
  <c r="M71" i="16"/>
  <c r="N71" i="16" s="1"/>
  <c r="M70" i="16"/>
  <c r="M69" i="16"/>
  <c r="O69" i="16" s="1"/>
  <c r="M68" i="16"/>
  <c r="N68" i="16" s="1"/>
  <c r="M67" i="16"/>
  <c r="O67" i="16" s="1"/>
  <c r="M66" i="16"/>
  <c r="O66" i="16" s="1"/>
  <c r="M65" i="16"/>
  <c r="O65" i="16" s="1"/>
  <c r="M64" i="16"/>
  <c r="N64" i="16" s="1"/>
  <c r="M63" i="16"/>
  <c r="N63" i="16" s="1"/>
  <c r="M62" i="16"/>
  <c r="O62" i="16" s="1"/>
  <c r="M61" i="16"/>
  <c r="O61" i="16" s="1"/>
  <c r="M60" i="16"/>
  <c r="N60" i="16" s="1"/>
  <c r="M59" i="16"/>
  <c r="O59" i="16" s="1"/>
  <c r="M58" i="16"/>
  <c r="M57" i="16"/>
  <c r="O57" i="16" s="1"/>
  <c r="M56" i="16"/>
  <c r="N56" i="16" s="1"/>
  <c r="M55" i="16"/>
  <c r="O55" i="16" s="1"/>
  <c r="M54" i="16"/>
  <c r="O54" i="16" s="1"/>
  <c r="M53" i="16"/>
  <c r="O53" i="16" s="1"/>
  <c r="M52" i="16"/>
  <c r="N52" i="16" s="1"/>
  <c r="M51" i="16"/>
  <c r="N51" i="16" s="1"/>
  <c r="M50" i="16"/>
  <c r="O50" i="16" s="1"/>
  <c r="M49" i="16"/>
  <c r="O49" i="16" s="1"/>
  <c r="M48" i="16"/>
  <c r="N48" i="16" s="1"/>
  <c r="M47" i="16"/>
  <c r="M46" i="16"/>
  <c r="O46" i="16" s="1"/>
  <c r="M45" i="16"/>
  <c r="O45" i="16" s="1"/>
  <c r="M44" i="16"/>
  <c r="N44" i="16" s="1"/>
  <c r="M43" i="16"/>
  <c r="O43" i="16" s="1"/>
  <c r="M42" i="16"/>
  <c r="O42" i="16" s="1"/>
  <c r="M41" i="16"/>
  <c r="O41" i="16" s="1"/>
  <c r="M40" i="16"/>
  <c r="N40" i="16" s="1"/>
  <c r="M39" i="16"/>
  <c r="O39" i="16" s="1"/>
  <c r="M38" i="16"/>
  <c r="O38" i="16" s="1"/>
  <c r="M37" i="16"/>
  <c r="O37" i="16" s="1"/>
  <c r="M36" i="16"/>
  <c r="N36" i="16" s="1"/>
  <c r="M35" i="16"/>
  <c r="N35" i="16" s="1"/>
  <c r="M34" i="16"/>
  <c r="O34" i="16" s="1"/>
  <c r="M33" i="16"/>
  <c r="O33" i="16" s="1"/>
  <c r="M32" i="16"/>
  <c r="N32" i="16" s="1"/>
  <c r="M31" i="16"/>
  <c r="M30" i="16"/>
  <c r="O30" i="16" s="1"/>
  <c r="M29" i="16"/>
  <c r="O29" i="16" s="1"/>
  <c r="M28" i="16"/>
  <c r="N28" i="16" s="1"/>
  <c r="M27" i="16"/>
  <c r="O27" i="16" s="1"/>
  <c r="M26" i="16"/>
  <c r="O26" i="16" s="1"/>
  <c r="M25" i="16"/>
  <c r="O25" i="16" s="1"/>
  <c r="M24" i="16"/>
  <c r="N24" i="16" s="1"/>
  <c r="M23" i="16"/>
  <c r="O23" i="16" s="1"/>
  <c r="M22" i="16"/>
  <c r="O22" i="16" s="1"/>
  <c r="M21" i="16"/>
  <c r="O21" i="16" s="1"/>
  <c r="M20" i="16"/>
  <c r="N20" i="16" s="1"/>
  <c r="M19" i="16"/>
  <c r="N19" i="16" s="1"/>
  <c r="M18" i="16"/>
  <c r="O18" i="16" s="1"/>
  <c r="M17" i="16"/>
  <c r="O17" i="16" s="1"/>
  <c r="M16" i="16"/>
  <c r="N16" i="16" s="1"/>
  <c r="M15" i="16"/>
  <c r="N15" i="16" s="1"/>
  <c r="M14" i="16"/>
  <c r="O14" i="16" s="1"/>
  <c r="K12" i="16"/>
  <c r="J12" i="16"/>
  <c r="I12" i="16"/>
  <c r="M9" i="16"/>
  <c r="M8" i="16"/>
  <c r="A7" i="16"/>
  <c r="A6" i="16"/>
  <c r="A5" i="16"/>
  <c r="L12" i="15"/>
  <c r="J12" i="15"/>
  <c r="I12" i="15"/>
  <c r="J9" i="15"/>
  <c r="J8" i="15"/>
  <c r="A7" i="15"/>
  <c r="A6" i="15"/>
  <c r="A5" i="15"/>
  <c r="Q12" i="14"/>
  <c r="O12" i="14"/>
  <c r="M12" i="14"/>
  <c r="L12" i="14"/>
  <c r="O9" i="14"/>
  <c r="O8" i="14"/>
  <c r="A7" i="14"/>
  <c r="A6" i="14"/>
  <c r="A5" i="14"/>
  <c r="K200" i="13"/>
  <c r="L200" i="13" s="1"/>
  <c r="K199" i="13"/>
  <c r="L199" i="13" s="1"/>
  <c r="K198" i="13"/>
  <c r="L198" i="13" s="1"/>
  <c r="K197" i="13"/>
  <c r="L197" i="13" s="1"/>
  <c r="K196" i="13"/>
  <c r="L196" i="13" s="1"/>
  <c r="K195" i="13"/>
  <c r="L195" i="13" s="1"/>
  <c r="K194" i="13"/>
  <c r="L194" i="13" s="1"/>
  <c r="K193" i="13"/>
  <c r="L193" i="13" s="1"/>
  <c r="K192" i="13"/>
  <c r="L192" i="13" s="1"/>
  <c r="K191" i="13"/>
  <c r="L191" i="13" s="1"/>
  <c r="K190" i="13"/>
  <c r="L190" i="13" s="1"/>
  <c r="K189" i="13"/>
  <c r="L189" i="13" s="1"/>
  <c r="K188" i="13"/>
  <c r="L188" i="13" s="1"/>
  <c r="K187" i="13"/>
  <c r="L187" i="13" s="1"/>
  <c r="K186" i="13"/>
  <c r="L186" i="13" s="1"/>
  <c r="K185" i="13"/>
  <c r="L185" i="13" s="1"/>
  <c r="K184" i="13"/>
  <c r="L184" i="13" s="1"/>
  <c r="K183" i="13"/>
  <c r="L183" i="13" s="1"/>
  <c r="K182" i="13"/>
  <c r="L182" i="13" s="1"/>
  <c r="K181" i="13"/>
  <c r="L181" i="13" s="1"/>
  <c r="K180" i="13"/>
  <c r="L180" i="13" s="1"/>
  <c r="K179" i="13"/>
  <c r="L179" i="13" s="1"/>
  <c r="K178" i="13"/>
  <c r="L178" i="13" s="1"/>
  <c r="K177" i="13"/>
  <c r="L177" i="13" s="1"/>
  <c r="K176" i="13"/>
  <c r="L176" i="13" s="1"/>
  <c r="K175" i="13"/>
  <c r="L175" i="13" s="1"/>
  <c r="K174" i="13"/>
  <c r="L174" i="13" s="1"/>
  <c r="K173" i="13"/>
  <c r="L173" i="13" s="1"/>
  <c r="K172" i="13"/>
  <c r="L172" i="13" s="1"/>
  <c r="K171" i="13"/>
  <c r="L171" i="13" s="1"/>
  <c r="K170" i="13"/>
  <c r="L170" i="13" s="1"/>
  <c r="K169" i="13"/>
  <c r="L169" i="13" s="1"/>
  <c r="K168" i="13"/>
  <c r="L168" i="13" s="1"/>
  <c r="K167" i="13"/>
  <c r="L167" i="13" s="1"/>
  <c r="K166" i="13"/>
  <c r="L166" i="13" s="1"/>
  <c r="K165" i="13"/>
  <c r="L165" i="13" s="1"/>
  <c r="K164" i="13"/>
  <c r="L164" i="13" s="1"/>
  <c r="K163" i="13"/>
  <c r="L163" i="13" s="1"/>
  <c r="K162" i="13"/>
  <c r="L162" i="13" s="1"/>
  <c r="K161" i="13"/>
  <c r="L161" i="13" s="1"/>
  <c r="K160" i="13"/>
  <c r="L160" i="13" s="1"/>
  <c r="K159" i="13"/>
  <c r="L159" i="13" s="1"/>
  <c r="K158" i="13"/>
  <c r="L158" i="13" s="1"/>
  <c r="K157" i="13"/>
  <c r="L157" i="13" s="1"/>
  <c r="K156" i="13"/>
  <c r="L156" i="13" s="1"/>
  <c r="K155" i="13"/>
  <c r="L155" i="13" s="1"/>
  <c r="K154" i="13"/>
  <c r="L154" i="13" s="1"/>
  <c r="K153" i="13"/>
  <c r="L153" i="13" s="1"/>
  <c r="K152" i="13"/>
  <c r="L152" i="13" s="1"/>
  <c r="K151" i="13"/>
  <c r="L151" i="13" s="1"/>
  <c r="K150" i="13"/>
  <c r="L150" i="13" s="1"/>
  <c r="K149" i="13"/>
  <c r="L149" i="13" s="1"/>
  <c r="K148" i="13"/>
  <c r="L148" i="13" s="1"/>
  <c r="K147" i="13"/>
  <c r="L147" i="13" s="1"/>
  <c r="K146" i="13"/>
  <c r="L146" i="13" s="1"/>
  <c r="K145" i="13"/>
  <c r="L145" i="13" s="1"/>
  <c r="K144" i="13"/>
  <c r="L144" i="13" s="1"/>
  <c r="K143" i="13"/>
  <c r="L143" i="13" s="1"/>
  <c r="K142" i="13"/>
  <c r="L142" i="13" s="1"/>
  <c r="K141" i="13"/>
  <c r="L141" i="13" s="1"/>
  <c r="K140" i="13"/>
  <c r="L140" i="13" s="1"/>
  <c r="K139" i="13"/>
  <c r="L139" i="13" s="1"/>
  <c r="K138" i="13"/>
  <c r="L138" i="13" s="1"/>
  <c r="K137" i="13"/>
  <c r="L137" i="13" s="1"/>
  <c r="K136" i="13"/>
  <c r="L136" i="13" s="1"/>
  <c r="K135" i="13"/>
  <c r="L135" i="13" s="1"/>
  <c r="K134" i="13"/>
  <c r="L134" i="13" s="1"/>
  <c r="K133" i="13"/>
  <c r="L133" i="13" s="1"/>
  <c r="K132" i="13"/>
  <c r="L132" i="13" s="1"/>
  <c r="K131" i="13"/>
  <c r="L131" i="13" s="1"/>
  <c r="K130" i="13"/>
  <c r="L130" i="13" s="1"/>
  <c r="K129" i="13"/>
  <c r="L129" i="13" s="1"/>
  <c r="K128" i="13"/>
  <c r="L128" i="13" s="1"/>
  <c r="K127" i="13"/>
  <c r="L127" i="13" s="1"/>
  <c r="K126" i="13"/>
  <c r="L126" i="13" s="1"/>
  <c r="K125" i="13"/>
  <c r="L125" i="13" s="1"/>
  <c r="K124" i="13"/>
  <c r="L124" i="13" s="1"/>
  <c r="K123" i="13"/>
  <c r="L123" i="13" s="1"/>
  <c r="K122" i="13"/>
  <c r="L122" i="13" s="1"/>
  <c r="K121" i="13"/>
  <c r="L121" i="13" s="1"/>
  <c r="K120" i="13"/>
  <c r="L120" i="13" s="1"/>
  <c r="K119" i="13"/>
  <c r="L119" i="13" s="1"/>
  <c r="K118" i="13"/>
  <c r="L118" i="13" s="1"/>
  <c r="K117" i="13"/>
  <c r="L117" i="13" s="1"/>
  <c r="K116" i="13"/>
  <c r="L116" i="13" s="1"/>
  <c r="K115" i="13"/>
  <c r="L115" i="13" s="1"/>
  <c r="K114" i="13"/>
  <c r="L114" i="13" s="1"/>
  <c r="K113" i="13"/>
  <c r="L113" i="13" s="1"/>
  <c r="K112" i="13"/>
  <c r="L112" i="13" s="1"/>
  <c r="K111" i="13"/>
  <c r="L111" i="13" s="1"/>
  <c r="K110" i="13"/>
  <c r="L110" i="13" s="1"/>
  <c r="K109" i="13"/>
  <c r="L109" i="13" s="1"/>
  <c r="K108" i="13"/>
  <c r="L108" i="13" s="1"/>
  <c r="K107" i="13"/>
  <c r="L107" i="13" s="1"/>
  <c r="K106" i="13"/>
  <c r="L106" i="13" s="1"/>
  <c r="K105" i="13"/>
  <c r="L105" i="13" s="1"/>
  <c r="K104" i="13"/>
  <c r="L104" i="13" s="1"/>
  <c r="K103" i="13"/>
  <c r="L103" i="13" s="1"/>
  <c r="K102" i="13"/>
  <c r="L102" i="13" s="1"/>
  <c r="K101" i="13"/>
  <c r="L101" i="13" s="1"/>
  <c r="K100" i="13"/>
  <c r="L100" i="13" s="1"/>
  <c r="K99" i="13"/>
  <c r="L99" i="13" s="1"/>
  <c r="K98" i="13"/>
  <c r="L98" i="13" s="1"/>
  <c r="K97" i="13"/>
  <c r="L97" i="13" s="1"/>
  <c r="K96" i="13"/>
  <c r="L96" i="13" s="1"/>
  <c r="K95" i="13"/>
  <c r="L95" i="13" s="1"/>
  <c r="K94" i="13"/>
  <c r="L94" i="13" s="1"/>
  <c r="K93" i="13"/>
  <c r="L93" i="13" s="1"/>
  <c r="K92" i="13"/>
  <c r="L92" i="13" s="1"/>
  <c r="K91" i="13"/>
  <c r="L91" i="13" s="1"/>
  <c r="K90" i="13"/>
  <c r="L90" i="13" s="1"/>
  <c r="K89" i="13"/>
  <c r="L89" i="13" s="1"/>
  <c r="K88" i="13"/>
  <c r="L88" i="13" s="1"/>
  <c r="K87" i="13"/>
  <c r="L87" i="13" s="1"/>
  <c r="K86" i="13"/>
  <c r="L86" i="13" s="1"/>
  <c r="K85" i="13"/>
  <c r="L85" i="13" s="1"/>
  <c r="K84" i="13"/>
  <c r="L84" i="13" s="1"/>
  <c r="K83" i="13"/>
  <c r="L83" i="13" s="1"/>
  <c r="K82" i="13"/>
  <c r="L82" i="13" s="1"/>
  <c r="K81" i="13"/>
  <c r="L81" i="13" s="1"/>
  <c r="K80" i="13"/>
  <c r="L80" i="13" s="1"/>
  <c r="K79" i="13"/>
  <c r="L79" i="13" s="1"/>
  <c r="K78" i="13"/>
  <c r="L78" i="13" s="1"/>
  <c r="K77" i="13"/>
  <c r="L77" i="13" s="1"/>
  <c r="K76" i="13"/>
  <c r="L76" i="13" s="1"/>
  <c r="K75" i="13"/>
  <c r="L75" i="13" s="1"/>
  <c r="K74" i="13"/>
  <c r="L74" i="13" s="1"/>
  <c r="K73" i="13"/>
  <c r="L73" i="13" s="1"/>
  <c r="K72" i="13"/>
  <c r="L72" i="13" s="1"/>
  <c r="K71" i="13"/>
  <c r="L71" i="13" s="1"/>
  <c r="K70" i="13"/>
  <c r="L70" i="13" s="1"/>
  <c r="K69" i="13"/>
  <c r="L69" i="13" s="1"/>
  <c r="K68" i="13"/>
  <c r="L68" i="13" s="1"/>
  <c r="K67" i="13"/>
  <c r="L67" i="13" s="1"/>
  <c r="K66" i="13"/>
  <c r="L66" i="13" s="1"/>
  <c r="K65" i="13"/>
  <c r="L65" i="13" s="1"/>
  <c r="K64" i="13"/>
  <c r="L64" i="13" s="1"/>
  <c r="K63" i="13"/>
  <c r="L63" i="13" s="1"/>
  <c r="K62" i="13"/>
  <c r="L62" i="13" s="1"/>
  <c r="K61" i="13"/>
  <c r="L61" i="13" s="1"/>
  <c r="K60" i="13"/>
  <c r="L60" i="13" s="1"/>
  <c r="K59" i="13"/>
  <c r="L59" i="13" s="1"/>
  <c r="K58" i="13"/>
  <c r="L58" i="13" s="1"/>
  <c r="K57" i="13"/>
  <c r="L57" i="13" s="1"/>
  <c r="K56" i="13"/>
  <c r="L56" i="13" s="1"/>
  <c r="K55" i="13"/>
  <c r="L55" i="13" s="1"/>
  <c r="K54" i="13"/>
  <c r="L54" i="13" s="1"/>
  <c r="K53" i="13"/>
  <c r="L53" i="13" s="1"/>
  <c r="K52" i="13"/>
  <c r="L52" i="13" s="1"/>
  <c r="K51" i="13"/>
  <c r="L51" i="13" s="1"/>
  <c r="K50" i="13"/>
  <c r="L50" i="13" s="1"/>
  <c r="K49" i="13"/>
  <c r="L49" i="13" s="1"/>
  <c r="K48" i="13"/>
  <c r="L48" i="13" s="1"/>
  <c r="K47" i="13"/>
  <c r="L47" i="13" s="1"/>
  <c r="K46" i="13"/>
  <c r="L46" i="13" s="1"/>
  <c r="K45" i="13"/>
  <c r="L45" i="13" s="1"/>
  <c r="K44" i="13"/>
  <c r="L44" i="13" s="1"/>
  <c r="K43" i="13"/>
  <c r="L43" i="13" s="1"/>
  <c r="K42" i="13"/>
  <c r="L42" i="13" s="1"/>
  <c r="K41" i="13"/>
  <c r="L41" i="13" s="1"/>
  <c r="K40" i="13"/>
  <c r="L40" i="13" s="1"/>
  <c r="K39" i="13"/>
  <c r="L39" i="13" s="1"/>
  <c r="K38" i="13"/>
  <c r="L38" i="13" s="1"/>
  <c r="K37" i="13"/>
  <c r="L37" i="13" s="1"/>
  <c r="K36" i="13"/>
  <c r="L36" i="13" s="1"/>
  <c r="K35" i="13"/>
  <c r="L35" i="13" s="1"/>
  <c r="K34" i="13"/>
  <c r="L34" i="13" s="1"/>
  <c r="K33" i="13"/>
  <c r="L33" i="13" s="1"/>
  <c r="K32" i="13"/>
  <c r="L32" i="13" s="1"/>
  <c r="K31" i="13"/>
  <c r="L31" i="13" s="1"/>
  <c r="K30" i="13"/>
  <c r="L30" i="13" s="1"/>
  <c r="K29" i="13"/>
  <c r="L29" i="13" s="1"/>
  <c r="K28" i="13"/>
  <c r="L28" i="13" s="1"/>
  <c r="K27" i="13"/>
  <c r="L27" i="13" s="1"/>
  <c r="K26" i="13"/>
  <c r="L26" i="13" s="1"/>
  <c r="K25" i="13"/>
  <c r="L25" i="13" s="1"/>
  <c r="K24" i="13"/>
  <c r="L24" i="13" s="1"/>
  <c r="K23" i="13"/>
  <c r="L23" i="13" s="1"/>
  <c r="K22" i="13"/>
  <c r="L22" i="13" s="1"/>
  <c r="K21" i="13"/>
  <c r="L21" i="13" s="1"/>
  <c r="K20" i="13"/>
  <c r="L20" i="13" s="1"/>
  <c r="K19" i="13"/>
  <c r="L19" i="13" s="1"/>
  <c r="K18" i="13"/>
  <c r="L18" i="13" s="1"/>
  <c r="K16" i="13"/>
  <c r="L16" i="13" s="1"/>
  <c r="K15" i="13"/>
  <c r="L15" i="13" s="1"/>
  <c r="K14" i="13"/>
  <c r="L14" i="13" s="1"/>
  <c r="I12" i="13"/>
  <c r="H12" i="13"/>
  <c r="G12" i="13"/>
  <c r="J9" i="13"/>
  <c r="J8" i="13"/>
  <c r="A7" i="13"/>
  <c r="A6" i="13"/>
  <c r="A5" i="13"/>
  <c r="L201" i="12"/>
  <c r="M201" i="12" s="1"/>
  <c r="L200" i="12"/>
  <c r="M200" i="12" s="1"/>
  <c r="L199" i="12"/>
  <c r="M199" i="12" s="1"/>
  <c r="L198" i="12"/>
  <c r="M198" i="12" s="1"/>
  <c r="L197" i="12"/>
  <c r="M197" i="12" s="1"/>
  <c r="L196" i="12"/>
  <c r="M196" i="12" s="1"/>
  <c r="L195" i="12"/>
  <c r="M195" i="12" s="1"/>
  <c r="L194" i="12"/>
  <c r="M194" i="12" s="1"/>
  <c r="L193" i="12"/>
  <c r="M193" i="12" s="1"/>
  <c r="L192" i="12"/>
  <c r="M192" i="12" s="1"/>
  <c r="L191" i="12"/>
  <c r="M191" i="12" s="1"/>
  <c r="L190" i="12"/>
  <c r="M190" i="12" s="1"/>
  <c r="L189" i="12"/>
  <c r="M189" i="12" s="1"/>
  <c r="L188" i="12"/>
  <c r="M188" i="12" s="1"/>
  <c r="L187" i="12"/>
  <c r="M187" i="12" s="1"/>
  <c r="L186" i="12"/>
  <c r="M186" i="12" s="1"/>
  <c r="L185" i="12"/>
  <c r="M185" i="12" s="1"/>
  <c r="L184" i="12"/>
  <c r="M184" i="12" s="1"/>
  <c r="L183" i="12"/>
  <c r="M183" i="12" s="1"/>
  <c r="L182" i="12"/>
  <c r="M182" i="12" s="1"/>
  <c r="L181" i="12"/>
  <c r="M181" i="12" s="1"/>
  <c r="L180" i="12"/>
  <c r="M180" i="12" s="1"/>
  <c r="L179" i="12"/>
  <c r="M179" i="12" s="1"/>
  <c r="L178" i="12"/>
  <c r="M178" i="12" s="1"/>
  <c r="L177" i="12"/>
  <c r="M177" i="12" s="1"/>
  <c r="L176" i="12"/>
  <c r="M176" i="12" s="1"/>
  <c r="L175" i="12"/>
  <c r="M175" i="12" s="1"/>
  <c r="L174" i="12"/>
  <c r="M174" i="12" s="1"/>
  <c r="L173" i="12"/>
  <c r="M173" i="12" s="1"/>
  <c r="L172" i="12"/>
  <c r="M172" i="12" s="1"/>
  <c r="L171" i="12"/>
  <c r="M171" i="12" s="1"/>
  <c r="L170" i="12"/>
  <c r="M170" i="12" s="1"/>
  <c r="L169" i="12"/>
  <c r="M169" i="12" s="1"/>
  <c r="L168" i="12"/>
  <c r="M168" i="12" s="1"/>
  <c r="L167" i="12"/>
  <c r="M167" i="12" s="1"/>
  <c r="L166" i="12"/>
  <c r="M166" i="12" s="1"/>
  <c r="L165" i="12"/>
  <c r="M165" i="12" s="1"/>
  <c r="L164" i="12"/>
  <c r="M164" i="12" s="1"/>
  <c r="L163" i="12"/>
  <c r="M163" i="12" s="1"/>
  <c r="L162" i="12"/>
  <c r="M162" i="12" s="1"/>
  <c r="L161" i="12"/>
  <c r="M161" i="12" s="1"/>
  <c r="L160" i="12"/>
  <c r="M160" i="12" s="1"/>
  <c r="L159" i="12"/>
  <c r="M159" i="12" s="1"/>
  <c r="L158" i="12"/>
  <c r="M158" i="12" s="1"/>
  <c r="L157" i="12"/>
  <c r="M157" i="12" s="1"/>
  <c r="L156" i="12"/>
  <c r="M156" i="12" s="1"/>
  <c r="L155" i="12"/>
  <c r="M155" i="12" s="1"/>
  <c r="L154" i="12"/>
  <c r="M154" i="12" s="1"/>
  <c r="L153" i="12"/>
  <c r="M153" i="12" s="1"/>
  <c r="L152" i="12"/>
  <c r="M152" i="12" s="1"/>
  <c r="L151" i="12"/>
  <c r="M151" i="12" s="1"/>
  <c r="L150" i="12"/>
  <c r="M150" i="12" s="1"/>
  <c r="L149" i="12"/>
  <c r="M149" i="12" s="1"/>
  <c r="L148" i="12"/>
  <c r="M148" i="12" s="1"/>
  <c r="L147" i="12"/>
  <c r="M147" i="12" s="1"/>
  <c r="L146" i="12"/>
  <c r="M146" i="12" s="1"/>
  <c r="L145" i="12"/>
  <c r="M145" i="12" s="1"/>
  <c r="L144" i="12"/>
  <c r="M144" i="12" s="1"/>
  <c r="L143" i="12"/>
  <c r="M143" i="12" s="1"/>
  <c r="L142" i="12"/>
  <c r="M142" i="12" s="1"/>
  <c r="L141" i="12"/>
  <c r="M141" i="12" s="1"/>
  <c r="L140" i="12"/>
  <c r="M140" i="12" s="1"/>
  <c r="L139" i="12"/>
  <c r="M139" i="12" s="1"/>
  <c r="L138" i="12"/>
  <c r="M138" i="12" s="1"/>
  <c r="L137" i="12"/>
  <c r="M137" i="12" s="1"/>
  <c r="L136" i="12"/>
  <c r="M136" i="12" s="1"/>
  <c r="L135" i="12"/>
  <c r="M135" i="12" s="1"/>
  <c r="L134" i="12"/>
  <c r="M134" i="12" s="1"/>
  <c r="L133" i="12"/>
  <c r="M133" i="12" s="1"/>
  <c r="L132" i="12"/>
  <c r="M132" i="12" s="1"/>
  <c r="L131" i="12"/>
  <c r="M131" i="12" s="1"/>
  <c r="L130" i="12"/>
  <c r="M130" i="12" s="1"/>
  <c r="L129" i="12"/>
  <c r="M129" i="12" s="1"/>
  <c r="L128" i="12"/>
  <c r="M128" i="12" s="1"/>
  <c r="L127" i="12"/>
  <c r="M127" i="12" s="1"/>
  <c r="L126" i="12"/>
  <c r="M126" i="12" s="1"/>
  <c r="L125" i="12"/>
  <c r="M125" i="12" s="1"/>
  <c r="L124" i="12"/>
  <c r="M124" i="12" s="1"/>
  <c r="L123" i="12"/>
  <c r="M123" i="12" s="1"/>
  <c r="L122" i="12"/>
  <c r="M122" i="12" s="1"/>
  <c r="L121" i="12"/>
  <c r="M121" i="12" s="1"/>
  <c r="L120" i="12"/>
  <c r="M120" i="12" s="1"/>
  <c r="L119" i="12"/>
  <c r="M119" i="12" s="1"/>
  <c r="L118" i="12"/>
  <c r="M118" i="12" s="1"/>
  <c r="L117" i="12"/>
  <c r="M117" i="12" s="1"/>
  <c r="L116" i="12"/>
  <c r="M116" i="12" s="1"/>
  <c r="L115" i="12"/>
  <c r="M115" i="12" s="1"/>
  <c r="L114" i="12"/>
  <c r="M114" i="12" s="1"/>
  <c r="L113" i="12"/>
  <c r="M113" i="12" s="1"/>
  <c r="L112" i="12"/>
  <c r="M112" i="12" s="1"/>
  <c r="L111" i="12"/>
  <c r="M111" i="12" s="1"/>
  <c r="L110" i="12"/>
  <c r="M110" i="12" s="1"/>
  <c r="L109" i="12"/>
  <c r="M109" i="12" s="1"/>
  <c r="L108" i="12"/>
  <c r="M108" i="12" s="1"/>
  <c r="L107" i="12"/>
  <c r="M107" i="12" s="1"/>
  <c r="L106" i="12"/>
  <c r="M106" i="12" s="1"/>
  <c r="L105" i="12"/>
  <c r="M105" i="12" s="1"/>
  <c r="L104" i="12"/>
  <c r="M104" i="12" s="1"/>
  <c r="L103" i="12"/>
  <c r="M103" i="12" s="1"/>
  <c r="L102" i="12"/>
  <c r="M102" i="12" s="1"/>
  <c r="L101" i="12"/>
  <c r="M101" i="12" s="1"/>
  <c r="L100" i="12"/>
  <c r="M100" i="12" s="1"/>
  <c r="L99" i="12"/>
  <c r="M99" i="12" s="1"/>
  <c r="L98" i="12"/>
  <c r="M98" i="12" s="1"/>
  <c r="L97" i="12"/>
  <c r="M97" i="12" s="1"/>
  <c r="L96" i="12"/>
  <c r="M96" i="12" s="1"/>
  <c r="L95" i="12"/>
  <c r="M95" i="12" s="1"/>
  <c r="L94" i="12"/>
  <c r="M94" i="12" s="1"/>
  <c r="L93" i="12"/>
  <c r="M93" i="12" s="1"/>
  <c r="L92" i="12"/>
  <c r="M92" i="12" s="1"/>
  <c r="L91" i="12"/>
  <c r="M91" i="12" s="1"/>
  <c r="L90" i="12"/>
  <c r="M90" i="12" s="1"/>
  <c r="L89" i="12"/>
  <c r="M89" i="12" s="1"/>
  <c r="L88" i="12"/>
  <c r="M88" i="12" s="1"/>
  <c r="L87" i="12"/>
  <c r="M87" i="12" s="1"/>
  <c r="L86" i="12"/>
  <c r="M86" i="12" s="1"/>
  <c r="L85" i="12"/>
  <c r="M85" i="12" s="1"/>
  <c r="L84" i="12"/>
  <c r="M84" i="12" s="1"/>
  <c r="L83" i="12"/>
  <c r="M83" i="12" s="1"/>
  <c r="L82" i="12"/>
  <c r="M82" i="12" s="1"/>
  <c r="L81" i="12"/>
  <c r="M81" i="12" s="1"/>
  <c r="L80" i="12"/>
  <c r="M80" i="12" s="1"/>
  <c r="L79" i="12"/>
  <c r="M79" i="12" s="1"/>
  <c r="L78" i="12"/>
  <c r="M78" i="12" s="1"/>
  <c r="L77" i="12"/>
  <c r="M77" i="12" s="1"/>
  <c r="L76" i="12"/>
  <c r="M76" i="12" s="1"/>
  <c r="L75" i="12"/>
  <c r="M75" i="12" s="1"/>
  <c r="L74" i="12"/>
  <c r="M74" i="12" s="1"/>
  <c r="L73" i="12"/>
  <c r="M73" i="12" s="1"/>
  <c r="L72" i="12"/>
  <c r="M72" i="12" s="1"/>
  <c r="L71" i="12"/>
  <c r="M71" i="12" s="1"/>
  <c r="L70" i="12"/>
  <c r="M70" i="12" s="1"/>
  <c r="L69" i="12"/>
  <c r="M69" i="12" s="1"/>
  <c r="L68" i="12"/>
  <c r="M68" i="12" s="1"/>
  <c r="L67" i="12"/>
  <c r="M67" i="12" s="1"/>
  <c r="L66" i="12"/>
  <c r="M66" i="12" s="1"/>
  <c r="L65" i="12"/>
  <c r="M65" i="12" s="1"/>
  <c r="L64" i="12"/>
  <c r="M64" i="12" s="1"/>
  <c r="L63" i="12"/>
  <c r="M63" i="12" s="1"/>
  <c r="L62" i="12"/>
  <c r="M62" i="12" s="1"/>
  <c r="L61" i="12"/>
  <c r="M61" i="12" s="1"/>
  <c r="L60" i="12"/>
  <c r="M60" i="12" s="1"/>
  <c r="L59" i="12"/>
  <c r="M59" i="12" s="1"/>
  <c r="L58" i="12"/>
  <c r="M58" i="12" s="1"/>
  <c r="L57" i="12"/>
  <c r="M57" i="12" s="1"/>
  <c r="L56" i="12"/>
  <c r="M56" i="12" s="1"/>
  <c r="L55" i="12"/>
  <c r="M55" i="12" s="1"/>
  <c r="L54" i="12"/>
  <c r="M54" i="12" s="1"/>
  <c r="L53" i="12"/>
  <c r="M53" i="12" s="1"/>
  <c r="L52" i="12"/>
  <c r="M52" i="12" s="1"/>
  <c r="L51" i="12"/>
  <c r="M51" i="12" s="1"/>
  <c r="L50" i="12"/>
  <c r="M50" i="12" s="1"/>
  <c r="L49" i="12"/>
  <c r="M49" i="12" s="1"/>
  <c r="L48" i="12"/>
  <c r="M48" i="12" s="1"/>
  <c r="L47" i="12"/>
  <c r="M47" i="12" s="1"/>
  <c r="L46" i="12"/>
  <c r="M46" i="12" s="1"/>
  <c r="L45" i="12"/>
  <c r="M45" i="12" s="1"/>
  <c r="L44" i="12"/>
  <c r="M44" i="12" s="1"/>
  <c r="L43" i="12"/>
  <c r="M43" i="12" s="1"/>
  <c r="L42" i="12"/>
  <c r="M42" i="12" s="1"/>
  <c r="L41" i="12"/>
  <c r="M41" i="12" s="1"/>
  <c r="L40" i="12"/>
  <c r="M40" i="12" s="1"/>
  <c r="L39" i="12"/>
  <c r="M39" i="12" s="1"/>
  <c r="L38" i="12"/>
  <c r="M38" i="12" s="1"/>
  <c r="L37" i="12"/>
  <c r="M37" i="12" s="1"/>
  <c r="L36" i="12"/>
  <c r="M36" i="12" s="1"/>
  <c r="L35" i="12"/>
  <c r="M35" i="12" s="1"/>
  <c r="L34" i="12"/>
  <c r="M34" i="12" s="1"/>
  <c r="L33" i="12"/>
  <c r="M33" i="12" s="1"/>
  <c r="L32" i="12"/>
  <c r="M32" i="12" s="1"/>
  <c r="L31" i="12"/>
  <c r="M31" i="12" s="1"/>
  <c r="L30" i="12"/>
  <c r="M30" i="12" s="1"/>
  <c r="L29" i="12"/>
  <c r="M29" i="12" s="1"/>
  <c r="L28" i="12"/>
  <c r="M28" i="12" s="1"/>
  <c r="L27" i="12"/>
  <c r="M27" i="12" s="1"/>
  <c r="L26" i="12"/>
  <c r="M26" i="12" s="1"/>
  <c r="L25" i="12"/>
  <c r="M25" i="12" s="1"/>
  <c r="L24" i="12"/>
  <c r="M24" i="12" s="1"/>
  <c r="L23" i="12"/>
  <c r="M23" i="12" s="1"/>
  <c r="L22" i="12"/>
  <c r="M22" i="12" s="1"/>
  <c r="L21" i="12"/>
  <c r="M21" i="12" s="1"/>
  <c r="L20" i="12"/>
  <c r="M20" i="12" s="1"/>
  <c r="L19" i="12"/>
  <c r="M19" i="12" s="1"/>
  <c r="L17" i="12"/>
  <c r="M17" i="12" s="1"/>
  <c r="L15" i="12"/>
  <c r="M15" i="12" s="1"/>
  <c r="L14" i="12"/>
  <c r="M14" i="12" s="1"/>
  <c r="J12" i="12"/>
  <c r="I12" i="12"/>
  <c r="H12" i="12"/>
  <c r="K9" i="12"/>
  <c r="K8" i="12"/>
  <c r="A7" i="12"/>
  <c r="A6" i="12"/>
  <c r="A5" i="12"/>
  <c r="S202" i="11"/>
  <c r="T202" i="11" s="1"/>
  <c r="S201" i="11"/>
  <c r="T201" i="11" s="1"/>
  <c r="S200" i="11"/>
  <c r="T200" i="11" s="1"/>
  <c r="S199" i="11"/>
  <c r="T199" i="11" s="1"/>
  <c r="S198" i="11"/>
  <c r="T198" i="11" s="1"/>
  <c r="S197" i="11"/>
  <c r="T197" i="11" s="1"/>
  <c r="S196" i="11"/>
  <c r="T196" i="11" s="1"/>
  <c r="S195" i="11"/>
  <c r="T195" i="11" s="1"/>
  <c r="S194" i="11"/>
  <c r="T194" i="11" s="1"/>
  <c r="S193" i="11"/>
  <c r="T193" i="11" s="1"/>
  <c r="S192" i="11"/>
  <c r="T192" i="11" s="1"/>
  <c r="S191" i="11"/>
  <c r="T191" i="11" s="1"/>
  <c r="S190" i="11"/>
  <c r="T190" i="11" s="1"/>
  <c r="S189" i="11"/>
  <c r="T189" i="11" s="1"/>
  <c r="S188" i="11"/>
  <c r="T188" i="11" s="1"/>
  <c r="S187" i="11"/>
  <c r="T187" i="11" s="1"/>
  <c r="S186" i="11"/>
  <c r="T186" i="11" s="1"/>
  <c r="S185" i="11"/>
  <c r="T185" i="11" s="1"/>
  <c r="S184" i="11"/>
  <c r="T184" i="11" s="1"/>
  <c r="S183" i="11"/>
  <c r="T183" i="11" s="1"/>
  <c r="S182" i="11"/>
  <c r="T182" i="11" s="1"/>
  <c r="S181" i="11"/>
  <c r="T181" i="11" s="1"/>
  <c r="S180" i="11"/>
  <c r="T180" i="11" s="1"/>
  <c r="S179" i="11"/>
  <c r="T179" i="11" s="1"/>
  <c r="S178" i="11"/>
  <c r="T178" i="11" s="1"/>
  <c r="S177" i="11"/>
  <c r="T177" i="11" s="1"/>
  <c r="S176" i="11"/>
  <c r="T176" i="11" s="1"/>
  <c r="S175" i="11"/>
  <c r="T175" i="11" s="1"/>
  <c r="S174" i="11"/>
  <c r="T174" i="11" s="1"/>
  <c r="S173" i="11"/>
  <c r="T173" i="11" s="1"/>
  <c r="S172" i="11"/>
  <c r="T172" i="11" s="1"/>
  <c r="S171" i="11"/>
  <c r="T171" i="11" s="1"/>
  <c r="S170" i="11"/>
  <c r="T170" i="11" s="1"/>
  <c r="S169" i="11"/>
  <c r="T169" i="11" s="1"/>
  <c r="S168" i="11"/>
  <c r="T168" i="11" s="1"/>
  <c r="S167" i="11"/>
  <c r="T167" i="11" s="1"/>
  <c r="S166" i="11"/>
  <c r="T166" i="11" s="1"/>
  <c r="S165" i="11"/>
  <c r="T165" i="11" s="1"/>
  <c r="S164" i="11"/>
  <c r="T164" i="11" s="1"/>
  <c r="S163" i="11"/>
  <c r="T163" i="11" s="1"/>
  <c r="S162" i="11"/>
  <c r="T162" i="11" s="1"/>
  <c r="S161" i="11"/>
  <c r="T161" i="11" s="1"/>
  <c r="S160" i="11"/>
  <c r="T160" i="11" s="1"/>
  <c r="S159" i="11"/>
  <c r="T159" i="11" s="1"/>
  <c r="S158" i="11"/>
  <c r="T158" i="11" s="1"/>
  <c r="S157" i="11"/>
  <c r="T157" i="11" s="1"/>
  <c r="S156" i="11"/>
  <c r="T156" i="11" s="1"/>
  <c r="S155" i="11"/>
  <c r="T155" i="11" s="1"/>
  <c r="S154" i="11"/>
  <c r="T154" i="11" s="1"/>
  <c r="S153" i="11"/>
  <c r="T153" i="11" s="1"/>
  <c r="S152" i="11"/>
  <c r="T152" i="11" s="1"/>
  <c r="S151" i="11"/>
  <c r="T151" i="11" s="1"/>
  <c r="S150" i="11"/>
  <c r="T150" i="11" s="1"/>
  <c r="S149" i="11"/>
  <c r="T149" i="11" s="1"/>
  <c r="S148" i="11"/>
  <c r="T148" i="11" s="1"/>
  <c r="S147" i="11"/>
  <c r="T147" i="11" s="1"/>
  <c r="S146" i="11"/>
  <c r="T146" i="11" s="1"/>
  <c r="S145" i="11"/>
  <c r="T145" i="11" s="1"/>
  <c r="S144" i="11"/>
  <c r="T144" i="11" s="1"/>
  <c r="S143" i="11"/>
  <c r="T143" i="11" s="1"/>
  <c r="S142" i="11"/>
  <c r="T142" i="11" s="1"/>
  <c r="S141" i="11"/>
  <c r="T141" i="11" s="1"/>
  <c r="S140" i="11"/>
  <c r="T140" i="11" s="1"/>
  <c r="S139" i="11"/>
  <c r="T139" i="11" s="1"/>
  <c r="S138" i="11"/>
  <c r="T138" i="11" s="1"/>
  <c r="S137" i="11"/>
  <c r="T137" i="11" s="1"/>
  <c r="S136" i="11"/>
  <c r="T136" i="11" s="1"/>
  <c r="S135" i="11"/>
  <c r="T135" i="11" s="1"/>
  <c r="S134" i="11"/>
  <c r="T134" i="11" s="1"/>
  <c r="S133" i="11"/>
  <c r="T133" i="11" s="1"/>
  <c r="S132" i="11"/>
  <c r="T132" i="11" s="1"/>
  <c r="S131" i="11"/>
  <c r="T131" i="11" s="1"/>
  <c r="S130" i="11"/>
  <c r="T130" i="11" s="1"/>
  <c r="S129" i="11"/>
  <c r="T129" i="11" s="1"/>
  <c r="S128" i="11"/>
  <c r="T128" i="11" s="1"/>
  <c r="S127" i="11"/>
  <c r="T127" i="11" s="1"/>
  <c r="S126" i="11"/>
  <c r="T126" i="11" s="1"/>
  <c r="S125" i="11"/>
  <c r="T125" i="11" s="1"/>
  <c r="S124" i="11"/>
  <c r="T124" i="11" s="1"/>
  <c r="S123" i="11"/>
  <c r="T123" i="11" s="1"/>
  <c r="S122" i="11"/>
  <c r="T122" i="11" s="1"/>
  <c r="S121" i="11"/>
  <c r="T121" i="11" s="1"/>
  <c r="S120" i="11"/>
  <c r="T120" i="11" s="1"/>
  <c r="S119" i="11"/>
  <c r="T119" i="11" s="1"/>
  <c r="S118" i="11"/>
  <c r="T118" i="11" s="1"/>
  <c r="S117" i="11"/>
  <c r="T117" i="11" s="1"/>
  <c r="S116" i="11"/>
  <c r="T116" i="11" s="1"/>
  <c r="S115" i="11"/>
  <c r="T115" i="11" s="1"/>
  <c r="S114" i="11"/>
  <c r="T114" i="11" s="1"/>
  <c r="S113" i="11"/>
  <c r="T113" i="11" s="1"/>
  <c r="S112" i="11"/>
  <c r="T112" i="11" s="1"/>
  <c r="S111" i="11"/>
  <c r="T111" i="11" s="1"/>
  <c r="S110" i="11"/>
  <c r="T110" i="11" s="1"/>
  <c r="S109" i="11"/>
  <c r="T109" i="11" s="1"/>
  <c r="S108" i="11"/>
  <c r="T108" i="11" s="1"/>
  <c r="S107" i="11"/>
  <c r="T107" i="11" s="1"/>
  <c r="S106" i="11"/>
  <c r="T106" i="11" s="1"/>
  <c r="S105" i="11"/>
  <c r="T105" i="11" s="1"/>
  <c r="S104" i="11"/>
  <c r="T104" i="11" s="1"/>
  <c r="S103" i="11"/>
  <c r="T103" i="11" s="1"/>
  <c r="S102" i="11"/>
  <c r="T102" i="11" s="1"/>
  <c r="S101" i="11"/>
  <c r="T101" i="11" s="1"/>
  <c r="S100" i="11"/>
  <c r="T100" i="11" s="1"/>
  <c r="S99" i="11"/>
  <c r="T99" i="11" s="1"/>
  <c r="S98" i="11"/>
  <c r="T98" i="11" s="1"/>
  <c r="S97" i="11"/>
  <c r="T97" i="11" s="1"/>
  <c r="S96" i="11"/>
  <c r="T96" i="11" s="1"/>
  <c r="S95" i="11"/>
  <c r="T95" i="11" s="1"/>
  <c r="S94" i="11"/>
  <c r="T94" i="11" s="1"/>
  <c r="S93" i="11"/>
  <c r="T93" i="11" s="1"/>
  <c r="S92" i="11"/>
  <c r="T92" i="11" s="1"/>
  <c r="S91" i="11"/>
  <c r="T91" i="11" s="1"/>
  <c r="S90" i="11"/>
  <c r="T90" i="11" s="1"/>
  <c r="S89" i="11"/>
  <c r="T89" i="11" s="1"/>
  <c r="S88" i="11"/>
  <c r="T88" i="11" s="1"/>
  <c r="S87" i="11"/>
  <c r="T87" i="11" s="1"/>
  <c r="S86" i="11"/>
  <c r="T86" i="11" s="1"/>
  <c r="S85" i="11"/>
  <c r="T85" i="11" s="1"/>
  <c r="S84" i="11"/>
  <c r="T84" i="11" s="1"/>
  <c r="S83" i="11"/>
  <c r="T83" i="11" s="1"/>
  <c r="S82" i="11"/>
  <c r="T82" i="11" s="1"/>
  <c r="S81" i="11"/>
  <c r="T81" i="11" s="1"/>
  <c r="S80" i="11"/>
  <c r="T80" i="11" s="1"/>
  <c r="S79" i="11"/>
  <c r="T79" i="11" s="1"/>
  <c r="S78" i="11"/>
  <c r="T78" i="11" s="1"/>
  <c r="S77" i="11"/>
  <c r="T77" i="11" s="1"/>
  <c r="S76" i="11"/>
  <c r="T76" i="11" s="1"/>
  <c r="S75" i="11"/>
  <c r="T75" i="11" s="1"/>
  <c r="S74" i="11"/>
  <c r="T74" i="11" s="1"/>
  <c r="S73" i="11"/>
  <c r="T73" i="11" s="1"/>
  <c r="S72" i="11"/>
  <c r="T72" i="11" s="1"/>
  <c r="S71" i="11"/>
  <c r="T71" i="11" s="1"/>
  <c r="S70" i="11"/>
  <c r="T70" i="11" s="1"/>
  <c r="S69" i="11"/>
  <c r="T69" i="11" s="1"/>
  <c r="S68" i="11"/>
  <c r="T68" i="11" s="1"/>
  <c r="S67" i="11"/>
  <c r="T67" i="11" s="1"/>
  <c r="S66" i="11"/>
  <c r="T66" i="11" s="1"/>
  <c r="S65" i="11"/>
  <c r="T65" i="11" s="1"/>
  <c r="S64" i="11"/>
  <c r="T64" i="11" s="1"/>
  <c r="S63" i="11"/>
  <c r="T63" i="11" s="1"/>
  <c r="S62" i="11"/>
  <c r="T62" i="11" s="1"/>
  <c r="S61" i="11"/>
  <c r="T61" i="11" s="1"/>
  <c r="S60" i="11"/>
  <c r="T60" i="11" s="1"/>
  <c r="S59" i="11"/>
  <c r="T59" i="11" s="1"/>
  <c r="S58" i="11"/>
  <c r="T58" i="11" s="1"/>
  <c r="S57" i="11"/>
  <c r="T57" i="11" s="1"/>
  <c r="S56" i="11"/>
  <c r="T56" i="11" s="1"/>
  <c r="S55" i="11"/>
  <c r="T55" i="11" s="1"/>
  <c r="S54" i="11"/>
  <c r="T54" i="11" s="1"/>
  <c r="S53" i="11"/>
  <c r="T53" i="11" s="1"/>
  <c r="S52" i="11"/>
  <c r="T52" i="11" s="1"/>
  <c r="S51" i="11"/>
  <c r="T51" i="11" s="1"/>
  <c r="S50" i="11"/>
  <c r="T50" i="11" s="1"/>
  <c r="S49" i="11"/>
  <c r="T49" i="11" s="1"/>
  <c r="S48" i="11"/>
  <c r="T48" i="11" s="1"/>
  <c r="S47" i="11"/>
  <c r="T47" i="11" s="1"/>
  <c r="S46" i="11"/>
  <c r="T46" i="11" s="1"/>
  <c r="S45" i="11"/>
  <c r="T45" i="11" s="1"/>
  <c r="S44" i="11"/>
  <c r="T44" i="11" s="1"/>
  <c r="S43" i="11"/>
  <c r="T43" i="11" s="1"/>
  <c r="S42" i="11"/>
  <c r="T42" i="11" s="1"/>
  <c r="S41" i="11"/>
  <c r="T41" i="11" s="1"/>
  <c r="S40" i="11"/>
  <c r="T40" i="11" s="1"/>
  <c r="S39" i="11"/>
  <c r="T39" i="11" s="1"/>
  <c r="S38" i="11"/>
  <c r="T38" i="11" s="1"/>
  <c r="S37" i="11"/>
  <c r="T37" i="11" s="1"/>
  <c r="S36" i="11"/>
  <c r="T36" i="11" s="1"/>
  <c r="S35" i="11"/>
  <c r="T35" i="11" s="1"/>
  <c r="S34" i="11"/>
  <c r="T34" i="11" s="1"/>
  <c r="S33" i="11"/>
  <c r="T33" i="11" s="1"/>
  <c r="S32" i="11"/>
  <c r="T32" i="11" s="1"/>
  <c r="S31" i="11"/>
  <c r="T31" i="11" s="1"/>
  <c r="S30" i="11"/>
  <c r="T30" i="11" s="1"/>
  <c r="S29" i="11"/>
  <c r="T29" i="11" s="1"/>
  <c r="S28" i="11"/>
  <c r="T28" i="11" s="1"/>
  <c r="S27" i="11"/>
  <c r="T27" i="11" s="1"/>
  <c r="S26" i="11"/>
  <c r="T26" i="11" s="1"/>
  <c r="S25" i="11"/>
  <c r="T25" i="11" s="1"/>
  <c r="S24" i="11"/>
  <c r="T24" i="11" s="1"/>
  <c r="S23" i="11"/>
  <c r="T23" i="11" s="1"/>
  <c r="S22" i="11"/>
  <c r="T22" i="11" s="1"/>
  <c r="S21" i="11"/>
  <c r="T21" i="11" s="1"/>
  <c r="S20" i="11"/>
  <c r="T20" i="11" s="1"/>
  <c r="S19" i="11"/>
  <c r="T19" i="11" s="1"/>
  <c r="S18" i="11"/>
  <c r="T18" i="11" s="1"/>
  <c r="S17" i="11"/>
  <c r="T17" i="11" s="1"/>
  <c r="S16" i="11"/>
  <c r="T16" i="11" s="1"/>
  <c r="S15" i="11"/>
  <c r="T15" i="11" s="1"/>
  <c r="S14" i="11"/>
  <c r="T14" i="11" s="1"/>
  <c r="Q12" i="11"/>
  <c r="P12" i="11"/>
  <c r="O12" i="11"/>
  <c r="R9" i="11"/>
  <c r="R8" i="11"/>
  <c r="A7" i="11"/>
  <c r="A6" i="11"/>
  <c r="A5" i="11"/>
  <c r="W200" i="9"/>
  <c r="X200" i="9" s="1"/>
  <c r="W199" i="9"/>
  <c r="X199" i="9" s="1"/>
  <c r="W198" i="9"/>
  <c r="X198" i="9" s="1"/>
  <c r="W197" i="9"/>
  <c r="X197" i="9" s="1"/>
  <c r="W196" i="9"/>
  <c r="X196" i="9" s="1"/>
  <c r="W195" i="9"/>
  <c r="X195" i="9" s="1"/>
  <c r="W194" i="9"/>
  <c r="X194" i="9" s="1"/>
  <c r="W193" i="9"/>
  <c r="X193" i="9" s="1"/>
  <c r="W192" i="9"/>
  <c r="X192" i="9" s="1"/>
  <c r="W191" i="9"/>
  <c r="X191" i="9" s="1"/>
  <c r="W190" i="9"/>
  <c r="X190" i="9" s="1"/>
  <c r="W189" i="9"/>
  <c r="X189" i="9" s="1"/>
  <c r="W188" i="9"/>
  <c r="X188" i="9" s="1"/>
  <c r="W187" i="9"/>
  <c r="X187" i="9" s="1"/>
  <c r="W186" i="9"/>
  <c r="X186" i="9" s="1"/>
  <c r="W185" i="9"/>
  <c r="X185" i="9" s="1"/>
  <c r="W184" i="9"/>
  <c r="X184" i="9" s="1"/>
  <c r="W183" i="9"/>
  <c r="X183" i="9" s="1"/>
  <c r="W182" i="9"/>
  <c r="X182" i="9" s="1"/>
  <c r="W181" i="9"/>
  <c r="X181" i="9" s="1"/>
  <c r="W180" i="9"/>
  <c r="X180" i="9" s="1"/>
  <c r="W179" i="9"/>
  <c r="X179" i="9" s="1"/>
  <c r="W178" i="9"/>
  <c r="X178" i="9" s="1"/>
  <c r="W177" i="9"/>
  <c r="X177" i="9" s="1"/>
  <c r="W176" i="9"/>
  <c r="X176" i="9" s="1"/>
  <c r="W175" i="9"/>
  <c r="X175" i="9" s="1"/>
  <c r="W174" i="9"/>
  <c r="X174" i="9" s="1"/>
  <c r="W173" i="9"/>
  <c r="X173" i="9" s="1"/>
  <c r="W172" i="9"/>
  <c r="X172" i="9" s="1"/>
  <c r="W171" i="9"/>
  <c r="X171" i="9" s="1"/>
  <c r="W170" i="9"/>
  <c r="X170" i="9" s="1"/>
  <c r="W169" i="9"/>
  <c r="X169" i="9" s="1"/>
  <c r="W168" i="9"/>
  <c r="X168" i="9" s="1"/>
  <c r="W167" i="9"/>
  <c r="X167" i="9" s="1"/>
  <c r="W166" i="9"/>
  <c r="X166" i="9" s="1"/>
  <c r="W165" i="9"/>
  <c r="X165" i="9" s="1"/>
  <c r="W164" i="9"/>
  <c r="X164" i="9" s="1"/>
  <c r="W163" i="9"/>
  <c r="X163" i="9" s="1"/>
  <c r="W162" i="9"/>
  <c r="X162" i="9" s="1"/>
  <c r="W161" i="9"/>
  <c r="X161" i="9" s="1"/>
  <c r="W160" i="9"/>
  <c r="X160" i="9" s="1"/>
  <c r="W159" i="9"/>
  <c r="X159" i="9" s="1"/>
  <c r="W158" i="9"/>
  <c r="X158" i="9" s="1"/>
  <c r="W157" i="9"/>
  <c r="X157" i="9" s="1"/>
  <c r="W156" i="9"/>
  <c r="X156" i="9" s="1"/>
  <c r="W155" i="9"/>
  <c r="X155" i="9" s="1"/>
  <c r="W154" i="9"/>
  <c r="X154" i="9" s="1"/>
  <c r="W153" i="9"/>
  <c r="X153" i="9" s="1"/>
  <c r="W152" i="9"/>
  <c r="X152" i="9" s="1"/>
  <c r="W151" i="9"/>
  <c r="X151" i="9" s="1"/>
  <c r="W150" i="9"/>
  <c r="X150" i="9" s="1"/>
  <c r="W149" i="9"/>
  <c r="X149" i="9" s="1"/>
  <c r="W148" i="9"/>
  <c r="X148" i="9" s="1"/>
  <c r="W147" i="9"/>
  <c r="X147" i="9" s="1"/>
  <c r="W146" i="9"/>
  <c r="X146" i="9" s="1"/>
  <c r="W145" i="9"/>
  <c r="X145" i="9" s="1"/>
  <c r="W144" i="9"/>
  <c r="X144" i="9" s="1"/>
  <c r="W143" i="9"/>
  <c r="X143" i="9" s="1"/>
  <c r="W142" i="9"/>
  <c r="X142" i="9" s="1"/>
  <c r="W141" i="9"/>
  <c r="X141" i="9" s="1"/>
  <c r="W140" i="9"/>
  <c r="X140" i="9" s="1"/>
  <c r="W139" i="9"/>
  <c r="X139" i="9" s="1"/>
  <c r="W138" i="9"/>
  <c r="X138" i="9" s="1"/>
  <c r="W137" i="9"/>
  <c r="X137" i="9" s="1"/>
  <c r="W136" i="9"/>
  <c r="X136" i="9" s="1"/>
  <c r="W135" i="9"/>
  <c r="X135" i="9" s="1"/>
  <c r="W134" i="9"/>
  <c r="X134" i="9" s="1"/>
  <c r="W133" i="9"/>
  <c r="X133" i="9" s="1"/>
  <c r="W132" i="9"/>
  <c r="X132" i="9" s="1"/>
  <c r="W131" i="9"/>
  <c r="X131" i="9" s="1"/>
  <c r="W130" i="9"/>
  <c r="X130" i="9" s="1"/>
  <c r="W129" i="9"/>
  <c r="X129" i="9" s="1"/>
  <c r="W128" i="9"/>
  <c r="X128" i="9" s="1"/>
  <c r="W127" i="9"/>
  <c r="X127" i="9" s="1"/>
  <c r="W126" i="9"/>
  <c r="X126" i="9" s="1"/>
  <c r="W125" i="9"/>
  <c r="X125" i="9" s="1"/>
  <c r="W124" i="9"/>
  <c r="X124" i="9" s="1"/>
  <c r="W123" i="9"/>
  <c r="X123" i="9" s="1"/>
  <c r="W122" i="9"/>
  <c r="X122" i="9" s="1"/>
  <c r="W121" i="9"/>
  <c r="X121" i="9" s="1"/>
  <c r="W120" i="9"/>
  <c r="X120" i="9" s="1"/>
  <c r="W119" i="9"/>
  <c r="X119" i="9" s="1"/>
  <c r="W118" i="9"/>
  <c r="X118" i="9" s="1"/>
  <c r="W117" i="9"/>
  <c r="X117" i="9" s="1"/>
  <c r="W116" i="9"/>
  <c r="X116" i="9" s="1"/>
  <c r="W115" i="9"/>
  <c r="X115" i="9" s="1"/>
  <c r="W114" i="9"/>
  <c r="X114" i="9" s="1"/>
  <c r="W113" i="9"/>
  <c r="X113" i="9" s="1"/>
  <c r="W112" i="9"/>
  <c r="X112" i="9" s="1"/>
  <c r="W111" i="9"/>
  <c r="X111" i="9" s="1"/>
  <c r="W110" i="9"/>
  <c r="X110" i="9" s="1"/>
  <c r="W109" i="9"/>
  <c r="X109" i="9" s="1"/>
  <c r="W108" i="9"/>
  <c r="X108" i="9" s="1"/>
  <c r="W107" i="9"/>
  <c r="X107" i="9" s="1"/>
  <c r="W106" i="9"/>
  <c r="X106" i="9" s="1"/>
  <c r="W105" i="9"/>
  <c r="X105" i="9" s="1"/>
  <c r="W104" i="9"/>
  <c r="X104" i="9" s="1"/>
  <c r="W103" i="9"/>
  <c r="X103" i="9" s="1"/>
  <c r="W102" i="9"/>
  <c r="X102" i="9" s="1"/>
  <c r="W101" i="9"/>
  <c r="X101" i="9" s="1"/>
  <c r="W100" i="9"/>
  <c r="X100" i="9" s="1"/>
  <c r="W99" i="9"/>
  <c r="X99" i="9" s="1"/>
  <c r="W98" i="9"/>
  <c r="X98" i="9" s="1"/>
  <c r="W97" i="9"/>
  <c r="X97" i="9" s="1"/>
  <c r="W96" i="9"/>
  <c r="X96" i="9" s="1"/>
  <c r="W95" i="9"/>
  <c r="X95" i="9" s="1"/>
  <c r="W94" i="9"/>
  <c r="X94" i="9" s="1"/>
  <c r="W93" i="9"/>
  <c r="X93" i="9" s="1"/>
  <c r="W92" i="9"/>
  <c r="X92" i="9" s="1"/>
  <c r="W91" i="9"/>
  <c r="X91" i="9" s="1"/>
  <c r="W90" i="9"/>
  <c r="X90" i="9" s="1"/>
  <c r="W89" i="9"/>
  <c r="X89" i="9" s="1"/>
  <c r="W88" i="9"/>
  <c r="X88" i="9" s="1"/>
  <c r="W87" i="9"/>
  <c r="X87" i="9" s="1"/>
  <c r="W86" i="9"/>
  <c r="X86" i="9" s="1"/>
  <c r="W85" i="9"/>
  <c r="X85" i="9" s="1"/>
  <c r="W84" i="9"/>
  <c r="X84" i="9" s="1"/>
  <c r="W83" i="9"/>
  <c r="X83" i="9" s="1"/>
  <c r="W82" i="9"/>
  <c r="X82" i="9" s="1"/>
  <c r="W81" i="9"/>
  <c r="X81" i="9" s="1"/>
  <c r="W80" i="9"/>
  <c r="X80" i="9" s="1"/>
  <c r="W79" i="9"/>
  <c r="X79" i="9" s="1"/>
  <c r="W78" i="9"/>
  <c r="X78" i="9" s="1"/>
  <c r="W77" i="9"/>
  <c r="X77" i="9" s="1"/>
  <c r="W76" i="9"/>
  <c r="X76" i="9" s="1"/>
  <c r="W75" i="9"/>
  <c r="X75" i="9" s="1"/>
  <c r="W74" i="9"/>
  <c r="X74" i="9" s="1"/>
  <c r="W73" i="9"/>
  <c r="X73" i="9" s="1"/>
  <c r="W72" i="9"/>
  <c r="X72" i="9" s="1"/>
  <c r="W71" i="9"/>
  <c r="X71" i="9" s="1"/>
  <c r="W70" i="9"/>
  <c r="X70" i="9" s="1"/>
  <c r="W69" i="9"/>
  <c r="X69" i="9" s="1"/>
  <c r="W68" i="9"/>
  <c r="X68" i="9" s="1"/>
  <c r="W67" i="9"/>
  <c r="X67" i="9" s="1"/>
  <c r="W66" i="9"/>
  <c r="X66" i="9" s="1"/>
  <c r="W65" i="9"/>
  <c r="X65" i="9" s="1"/>
  <c r="W64" i="9"/>
  <c r="X64" i="9" s="1"/>
  <c r="W63" i="9"/>
  <c r="X63" i="9" s="1"/>
  <c r="W62" i="9"/>
  <c r="X62" i="9" s="1"/>
  <c r="W61" i="9"/>
  <c r="X61" i="9" s="1"/>
  <c r="W60" i="9"/>
  <c r="X60" i="9" s="1"/>
  <c r="W59" i="9"/>
  <c r="X59" i="9" s="1"/>
  <c r="W58" i="9"/>
  <c r="X58" i="9" s="1"/>
  <c r="W57" i="9"/>
  <c r="X57" i="9" s="1"/>
  <c r="W56" i="9"/>
  <c r="X56" i="9" s="1"/>
  <c r="W55" i="9"/>
  <c r="X55" i="9" s="1"/>
  <c r="W54" i="9"/>
  <c r="X54" i="9" s="1"/>
  <c r="W53" i="9"/>
  <c r="X53" i="9" s="1"/>
  <c r="W52" i="9"/>
  <c r="X52" i="9" s="1"/>
  <c r="W51" i="9"/>
  <c r="X51" i="9" s="1"/>
  <c r="W50" i="9"/>
  <c r="X50" i="9" s="1"/>
  <c r="W49" i="9"/>
  <c r="X49" i="9" s="1"/>
  <c r="W48" i="9"/>
  <c r="X48" i="9" s="1"/>
  <c r="W47" i="9"/>
  <c r="X47" i="9" s="1"/>
  <c r="W46" i="9"/>
  <c r="X46" i="9" s="1"/>
  <c r="W45" i="9"/>
  <c r="X45" i="9" s="1"/>
  <c r="W44" i="9"/>
  <c r="X44" i="9" s="1"/>
  <c r="W43" i="9"/>
  <c r="X43" i="9" s="1"/>
  <c r="W42" i="9"/>
  <c r="X42" i="9" s="1"/>
  <c r="W41" i="9"/>
  <c r="X41" i="9" s="1"/>
  <c r="W40" i="9"/>
  <c r="X40" i="9" s="1"/>
  <c r="W39" i="9"/>
  <c r="X39" i="9" s="1"/>
  <c r="W38" i="9"/>
  <c r="X38" i="9" s="1"/>
  <c r="W37" i="9"/>
  <c r="X37" i="9" s="1"/>
  <c r="W36" i="9"/>
  <c r="X36" i="9" s="1"/>
  <c r="W35" i="9"/>
  <c r="X35" i="9" s="1"/>
  <c r="W34" i="9"/>
  <c r="X34" i="9" s="1"/>
  <c r="W33" i="9"/>
  <c r="X33" i="9" s="1"/>
  <c r="W32" i="9"/>
  <c r="X32" i="9" s="1"/>
  <c r="W31" i="9"/>
  <c r="X31" i="9" s="1"/>
  <c r="W30" i="9"/>
  <c r="X30" i="9" s="1"/>
  <c r="W29" i="9"/>
  <c r="X29" i="9" s="1"/>
  <c r="W28" i="9"/>
  <c r="X28" i="9" s="1"/>
  <c r="W27" i="9"/>
  <c r="X27" i="9" s="1"/>
  <c r="W26" i="9"/>
  <c r="X26" i="9" s="1"/>
  <c r="W25" i="9"/>
  <c r="X25" i="9" s="1"/>
  <c r="W22" i="9"/>
  <c r="X22" i="9" s="1"/>
  <c r="W21" i="9"/>
  <c r="X21" i="9" s="1"/>
  <c r="W20" i="9"/>
  <c r="X20" i="9" s="1"/>
  <c r="W19" i="9"/>
  <c r="X19" i="9" s="1"/>
  <c r="W18" i="9"/>
  <c r="X18" i="9" s="1"/>
  <c r="W17" i="9"/>
  <c r="X17" i="9" s="1"/>
  <c r="W14" i="9"/>
  <c r="X14" i="9" s="1"/>
  <c r="U12" i="9"/>
  <c r="T12" i="9"/>
  <c r="S12" i="9"/>
  <c r="V9" i="9"/>
  <c r="A7" i="9"/>
  <c r="A6" i="9"/>
  <c r="A5" i="9"/>
  <c r="M200" i="38"/>
  <c r="N200" i="38" s="1"/>
  <c r="M199" i="38"/>
  <c r="N199" i="38" s="1"/>
  <c r="M198" i="38"/>
  <c r="N198" i="38" s="1"/>
  <c r="M197" i="38"/>
  <c r="N197" i="38" s="1"/>
  <c r="M196" i="38"/>
  <c r="N196" i="38" s="1"/>
  <c r="M195" i="38"/>
  <c r="N195" i="38" s="1"/>
  <c r="M194" i="38"/>
  <c r="N194" i="38" s="1"/>
  <c r="M193" i="38"/>
  <c r="N193" i="38" s="1"/>
  <c r="M192" i="38"/>
  <c r="N192" i="38" s="1"/>
  <c r="M191" i="38"/>
  <c r="N191" i="38" s="1"/>
  <c r="M190" i="38"/>
  <c r="N190" i="38" s="1"/>
  <c r="M189" i="38"/>
  <c r="N189" i="38" s="1"/>
  <c r="M188" i="38"/>
  <c r="N188" i="38" s="1"/>
  <c r="M187" i="38"/>
  <c r="N187" i="38" s="1"/>
  <c r="M186" i="38"/>
  <c r="N186" i="38" s="1"/>
  <c r="M185" i="38"/>
  <c r="N185" i="38" s="1"/>
  <c r="M184" i="38"/>
  <c r="N184" i="38" s="1"/>
  <c r="M183" i="38"/>
  <c r="N183" i="38" s="1"/>
  <c r="M182" i="38"/>
  <c r="N182" i="38" s="1"/>
  <c r="M181" i="38"/>
  <c r="N181" i="38" s="1"/>
  <c r="M180" i="38"/>
  <c r="N180" i="38" s="1"/>
  <c r="M179" i="38"/>
  <c r="N179" i="38" s="1"/>
  <c r="M178" i="38"/>
  <c r="N178" i="38" s="1"/>
  <c r="M177" i="38"/>
  <c r="N177" i="38" s="1"/>
  <c r="M176" i="38"/>
  <c r="N176" i="38" s="1"/>
  <c r="M175" i="38"/>
  <c r="N175" i="38" s="1"/>
  <c r="M174" i="38"/>
  <c r="N174" i="38" s="1"/>
  <c r="M173" i="38"/>
  <c r="N173" i="38" s="1"/>
  <c r="M172" i="38"/>
  <c r="N172" i="38" s="1"/>
  <c r="M171" i="38"/>
  <c r="N171" i="38" s="1"/>
  <c r="M170" i="38"/>
  <c r="N170" i="38" s="1"/>
  <c r="M169" i="38"/>
  <c r="N169" i="38" s="1"/>
  <c r="M168" i="38"/>
  <c r="N168" i="38" s="1"/>
  <c r="M167" i="38"/>
  <c r="N167" i="38" s="1"/>
  <c r="M166" i="38"/>
  <c r="N166" i="38" s="1"/>
  <c r="M165" i="38"/>
  <c r="N165" i="38" s="1"/>
  <c r="M164" i="38"/>
  <c r="N164" i="38" s="1"/>
  <c r="M163" i="38"/>
  <c r="N163" i="38" s="1"/>
  <c r="M162" i="38"/>
  <c r="N162" i="38" s="1"/>
  <c r="M161" i="38"/>
  <c r="N161" i="38" s="1"/>
  <c r="M160" i="38"/>
  <c r="N160" i="38" s="1"/>
  <c r="M159" i="38"/>
  <c r="N159" i="38" s="1"/>
  <c r="M158" i="38"/>
  <c r="N158" i="38" s="1"/>
  <c r="M157" i="38"/>
  <c r="N157" i="38" s="1"/>
  <c r="M156" i="38"/>
  <c r="N156" i="38" s="1"/>
  <c r="M155" i="38"/>
  <c r="N155" i="38" s="1"/>
  <c r="M154" i="38"/>
  <c r="N154" i="38" s="1"/>
  <c r="M153" i="38"/>
  <c r="N153" i="38" s="1"/>
  <c r="M152" i="38"/>
  <c r="N152" i="38" s="1"/>
  <c r="M151" i="38"/>
  <c r="N151" i="38" s="1"/>
  <c r="M150" i="38"/>
  <c r="N150" i="38" s="1"/>
  <c r="M149" i="38"/>
  <c r="N149" i="38" s="1"/>
  <c r="M148" i="38"/>
  <c r="N148" i="38" s="1"/>
  <c r="M147" i="38"/>
  <c r="N147" i="38" s="1"/>
  <c r="M146" i="38"/>
  <c r="N146" i="38" s="1"/>
  <c r="M145" i="38"/>
  <c r="N145" i="38" s="1"/>
  <c r="M144" i="38"/>
  <c r="N144" i="38" s="1"/>
  <c r="M143" i="38"/>
  <c r="N143" i="38" s="1"/>
  <c r="M142" i="38"/>
  <c r="N142" i="38" s="1"/>
  <c r="M141" i="38"/>
  <c r="N141" i="38" s="1"/>
  <c r="M140" i="38"/>
  <c r="N140" i="38" s="1"/>
  <c r="M139" i="38"/>
  <c r="N139" i="38" s="1"/>
  <c r="M138" i="38"/>
  <c r="N138" i="38" s="1"/>
  <c r="M137" i="38"/>
  <c r="N137" i="38" s="1"/>
  <c r="M136" i="38"/>
  <c r="N136" i="38" s="1"/>
  <c r="M135" i="38"/>
  <c r="N135" i="38" s="1"/>
  <c r="M134" i="38"/>
  <c r="N134" i="38" s="1"/>
  <c r="M133" i="38"/>
  <c r="N133" i="38" s="1"/>
  <c r="M132" i="38"/>
  <c r="N132" i="38" s="1"/>
  <c r="M131" i="38"/>
  <c r="N131" i="38" s="1"/>
  <c r="M130" i="38"/>
  <c r="N130" i="38" s="1"/>
  <c r="M129" i="38"/>
  <c r="N129" i="38" s="1"/>
  <c r="M128" i="38"/>
  <c r="N128" i="38" s="1"/>
  <c r="M127" i="38"/>
  <c r="N127" i="38" s="1"/>
  <c r="M126" i="38"/>
  <c r="N126" i="38" s="1"/>
  <c r="M125" i="38"/>
  <c r="N125" i="38" s="1"/>
  <c r="M124" i="38"/>
  <c r="N124" i="38" s="1"/>
  <c r="M123" i="38"/>
  <c r="N123" i="38" s="1"/>
  <c r="M122" i="38"/>
  <c r="N122" i="38" s="1"/>
  <c r="M121" i="38"/>
  <c r="N121" i="38" s="1"/>
  <c r="M120" i="38"/>
  <c r="N120" i="38" s="1"/>
  <c r="M119" i="38"/>
  <c r="N119" i="38" s="1"/>
  <c r="M118" i="38"/>
  <c r="N118" i="38" s="1"/>
  <c r="M117" i="38"/>
  <c r="N117" i="38" s="1"/>
  <c r="M116" i="38"/>
  <c r="N116" i="38" s="1"/>
  <c r="M115" i="38"/>
  <c r="N115" i="38" s="1"/>
  <c r="M114" i="38"/>
  <c r="N114" i="38" s="1"/>
  <c r="M113" i="38"/>
  <c r="N113" i="38" s="1"/>
  <c r="M112" i="38"/>
  <c r="N112" i="38" s="1"/>
  <c r="M111" i="38"/>
  <c r="N111" i="38" s="1"/>
  <c r="M110" i="38"/>
  <c r="N110" i="38" s="1"/>
  <c r="M109" i="38"/>
  <c r="N109" i="38" s="1"/>
  <c r="M108" i="38"/>
  <c r="N108" i="38" s="1"/>
  <c r="M107" i="38"/>
  <c r="N107" i="38" s="1"/>
  <c r="M106" i="38"/>
  <c r="N106" i="38" s="1"/>
  <c r="M105" i="38"/>
  <c r="N105" i="38" s="1"/>
  <c r="M104" i="38"/>
  <c r="N104" i="38" s="1"/>
  <c r="M103" i="38"/>
  <c r="N103" i="38" s="1"/>
  <c r="M102" i="38"/>
  <c r="N102" i="38" s="1"/>
  <c r="M101" i="38"/>
  <c r="N101" i="38" s="1"/>
  <c r="M100" i="38"/>
  <c r="N100" i="38" s="1"/>
  <c r="M99" i="38"/>
  <c r="N99" i="38" s="1"/>
  <c r="M98" i="38"/>
  <c r="N98" i="38" s="1"/>
  <c r="M97" i="38"/>
  <c r="N97" i="38" s="1"/>
  <c r="M96" i="38"/>
  <c r="N96" i="38" s="1"/>
  <c r="M95" i="38"/>
  <c r="N95" i="38" s="1"/>
  <c r="M94" i="38"/>
  <c r="N94" i="38" s="1"/>
  <c r="M93" i="38"/>
  <c r="N93" i="38" s="1"/>
  <c r="M92" i="38"/>
  <c r="N92" i="38" s="1"/>
  <c r="M91" i="38"/>
  <c r="N91" i="38" s="1"/>
  <c r="M90" i="38"/>
  <c r="N90" i="38" s="1"/>
  <c r="M89" i="38"/>
  <c r="N89" i="38" s="1"/>
  <c r="M88" i="38"/>
  <c r="N88" i="38" s="1"/>
  <c r="M87" i="38"/>
  <c r="N87" i="38" s="1"/>
  <c r="M86" i="38"/>
  <c r="N86" i="38" s="1"/>
  <c r="M85" i="38"/>
  <c r="N85" i="38" s="1"/>
  <c r="M84" i="38"/>
  <c r="N84" i="38" s="1"/>
  <c r="M83" i="38"/>
  <c r="N83" i="38" s="1"/>
  <c r="M82" i="38"/>
  <c r="N82" i="38" s="1"/>
  <c r="M81" i="38"/>
  <c r="N81" i="38" s="1"/>
  <c r="M80" i="38"/>
  <c r="N80" i="38" s="1"/>
  <c r="M79" i="38"/>
  <c r="N79" i="38" s="1"/>
  <c r="M78" i="38"/>
  <c r="N78" i="38" s="1"/>
  <c r="M77" i="38"/>
  <c r="N77" i="38" s="1"/>
  <c r="M76" i="38"/>
  <c r="N76" i="38" s="1"/>
  <c r="M75" i="38"/>
  <c r="N75" i="38" s="1"/>
  <c r="M74" i="38"/>
  <c r="N74" i="38" s="1"/>
  <c r="M73" i="38"/>
  <c r="N73" i="38" s="1"/>
  <c r="M72" i="38"/>
  <c r="N72" i="38" s="1"/>
  <c r="M71" i="38"/>
  <c r="N71" i="38" s="1"/>
  <c r="M70" i="38"/>
  <c r="N70" i="38" s="1"/>
  <c r="M69" i="38"/>
  <c r="N69" i="38" s="1"/>
  <c r="M68" i="38"/>
  <c r="N68" i="38" s="1"/>
  <c r="M67" i="38"/>
  <c r="N67" i="38" s="1"/>
  <c r="M66" i="38"/>
  <c r="N66" i="38" s="1"/>
  <c r="M65" i="38"/>
  <c r="N65" i="38" s="1"/>
  <c r="M64" i="38"/>
  <c r="N64" i="38" s="1"/>
  <c r="M63" i="38"/>
  <c r="N63" i="38" s="1"/>
  <c r="M62" i="38"/>
  <c r="N62" i="38" s="1"/>
  <c r="M61" i="38"/>
  <c r="N61" i="38" s="1"/>
  <c r="M60" i="38"/>
  <c r="N60" i="38" s="1"/>
  <c r="M59" i="38"/>
  <c r="N59" i="38" s="1"/>
  <c r="M58" i="38"/>
  <c r="N58" i="38" s="1"/>
  <c r="M57" i="38"/>
  <c r="N57" i="38" s="1"/>
  <c r="M56" i="38"/>
  <c r="N56" i="38" s="1"/>
  <c r="M55" i="38"/>
  <c r="N55" i="38" s="1"/>
  <c r="M54" i="38"/>
  <c r="N54" i="38" s="1"/>
  <c r="M53" i="38"/>
  <c r="N53" i="38" s="1"/>
  <c r="M52" i="38"/>
  <c r="N52" i="38" s="1"/>
  <c r="M51" i="38"/>
  <c r="N51" i="38" s="1"/>
  <c r="M50" i="38"/>
  <c r="N50" i="38" s="1"/>
  <c r="M49" i="38"/>
  <c r="N49" i="38" s="1"/>
  <c r="M48" i="38"/>
  <c r="N48" i="38" s="1"/>
  <c r="M47" i="38"/>
  <c r="N47" i="38" s="1"/>
  <c r="M46" i="38"/>
  <c r="N46" i="38" s="1"/>
  <c r="M45" i="38"/>
  <c r="N45" i="38" s="1"/>
  <c r="M44" i="38"/>
  <c r="N44" i="38" s="1"/>
  <c r="M43" i="38"/>
  <c r="N43" i="38" s="1"/>
  <c r="M42" i="38"/>
  <c r="N42" i="38" s="1"/>
  <c r="M41" i="38"/>
  <c r="N41" i="38" s="1"/>
  <c r="M40" i="38"/>
  <c r="N40" i="38" s="1"/>
  <c r="M39" i="38"/>
  <c r="N39" i="38" s="1"/>
  <c r="M38" i="38"/>
  <c r="N38" i="38" s="1"/>
  <c r="M37" i="38"/>
  <c r="N37" i="38" s="1"/>
  <c r="M36" i="38"/>
  <c r="N36" i="38" s="1"/>
  <c r="M35" i="38"/>
  <c r="N35" i="38" s="1"/>
  <c r="M34" i="38"/>
  <c r="N34" i="38" s="1"/>
  <c r="M33" i="38"/>
  <c r="N33" i="38" s="1"/>
  <c r="M32" i="38"/>
  <c r="N32" i="38" s="1"/>
  <c r="M31" i="38"/>
  <c r="N31" i="38" s="1"/>
  <c r="M30" i="38"/>
  <c r="N30" i="38" s="1"/>
  <c r="M29" i="38"/>
  <c r="N29" i="38" s="1"/>
  <c r="M28" i="38"/>
  <c r="N28" i="38" s="1"/>
  <c r="M27" i="38"/>
  <c r="N27" i="38" s="1"/>
  <c r="M26" i="38"/>
  <c r="N26" i="38" s="1"/>
  <c r="M25" i="38"/>
  <c r="N25" i="38" s="1"/>
  <c r="M24" i="38"/>
  <c r="N24" i="38" s="1"/>
  <c r="M23" i="38"/>
  <c r="N23" i="38" s="1"/>
  <c r="M22" i="38"/>
  <c r="N22" i="38" s="1"/>
  <c r="M20" i="38"/>
  <c r="N20" i="38" s="1"/>
  <c r="M18" i="38"/>
  <c r="N18" i="38" s="1"/>
  <c r="M16" i="38"/>
  <c r="N16" i="38" s="1"/>
  <c r="M15" i="38"/>
  <c r="N15" i="38" s="1"/>
  <c r="M14" i="38"/>
  <c r="K12" i="38"/>
  <c r="J12" i="38"/>
  <c r="I12" i="38"/>
  <c r="L9" i="38"/>
  <c r="L8" i="38"/>
  <c r="A7" i="38"/>
  <c r="A6" i="38"/>
  <c r="A5" i="38"/>
  <c r="P200" i="7"/>
  <c r="Q200" i="7" s="1"/>
  <c r="P199" i="7"/>
  <c r="Q199" i="7" s="1"/>
  <c r="P198" i="7"/>
  <c r="Q198" i="7" s="1"/>
  <c r="P197" i="7"/>
  <c r="Q197" i="7" s="1"/>
  <c r="P196" i="7"/>
  <c r="Q196" i="7" s="1"/>
  <c r="P195" i="7"/>
  <c r="Q195" i="7" s="1"/>
  <c r="P194" i="7"/>
  <c r="Q194" i="7" s="1"/>
  <c r="P193" i="7"/>
  <c r="Q193" i="7" s="1"/>
  <c r="P192" i="7"/>
  <c r="Q192" i="7" s="1"/>
  <c r="P191" i="7"/>
  <c r="Q191" i="7" s="1"/>
  <c r="P190" i="7"/>
  <c r="Q190" i="7" s="1"/>
  <c r="P189" i="7"/>
  <c r="Q189" i="7" s="1"/>
  <c r="P188" i="7"/>
  <c r="Q188" i="7" s="1"/>
  <c r="P187" i="7"/>
  <c r="Q187" i="7" s="1"/>
  <c r="P186" i="7"/>
  <c r="Q186" i="7" s="1"/>
  <c r="P185" i="7"/>
  <c r="Q185" i="7" s="1"/>
  <c r="P184" i="7"/>
  <c r="Q184" i="7" s="1"/>
  <c r="P183" i="7"/>
  <c r="Q183" i="7" s="1"/>
  <c r="P182" i="7"/>
  <c r="Q182" i="7" s="1"/>
  <c r="P181" i="7"/>
  <c r="Q181" i="7" s="1"/>
  <c r="P180" i="7"/>
  <c r="Q180" i="7" s="1"/>
  <c r="P179" i="7"/>
  <c r="Q179" i="7" s="1"/>
  <c r="P178" i="7"/>
  <c r="Q178" i="7" s="1"/>
  <c r="P177" i="7"/>
  <c r="Q177" i="7" s="1"/>
  <c r="P176" i="7"/>
  <c r="Q176" i="7" s="1"/>
  <c r="P175" i="7"/>
  <c r="Q175" i="7" s="1"/>
  <c r="P174" i="7"/>
  <c r="Q174" i="7" s="1"/>
  <c r="P173" i="7"/>
  <c r="Q173" i="7" s="1"/>
  <c r="P172" i="7"/>
  <c r="Q172" i="7" s="1"/>
  <c r="P171" i="7"/>
  <c r="Q171" i="7" s="1"/>
  <c r="P170" i="7"/>
  <c r="Q170" i="7" s="1"/>
  <c r="P169" i="7"/>
  <c r="Q169" i="7" s="1"/>
  <c r="P168" i="7"/>
  <c r="Q168" i="7" s="1"/>
  <c r="P167" i="7"/>
  <c r="Q167" i="7" s="1"/>
  <c r="P166" i="7"/>
  <c r="Q166" i="7" s="1"/>
  <c r="P165" i="7"/>
  <c r="Q165" i="7" s="1"/>
  <c r="P164" i="7"/>
  <c r="Q164" i="7" s="1"/>
  <c r="P163" i="7"/>
  <c r="Q163" i="7" s="1"/>
  <c r="P162" i="7"/>
  <c r="Q162" i="7" s="1"/>
  <c r="P161" i="7"/>
  <c r="Q161" i="7" s="1"/>
  <c r="P160" i="7"/>
  <c r="Q160" i="7" s="1"/>
  <c r="P159" i="7"/>
  <c r="Q159" i="7" s="1"/>
  <c r="P158" i="7"/>
  <c r="Q158" i="7" s="1"/>
  <c r="P157" i="7"/>
  <c r="Q157" i="7" s="1"/>
  <c r="P156" i="7"/>
  <c r="Q156" i="7" s="1"/>
  <c r="P155" i="7"/>
  <c r="Q155" i="7" s="1"/>
  <c r="P154" i="7"/>
  <c r="Q154" i="7" s="1"/>
  <c r="P153" i="7"/>
  <c r="Q153" i="7" s="1"/>
  <c r="P152" i="7"/>
  <c r="Q152" i="7" s="1"/>
  <c r="P151" i="7"/>
  <c r="Q151" i="7" s="1"/>
  <c r="P150" i="7"/>
  <c r="Q150" i="7" s="1"/>
  <c r="P149" i="7"/>
  <c r="Q149" i="7" s="1"/>
  <c r="P148" i="7"/>
  <c r="Q148" i="7" s="1"/>
  <c r="P147" i="7"/>
  <c r="Q147" i="7" s="1"/>
  <c r="P146" i="7"/>
  <c r="Q146" i="7" s="1"/>
  <c r="P145" i="7"/>
  <c r="Q145" i="7" s="1"/>
  <c r="P144" i="7"/>
  <c r="Q144" i="7" s="1"/>
  <c r="P143" i="7"/>
  <c r="Q143" i="7" s="1"/>
  <c r="P142" i="7"/>
  <c r="Q142" i="7" s="1"/>
  <c r="P141" i="7"/>
  <c r="Q141" i="7" s="1"/>
  <c r="P140" i="7"/>
  <c r="Q140" i="7" s="1"/>
  <c r="P139" i="7"/>
  <c r="Q139" i="7" s="1"/>
  <c r="P138" i="7"/>
  <c r="Q138" i="7" s="1"/>
  <c r="P137" i="7"/>
  <c r="Q137" i="7" s="1"/>
  <c r="P136" i="7"/>
  <c r="Q136" i="7" s="1"/>
  <c r="P135" i="7"/>
  <c r="Q135" i="7" s="1"/>
  <c r="P134" i="7"/>
  <c r="Q134" i="7" s="1"/>
  <c r="P133" i="7"/>
  <c r="Q133" i="7" s="1"/>
  <c r="P132" i="7"/>
  <c r="Q132" i="7" s="1"/>
  <c r="P131" i="7"/>
  <c r="Q131" i="7" s="1"/>
  <c r="P130" i="7"/>
  <c r="Q130" i="7" s="1"/>
  <c r="P129" i="7"/>
  <c r="Q129" i="7" s="1"/>
  <c r="P128" i="7"/>
  <c r="Q128" i="7" s="1"/>
  <c r="P127" i="7"/>
  <c r="Q127" i="7" s="1"/>
  <c r="P126" i="7"/>
  <c r="Q126" i="7" s="1"/>
  <c r="P125" i="7"/>
  <c r="Q125" i="7" s="1"/>
  <c r="P124" i="7"/>
  <c r="Q124" i="7" s="1"/>
  <c r="P123" i="7"/>
  <c r="Q123" i="7" s="1"/>
  <c r="P122" i="7"/>
  <c r="Q122" i="7" s="1"/>
  <c r="P121" i="7"/>
  <c r="Q121" i="7" s="1"/>
  <c r="P120" i="7"/>
  <c r="Q120" i="7" s="1"/>
  <c r="P119" i="7"/>
  <c r="Q119" i="7" s="1"/>
  <c r="P118" i="7"/>
  <c r="Q118" i="7" s="1"/>
  <c r="P117" i="7"/>
  <c r="Q117" i="7" s="1"/>
  <c r="P116" i="7"/>
  <c r="Q116" i="7" s="1"/>
  <c r="P115" i="7"/>
  <c r="Q115" i="7" s="1"/>
  <c r="P114" i="7"/>
  <c r="Q114" i="7" s="1"/>
  <c r="P113" i="7"/>
  <c r="Q113" i="7" s="1"/>
  <c r="P112" i="7"/>
  <c r="Q112" i="7" s="1"/>
  <c r="P111" i="7"/>
  <c r="Q111" i="7" s="1"/>
  <c r="P110" i="7"/>
  <c r="Q110" i="7" s="1"/>
  <c r="P109" i="7"/>
  <c r="Q109" i="7" s="1"/>
  <c r="P108" i="7"/>
  <c r="Q108" i="7" s="1"/>
  <c r="P107" i="7"/>
  <c r="Q107" i="7" s="1"/>
  <c r="P106" i="7"/>
  <c r="Q106" i="7" s="1"/>
  <c r="P105" i="7"/>
  <c r="Q105" i="7" s="1"/>
  <c r="P104" i="7"/>
  <c r="Q104" i="7" s="1"/>
  <c r="P103" i="7"/>
  <c r="Q103" i="7" s="1"/>
  <c r="P102" i="7"/>
  <c r="Q102" i="7" s="1"/>
  <c r="P101" i="7"/>
  <c r="Q101" i="7" s="1"/>
  <c r="P100" i="7"/>
  <c r="Q100" i="7" s="1"/>
  <c r="P99" i="7"/>
  <c r="Q99" i="7" s="1"/>
  <c r="P98" i="7"/>
  <c r="Q98" i="7" s="1"/>
  <c r="P97" i="7"/>
  <c r="Q97" i="7" s="1"/>
  <c r="P96" i="7"/>
  <c r="Q96" i="7" s="1"/>
  <c r="P95" i="7"/>
  <c r="Q95" i="7" s="1"/>
  <c r="P94" i="7"/>
  <c r="Q94" i="7" s="1"/>
  <c r="P93" i="7"/>
  <c r="Q93" i="7" s="1"/>
  <c r="P92" i="7"/>
  <c r="Q92" i="7" s="1"/>
  <c r="P91" i="7"/>
  <c r="Q91" i="7" s="1"/>
  <c r="P90" i="7"/>
  <c r="Q90" i="7" s="1"/>
  <c r="P89" i="7"/>
  <c r="Q89" i="7" s="1"/>
  <c r="P88" i="7"/>
  <c r="Q88" i="7" s="1"/>
  <c r="P87" i="7"/>
  <c r="Q87" i="7" s="1"/>
  <c r="P86" i="7"/>
  <c r="Q86" i="7" s="1"/>
  <c r="P85" i="7"/>
  <c r="Q85" i="7" s="1"/>
  <c r="P84" i="7"/>
  <c r="Q84" i="7" s="1"/>
  <c r="P83" i="7"/>
  <c r="Q83" i="7" s="1"/>
  <c r="P82" i="7"/>
  <c r="Q82" i="7" s="1"/>
  <c r="P81" i="7"/>
  <c r="Q81" i="7" s="1"/>
  <c r="P80" i="7"/>
  <c r="Q80" i="7" s="1"/>
  <c r="P79" i="7"/>
  <c r="Q79" i="7" s="1"/>
  <c r="P78" i="7"/>
  <c r="Q78" i="7" s="1"/>
  <c r="P77" i="7"/>
  <c r="Q77" i="7" s="1"/>
  <c r="P76" i="7"/>
  <c r="Q76" i="7" s="1"/>
  <c r="P75" i="7"/>
  <c r="Q75" i="7" s="1"/>
  <c r="P74" i="7"/>
  <c r="Q74" i="7" s="1"/>
  <c r="P73" i="7"/>
  <c r="Q73" i="7" s="1"/>
  <c r="P72" i="7"/>
  <c r="Q72" i="7" s="1"/>
  <c r="P71" i="7"/>
  <c r="Q71" i="7" s="1"/>
  <c r="P70" i="7"/>
  <c r="Q70" i="7" s="1"/>
  <c r="P69" i="7"/>
  <c r="Q69" i="7" s="1"/>
  <c r="P68" i="7"/>
  <c r="Q68" i="7" s="1"/>
  <c r="P67" i="7"/>
  <c r="Q67" i="7" s="1"/>
  <c r="P66" i="7"/>
  <c r="Q66" i="7" s="1"/>
  <c r="P65" i="7"/>
  <c r="Q65" i="7" s="1"/>
  <c r="P64" i="7"/>
  <c r="Q64" i="7" s="1"/>
  <c r="P63" i="7"/>
  <c r="Q63" i="7" s="1"/>
  <c r="P62" i="7"/>
  <c r="Q62" i="7" s="1"/>
  <c r="P61" i="7"/>
  <c r="Q61" i="7" s="1"/>
  <c r="P60" i="7"/>
  <c r="Q60" i="7" s="1"/>
  <c r="P59" i="7"/>
  <c r="Q59" i="7" s="1"/>
  <c r="P58" i="7"/>
  <c r="Q58" i="7" s="1"/>
  <c r="P57" i="7"/>
  <c r="Q57" i="7" s="1"/>
  <c r="P56" i="7"/>
  <c r="Q56" i="7" s="1"/>
  <c r="P55" i="7"/>
  <c r="Q55" i="7" s="1"/>
  <c r="P54" i="7"/>
  <c r="Q54" i="7" s="1"/>
  <c r="P53" i="7"/>
  <c r="Q53" i="7" s="1"/>
  <c r="P52" i="7"/>
  <c r="Q52" i="7" s="1"/>
  <c r="P51" i="7"/>
  <c r="Q51" i="7" s="1"/>
  <c r="P50" i="7"/>
  <c r="Q50" i="7" s="1"/>
  <c r="P49" i="7"/>
  <c r="Q49" i="7" s="1"/>
  <c r="P48" i="7"/>
  <c r="Q48" i="7" s="1"/>
  <c r="P47" i="7"/>
  <c r="Q47" i="7" s="1"/>
  <c r="P46" i="7"/>
  <c r="Q46" i="7" s="1"/>
  <c r="P45" i="7"/>
  <c r="Q45" i="7" s="1"/>
  <c r="P44" i="7"/>
  <c r="Q44" i="7" s="1"/>
  <c r="P43" i="7"/>
  <c r="Q43" i="7" s="1"/>
  <c r="P42" i="7"/>
  <c r="Q42" i="7" s="1"/>
  <c r="P41" i="7"/>
  <c r="Q41" i="7" s="1"/>
  <c r="P40" i="7"/>
  <c r="Q40" i="7" s="1"/>
  <c r="P39" i="7"/>
  <c r="Q39" i="7" s="1"/>
  <c r="P38" i="7"/>
  <c r="Q38" i="7" s="1"/>
  <c r="P37" i="7"/>
  <c r="Q37" i="7" s="1"/>
  <c r="P36" i="7"/>
  <c r="Q36" i="7" s="1"/>
  <c r="P35" i="7"/>
  <c r="Q35" i="7" s="1"/>
  <c r="P34" i="7"/>
  <c r="Q34" i="7" s="1"/>
  <c r="P33" i="7"/>
  <c r="Q33" i="7" s="1"/>
  <c r="P32" i="7"/>
  <c r="Q32" i="7" s="1"/>
  <c r="P31" i="7"/>
  <c r="Q31" i="7" s="1"/>
  <c r="P30" i="7"/>
  <c r="Q30" i="7" s="1"/>
  <c r="P29" i="7"/>
  <c r="Q29" i="7" s="1"/>
  <c r="P28" i="7"/>
  <c r="Q28" i="7" s="1"/>
  <c r="P27" i="7"/>
  <c r="Q27" i="7" s="1"/>
  <c r="P26" i="7"/>
  <c r="Q26" i="7" s="1"/>
  <c r="P25" i="7"/>
  <c r="Q25" i="7" s="1"/>
  <c r="P24" i="7"/>
  <c r="Q24" i="7" s="1"/>
  <c r="P23" i="7"/>
  <c r="Q23" i="7" s="1"/>
  <c r="P20" i="7"/>
  <c r="Q20" i="7" s="1"/>
  <c r="P19" i="7"/>
  <c r="Q19" i="7" s="1"/>
  <c r="P18" i="7"/>
  <c r="Q18" i="7" s="1"/>
  <c r="P17" i="7"/>
  <c r="Q17" i="7" s="1"/>
  <c r="P14" i="7"/>
  <c r="Q14" i="7" s="1"/>
  <c r="N12" i="7"/>
  <c r="O9" i="7"/>
  <c r="O8" i="7"/>
  <c r="A7" i="7"/>
  <c r="A6" i="7"/>
  <c r="A5" i="7"/>
  <c r="P200" i="31"/>
  <c r="S200" i="31" s="1"/>
  <c r="P199" i="31"/>
  <c r="S199" i="31" s="1"/>
  <c r="P198" i="31"/>
  <c r="S198" i="31" s="1"/>
  <c r="P197" i="31"/>
  <c r="S197" i="31" s="1"/>
  <c r="P196" i="31"/>
  <c r="S196" i="31" s="1"/>
  <c r="P195" i="31"/>
  <c r="S195" i="31" s="1"/>
  <c r="P194" i="31"/>
  <c r="S194" i="31" s="1"/>
  <c r="P193" i="31"/>
  <c r="S193" i="31" s="1"/>
  <c r="P192" i="31"/>
  <c r="S192" i="31" s="1"/>
  <c r="P191" i="31"/>
  <c r="S191" i="31" s="1"/>
  <c r="P190" i="31"/>
  <c r="S190" i="31" s="1"/>
  <c r="P189" i="31"/>
  <c r="S189" i="31" s="1"/>
  <c r="P188" i="31"/>
  <c r="S188" i="31" s="1"/>
  <c r="P187" i="31"/>
  <c r="S187" i="31" s="1"/>
  <c r="P186" i="31"/>
  <c r="S186" i="31" s="1"/>
  <c r="P185" i="31"/>
  <c r="S185" i="31" s="1"/>
  <c r="P184" i="31"/>
  <c r="S184" i="31" s="1"/>
  <c r="P183" i="31"/>
  <c r="S183" i="31" s="1"/>
  <c r="P182" i="31"/>
  <c r="P181" i="31"/>
  <c r="P180" i="31"/>
  <c r="Q180" i="31" s="1"/>
  <c r="P179" i="31"/>
  <c r="Q179" i="31" s="1"/>
  <c r="P178" i="31"/>
  <c r="P177" i="31"/>
  <c r="P176" i="31"/>
  <c r="Q176" i="31" s="1"/>
  <c r="P175" i="31"/>
  <c r="Q175" i="31" s="1"/>
  <c r="P174" i="31"/>
  <c r="P173" i="31"/>
  <c r="P172" i="31"/>
  <c r="Q172" i="31" s="1"/>
  <c r="P171" i="31"/>
  <c r="Q171" i="31" s="1"/>
  <c r="P170" i="31"/>
  <c r="P169" i="31"/>
  <c r="P168" i="31"/>
  <c r="Q168" i="31" s="1"/>
  <c r="P167" i="31"/>
  <c r="Q167" i="31" s="1"/>
  <c r="P166" i="31"/>
  <c r="P165" i="31"/>
  <c r="P164" i="31"/>
  <c r="Q164" i="31" s="1"/>
  <c r="P163" i="31"/>
  <c r="Q163" i="31" s="1"/>
  <c r="P162" i="31"/>
  <c r="P161" i="31"/>
  <c r="P160" i="31"/>
  <c r="Q160" i="31" s="1"/>
  <c r="P159" i="31"/>
  <c r="Q159" i="31" s="1"/>
  <c r="P158" i="31"/>
  <c r="P157" i="31"/>
  <c r="P156" i="31"/>
  <c r="Q156" i="31" s="1"/>
  <c r="P155" i="31"/>
  <c r="Q155" i="31" s="1"/>
  <c r="P154" i="31"/>
  <c r="P153" i="31"/>
  <c r="P152" i="31"/>
  <c r="Q152" i="31" s="1"/>
  <c r="P151" i="31"/>
  <c r="Q151" i="31" s="1"/>
  <c r="P150" i="31"/>
  <c r="P149" i="31"/>
  <c r="P148" i="31"/>
  <c r="Q148" i="31" s="1"/>
  <c r="P147" i="31"/>
  <c r="Q147" i="31" s="1"/>
  <c r="P146" i="31"/>
  <c r="P145" i="31"/>
  <c r="P144" i="31"/>
  <c r="Q144" i="31" s="1"/>
  <c r="P143" i="31"/>
  <c r="Q143" i="31" s="1"/>
  <c r="P142" i="31"/>
  <c r="P141" i="31"/>
  <c r="P140" i="31"/>
  <c r="Q140" i="31" s="1"/>
  <c r="P139" i="31"/>
  <c r="Q139" i="31" s="1"/>
  <c r="P138" i="31"/>
  <c r="P137" i="31"/>
  <c r="P136" i="31"/>
  <c r="Q136" i="31" s="1"/>
  <c r="P135" i="31"/>
  <c r="Q135" i="31" s="1"/>
  <c r="P134" i="31"/>
  <c r="P133" i="31"/>
  <c r="P132" i="31"/>
  <c r="Q132" i="31" s="1"/>
  <c r="P131" i="31"/>
  <c r="Q131" i="31" s="1"/>
  <c r="P130" i="31"/>
  <c r="P129" i="31"/>
  <c r="P128" i="31"/>
  <c r="Q128" i="31" s="1"/>
  <c r="P127" i="31"/>
  <c r="Q127" i="31" s="1"/>
  <c r="P126" i="31"/>
  <c r="P125" i="31"/>
  <c r="P124" i="31"/>
  <c r="Q124" i="31" s="1"/>
  <c r="P123" i="31"/>
  <c r="Q123" i="31" s="1"/>
  <c r="P122" i="31"/>
  <c r="P121" i="31"/>
  <c r="P120" i="31"/>
  <c r="Q120" i="31" s="1"/>
  <c r="P119" i="31"/>
  <c r="Q119" i="31" s="1"/>
  <c r="P118" i="31"/>
  <c r="P117" i="31"/>
  <c r="P116" i="31"/>
  <c r="Q116" i="31" s="1"/>
  <c r="P115" i="31"/>
  <c r="Q115" i="31" s="1"/>
  <c r="P114" i="31"/>
  <c r="P113" i="31"/>
  <c r="P112" i="31"/>
  <c r="Q112" i="31" s="1"/>
  <c r="P111" i="31"/>
  <c r="R111" i="31" s="1"/>
  <c r="P110" i="31"/>
  <c r="P109" i="31"/>
  <c r="Q109" i="31" s="1"/>
  <c r="P108" i="31"/>
  <c r="P107" i="31"/>
  <c r="P106" i="31"/>
  <c r="P105" i="31"/>
  <c r="Q105" i="31" s="1"/>
  <c r="P104" i="31"/>
  <c r="P103" i="31"/>
  <c r="R103" i="31" s="1"/>
  <c r="P102" i="31"/>
  <c r="P101" i="31"/>
  <c r="Q101" i="31" s="1"/>
  <c r="P100" i="31"/>
  <c r="Q100" i="31" s="1"/>
  <c r="P99" i="31"/>
  <c r="R99" i="31" s="1"/>
  <c r="P98" i="31"/>
  <c r="P97" i="31"/>
  <c r="Q97" i="31" s="1"/>
  <c r="P96" i="31"/>
  <c r="Q96" i="31" s="1"/>
  <c r="P95" i="31"/>
  <c r="R95" i="31" s="1"/>
  <c r="P94" i="31"/>
  <c r="P93" i="31"/>
  <c r="Q93" i="31" s="1"/>
  <c r="P92" i="31"/>
  <c r="Q92" i="31" s="1"/>
  <c r="P91" i="31"/>
  <c r="P90" i="31"/>
  <c r="P89" i="31"/>
  <c r="Q89" i="31" s="1"/>
  <c r="P88" i="31"/>
  <c r="Q88" i="31" s="1"/>
  <c r="P87" i="31"/>
  <c r="P86" i="31"/>
  <c r="P85" i="31"/>
  <c r="Q85" i="31" s="1"/>
  <c r="P84" i="31"/>
  <c r="Q84" i="31" s="1"/>
  <c r="P83" i="31"/>
  <c r="P82" i="31"/>
  <c r="P81" i="31"/>
  <c r="Q81" i="31" s="1"/>
  <c r="P80" i="31"/>
  <c r="Q80" i="31" s="1"/>
  <c r="P79" i="31"/>
  <c r="P78" i="31"/>
  <c r="P77" i="31"/>
  <c r="Q77" i="31" s="1"/>
  <c r="P76" i="31"/>
  <c r="Q76" i="31" s="1"/>
  <c r="P75" i="31"/>
  <c r="R75" i="31" s="1"/>
  <c r="P74" i="31"/>
  <c r="P73" i="31"/>
  <c r="Q73" i="31" s="1"/>
  <c r="P72" i="31"/>
  <c r="Q72" i="31" s="1"/>
  <c r="P71" i="31"/>
  <c r="Q71" i="31" s="1"/>
  <c r="P70" i="31"/>
  <c r="P69" i="31"/>
  <c r="Q69" i="31" s="1"/>
  <c r="P68" i="31"/>
  <c r="Q68" i="31" s="1"/>
  <c r="P67" i="31"/>
  <c r="Q67" i="31" s="1"/>
  <c r="P66" i="31"/>
  <c r="P65" i="31"/>
  <c r="Q65" i="31" s="1"/>
  <c r="P64" i="31"/>
  <c r="Q64" i="31" s="1"/>
  <c r="P63" i="31"/>
  <c r="Q63" i="31" s="1"/>
  <c r="P62" i="31"/>
  <c r="P61" i="31"/>
  <c r="Q61" i="31" s="1"/>
  <c r="P60" i="31"/>
  <c r="Q60" i="31" s="1"/>
  <c r="P59" i="31"/>
  <c r="Q59" i="31" s="1"/>
  <c r="P58" i="31"/>
  <c r="P57" i="31"/>
  <c r="Q57" i="31" s="1"/>
  <c r="P56" i="31"/>
  <c r="Q56" i="31" s="1"/>
  <c r="P55" i="31"/>
  <c r="Q55" i="31" s="1"/>
  <c r="P54" i="31"/>
  <c r="P53" i="31"/>
  <c r="Q53" i="31" s="1"/>
  <c r="P52" i="31"/>
  <c r="Q52" i="31" s="1"/>
  <c r="P51" i="31"/>
  <c r="Q51" i="31" s="1"/>
  <c r="P50" i="31"/>
  <c r="P49" i="31"/>
  <c r="Q49" i="31" s="1"/>
  <c r="P48" i="31"/>
  <c r="Q48" i="31" s="1"/>
  <c r="P47" i="31"/>
  <c r="Q47" i="31" s="1"/>
  <c r="P46" i="31"/>
  <c r="P45" i="31"/>
  <c r="Q45" i="31" s="1"/>
  <c r="P44" i="31"/>
  <c r="Q44" i="31" s="1"/>
  <c r="P43" i="31"/>
  <c r="Q43" i="31" s="1"/>
  <c r="P42" i="31"/>
  <c r="P41" i="31"/>
  <c r="Q41" i="31" s="1"/>
  <c r="P40" i="31"/>
  <c r="Q40" i="31" s="1"/>
  <c r="P39" i="31"/>
  <c r="Q39" i="31" s="1"/>
  <c r="P38" i="31"/>
  <c r="P37" i="31"/>
  <c r="Q37" i="31" s="1"/>
  <c r="P36" i="31"/>
  <c r="Q36" i="31" s="1"/>
  <c r="P35" i="31"/>
  <c r="Q35" i="31" s="1"/>
  <c r="P34" i="31"/>
  <c r="P33" i="31"/>
  <c r="Q33" i="31" s="1"/>
  <c r="P32" i="31"/>
  <c r="Q32" i="31" s="1"/>
  <c r="Q31" i="31"/>
  <c r="R28" i="31"/>
  <c r="R26" i="31"/>
  <c r="R25" i="31"/>
  <c r="R24" i="31"/>
  <c r="R23" i="31"/>
  <c r="R20" i="31"/>
  <c r="P19" i="31"/>
  <c r="R19" i="31" s="1"/>
  <c r="P17" i="31"/>
  <c r="R17" i="31" s="1"/>
  <c r="P16" i="31"/>
  <c r="R16" i="31" s="1"/>
  <c r="P15" i="31"/>
  <c r="R15" i="31" s="1"/>
  <c r="P14" i="31"/>
  <c r="R14" i="31" s="1"/>
  <c r="O12" i="31"/>
  <c r="N12" i="31"/>
  <c r="M12" i="31"/>
  <c r="Q9" i="31"/>
  <c r="Q8" i="31"/>
  <c r="A7" i="31"/>
  <c r="A6" i="31"/>
  <c r="A5" i="31"/>
  <c r="F37" i="4"/>
  <c r="F36" i="4"/>
  <c r="F35" i="4"/>
  <c r="F34" i="4"/>
  <c r="F33" i="4"/>
  <c r="F32" i="4"/>
  <c r="F31" i="4"/>
  <c r="F30" i="4"/>
  <c r="F29" i="4"/>
  <c r="F28" i="4"/>
  <c r="F27" i="4"/>
  <c r="F26" i="4"/>
  <c r="F25" i="4"/>
  <c r="F24" i="4"/>
  <c r="F23" i="4"/>
  <c r="F5" i="4"/>
  <c r="A5" i="3"/>
  <c r="A4" i="3"/>
  <c r="A3" i="3"/>
  <c r="H22" i="48"/>
  <c r="G22" i="48"/>
  <c r="E22" i="48"/>
  <c r="D22" i="48"/>
  <c r="I21" i="48"/>
  <c r="J21" i="48" s="1"/>
  <c r="I20" i="48"/>
  <c r="J20" i="48" s="1"/>
  <c r="I19" i="48"/>
  <c r="J19" i="48" s="1"/>
  <c r="I18" i="48"/>
  <c r="J18" i="48" s="1"/>
  <c r="I17" i="48"/>
  <c r="H318" i="18"/>
  <c r="H317" i="18"/>
  <c r="I317" i="18" s="1"/>
  <c r="H316" i="18"/>
  <c r="I316" i="18" s="1"/>
  <c r="H315" i="18"/>
  <c r="I315" i="18" s="1"/>
  <c r="H314" i="18"/>
  <c r="I314" i="18" s="1"/>
  <c r="H313" i="18"/>
  <c r="I313" i="18" s="1"/>
  <c r="H312" i="18"/>
  <c r="I312" i="18" s="1"/>
  <c r="H311" i="18"/>
  <c r="I311" i="18" s="1"/>
  <c r="H310" i="18"/>
  <c r="I310" i="18" s="1"/>
  <c r="H309" i="18"/>
  <c r="I309" i="18" s="1"/>
  <c r="H308" i="18"/>
  <c r="I308" i="18" s="1"/>
  <c r="H307" i="18"/>
  <c r="I307" i="18" s="1"/>
  <c r="H306" i="18"/>
  <c r="I306" i="18" s="1"/>
  <c r="H305" i="18"/>
  <c r="I305" i="18" s="1"/>
  <c r="H304" i="18"/>
  <c r="I304" i="18" s="1"/>
  <c r="H303" i="18"/>
  <c r="I303" i="18" s="1"/>
  <c r="H302" i="18"/>
  <c r="I302" i="18" s="1"/>
  <c r="H301" i="18"/>
  <c r="I301" i="18" s="1"/>
  <c r="H300" i="18"/>
  <c r="I300" i="18" s="1"/>
  <c r="H299" i="18"/>
  <c r="I299" i="18" s="1"/>
  <c r="H298" i="18"/>
  <c r="I298" i="18" s="1"/>
  <c r="I319" i="18" s="1"/>
  <c r="B110" i="18"/>
  <c r="D98" i="18"/>
  <c r="C98" i="18"/>
  <c r="B98" i="18"/>
  <c r="BC40" i="18"/>
  <c r="R163" i="31" l="1"/>
  <c r="Q197" i="31"/>
  <c r="S97" i="31"/>
  <c r="R100" i="31"/>
  <c r="R131" i="31"/>
  <c r="Q193" i="31"/>
  <c r="R65" i="31"/>
  <c r="O63" i="16"/>
  <c r="N66" i="16"/>
  <c r="R93" i="31"/>
  <c r="R139" i="31"/>
  <c r="R171" i="31"/>
  <c r="Q185" i="31"/>
  <c r="R41" i="31"/>
  <c r="R80" i="31"/>
  <c r="R96" i="31"/>
  <c r="S101" i="31"/>
  <c r="R115" i="31"/>
  <c r="R147" i="31"/>
  <c r="R179" i="31"/>
  <c r="Q189" i="31"/>
  <c r="S69" i="31"/>
  <c r="R76" i="31"/>
  <c r="S23" i="31"/>
  <c r="S49" i="31"/>
  <c r="S80" i="31"/>
  <c r="R109" i="31"/>
  <c r="R123" i="31"/>
  <c r="R155" i="31"/>
  <c r="N27" i="16"/>
  <c r="N42" i="16"/>
  <c r="S19" i="31"/>
  <c r="Q28" i="31"/>
  <c r="S41" i="31"/>
  <c r="R77" i="31"/>
  <c r="S81" i="31"/>
  <c r="R84" i="31"/>
  <c r="S93" i="31"/>
  <c r="R119" i="31"/>
  <c r="R135" i="31"/>
  <c r="R151" i="31"/>
  <c r="R167" i="31"/>
  <c r="Q183" i="31"/>
  <c r="Q191" i="31"/>
  <c r="Q199" i="31"/>
  <c r="S77" i="31"/>
  <c r="S84" i="31"/>
  <c r="O51" i="16"/>
  <c r="N54" i="16"/>
  <c r="O91" i="16"/>
  <c r="F22" i="48"/>
  <c r="R37" i="31"/>
  <c r="S57" i="31"/>
  <c r="R67" i="31"/>
  <c r="S76" i="31"/>
  <c r="R105" i="31"/>
  <c r="R127" i="31"/>
  <c r="R143" i="31"/>
  <c r="R159" i="31"/>
  <c r="R175" i="31"/>
  <c r="Q187" i="31"/>
  <c r="Q195" i="31"/>
  <c r="Q200" i="31"/>
  <c r="Q141" i="31"/>
  <c r="S141" i="31"/>
  <c r="O70" i="16"/>
  <c r="N70" i="16"/>
  <c r="Q16" i="31"/>
  <c r="R33" i="31"/>
  <c r="R35" i="31"/>
  <c r="S37" i="31"/>
  <c r="R45" i="31"/>
  <c r="R47" i="31"/>
  <c r="R55" i="31"/>
  <c r="R63" i="31"/>
  <c r="S65" i="31"/>
  <c r="S89" i="31"/>
  <c r="R92" i="31"/>
  <c r="Q104" i="31"/>
  <c r="S104" i="31"/>
  <c r="R104" i="31"/>
  <c r="Q113" i="31"/>
  <c r="S113" i="31"/>
  <c r="Q129" i="31"/>
  <c r="S129" i="31"/>
  <c r="Q145" i="31"/>
  <c r="S145" i="31"/>
  <c r="Q161" i="31"/>
  <c r="S161" i="31"/>
  <c r="Q177" i="31"/>
  <c r="S177" i="31"/>
  <c r="N14" i="38"/>
  <c r="N12" i="38" s="1"/>
  <c r="M12" i="38"/>
  <c r="O47" i="16"/>
  <c r="N47" i="16"/>
  <c r="O110" i="16"/>
  <c r="N110" i="16"/>
  <c r="Q173" i="31"/>
  <c r="S173" i="31"/>
  <c r="S16" i="31"/>
  <c r="Q20" i="31"/>
  <c r="Q24" i="31"/>
  <c r="Q26" i="31"/>
  <c r="S33" i="31"/>
  <c r="R43" i="31"/>
  <c r="S45" i="31"/>
  <c r="S53" i="31"/>
  <c r="S61" i="31"/>
  <c r="R73" i="31"/>
  <c r="S85" i="31"/>
  <c r="R88" i="31"/>
  <c r="S92" i="31"/>
  <c r="Q108" i="31"/>
  <c r="S108" i="31"/>
  <c r="R108" i="31"/>
  <c r="Q117" i="31"/>
  <c r="S117" i="31"/>
  <c r="Q133" i="31"/>
  <c r="S133" i="31"/>
  <c r="Q149" i="31"/>
  <c r="S149" i="31"/>
  <c r="Q165" i="31"/>
  <c r="S165" i="31"/>
  <c r="Q181" i="31"/>
  <c r="S181" i="31"/>
  <c r="O58" i="16"/>
  <c r="N58" i="16"/>
  <c r="N99" i="16"/>
  <c r="O99" i="16"/>
  <c r="Q125" i="31"/>
  <c r="S125" i="31"/>
  <c r="Q157" i="31"/>
  <c r="S157" i="31"/>
  <c r="O31" i="16"/>
  <c r="N31" i="16"/>
  <c r="I22" i="48"/>
  <c r="Q15" i="31"/>
  <c r="Q19" i="31"/>
  <c r="S20" i="31"/>
  <c r="S24" i="31"/>
  <c r="S28" i="31"/>
  <c r="R51" i="31"/>
  <c r="R59" i="31"/>
  <c r="R69" i="31"/>
  <c r="R71" i="31"/>
  <c r="S73" i="31"/>
  <c r="S88" i="31"/>
  <c r="Q121" i="31"/>
  <c r="S121" i="31"/>
  <c r="Q137" i="31"/>
  <c r="S137" i="31"/>
  <c r="Q153" i="31"/>
  <c r="S153" i="31"/>
  <c r="Q169" i="31"/>
  <c r="S169" i="31"/>
  <c r="S96" i="31"/>
  <c r="S100" i="31"/>
  <c r="S105" i="31"/>
  <c r="S109" i="31"/>
  <c r="P12" i="7"/>
  <c r="R112" i="31"/>
  <c r="R116" i="31"/>
  <c r="R120" i="31"/>
  <c r="R124" i="31"/>
  <c r="R128" i="31"/>
  <c r="R132" i="31"/>
  <c r="R136" i="31"/>
  <c r="R140" i="31"/>
  <c r="R144" i="31"/>
  <c r="R148" i="31"/>
  <c r="R152" i="31"/>
  <c r="R156" i="31"/>
  <c r="R160" i="31"/>
  <c r="R164" i="31"/>
  <c r="R168" i="31"/>
  <c r="R172" i="31"/>
  <c r="R176" i="31"/>
  <c r="R180" i="31"/>
  <c r="Q184" i="31"/>
  <c r="Q186" i="31"/>
  <c r="Q188" i="31"/>
  <c r="Q190" i="31"/>
  <c r="Q192" i="31"/>
  <c r="Q194" i="31"/>
  <c r="Q196" i="31"/>
  <c r="Q198" i="31"/>
  <c r="O35" i="16"/>
  <c r="N38" i="16"/>
  <c r="N50" i="16"/>
  <c r="R97" i="31"/>
  <c r="R101" i="31"/>
  <c r="S112" i="31"/>
  <c r="S116" i="31"/>
  <c r="S120" i="31"/>
  <c r="S124" i="31"/>
  <c r="S128" i="31"/>
  <c r="S132" i="31"/>
  <c r="S136" i="31"/>
  <c r="S140" i="31"/>
  <c r="S144" i="31"/>
  <c r="S148" i="31"/>
  <c r="S152" i="31"/>
  <c r="S156" i="31"/>
  <c r="S160" i="31"/>
  <c r="S164" i="31"/>
  <c r="S168" i="31"/>
  <c r="S172" i="31"/>
  <c r="S176" i="31"/>
  <c r="S180" i="31"/>
  <c r="N83" i="16"/>
  <c r="O15" i="16"/>
  <c r="N18" i="16"/>
  <c r="N34" i="16"/>
  <c r="N75" i="16"/>
  <c r="N95" i="16"/>
  <c r="N108" i="16"/>
  <c r="N43" i="16"/>
  <c r="N59" i="16"/>
  <c r="N67" i="16"/>
  <c r="N87" i="16"/>
  <c r="N79" i="16"/>
  <c r="N103" i="16"/>
  <c r="O19" i="16"/>
  <c r="N22" i="16"/>
  <c r="N23" i="16"/>
  <c r="N30" i="16"/>
  <c r="N39" i="16"/>
  <c r="N46" i="16"/>
  <c r="N55" i="16"/>
  <c r="N62" i="16"/>
  <c r="O71" i="16"/>
  <c r="N100" i="16"/>
  <c r="N102" i="16"/>
  <c r="N104" i="16"/>
  <c r="N106" i="16"/>
  <c r="O111" i="16"/>
  <c r="N26" i="16"/>
  <c r="O115" i="16"/>
  <c r="O16" i="16"/>
  <c r="O20" i="16"/>
  <c r="O24" i="16"/>
  <c r="O28" i="16"/>
  <c r="O32" i="16"/>
  <c r="O36" i="16"/>
  <c r="O40" i="16"/>
  <c r="O44" i="16"/>
  <c r="O48" i="16"/>
  <c r="O52" i="16"/>
  <c r="O56" i="16"/>
  <c r="O60" i="16"/>
  <c r="O64" i="16"/>
  <c r="O68" i="16"/>
  <c r="N72" i="16"/>
  <c r="N74" i="16"/>
  <c r="N78" i="16"/>
  <c r="N82" i="16"/>
  <c r="N86" i="16"/>
  <c r="N90" i="16"/>
  <c r="N94" i="16"/>
  <c r="N98" i="16"/>
  <c r="N107" i="16"/>
  <c r="N112" i="16"/>
  <c r="N114" i="16"/>
  <c r="N116" i="16"/>
  <c r="N118" i="16"/>
  <c r="O76" i="16"/>
  <c r="O80" i="16"/>
  <c r="O84" i="16"/>
  <c r="O88" i="16"/>
  <c r="O92" i="16"/>
  <c r="O96" i="16"/>
  <c r="N17" i="16"/>
  <c r="N21" i="16"/>
  <c r="N25" i="16"/>
  <c r="N29" i="16"/>
  <c r="N33" i="16"/>
  <c r="N37" i="16"/>
  <c r="N41" i="16"/>
  <c r="N45" i="16"/>
  <c r="N49" i="16"/>
  <c r="N53" i="16"/>
  <c r="N57" i="16"/>
  <c r="N61" i="16"/>
  <c r="N65" i="16"/>
  <c r="N69" i="16"/>
  <c r="N73" i="16"/>
  <c r="N77" i="16"/>
  <c r="N81" i="16"/>
  <c r="N85" i="16"/>
  <c r="N89" i="16"/>
  <c r="N93" i="16"/>
  <c r="N97" i="16"/>
  <c r="N101" i="16"/>
  <c r="N105" i="16"/>
  <c r="N109" i="16"/>
  <c r="N113" i="16"/>
  <c r="N117" i="16"/>
  <c r="O124" i="16"/>
  <c r="O129" i="16"/>
  <c r="O132" i="16"/>
  <c r="O137" i="16"/>
  <c r="O140" i="16"/>
  <c r="O145" i="16"/>
  <c r="O148" i="16"/>
  <c r="O153" i="16"/>
  <c r="O156" i="16"/>
  <c r="O161" i="16"/>
  <c r="O164" i="16"/>
  <c r="O169" i="16"/>
  <c r="O172" i="16"/>
  <c r="O177" i="16"/>
  <c r="O180" i="16"/>
  <c r="O185" i="16"/>
  <c r="O188" i="16"/>
  <c r="N14" i="16"/>
  <c r="O192" i="16"/>
  <c r="O119" i="16"/>
  <c r="O125" i="16"/>
  <c r="O128" i="16"/>
  <c r="O133" i="16"/>
  <c r="O136" i="16"/>
  <c r="O141" i="16"/>
  <c r="O144" i="16"/>
  <c r="O149" i="16"/>
  <c r="O152" i="16"/>
  <c r="O157" i="16"/>
  <c r="O160" i="16"/>
  <c r="O165" i="16"/>
  <c r="O168" i="16"/>
  <c r="O173" i="16"/>
  <c r="O176" i="16"/>
  <c r="O181" i="16"/>
  <c r="O184" i="16"/>
  <c r="O196" i="16"/>
  <c r="O123" i="16"/>
  <c r="O127" i="16"/>
  <c r="O131" i="16"/>
  <c r="O135" i="16"/>
  <c r="O139" i="16"/>
  <c r="O143" i="16"/>
  <c r="O151" i="16"/>
  <c r="O159" i="16"/>
  <c r="O163" i="16"/>
  <c r="O167" i="16"/>
  <c r="O175" i="16"/>
  <c r="O179" i="16"/>
  <c r="O183" i="16"/>
  <c r="O187" i="16"/>
  <c r="O195" i="16"/>
  <c r="O122" i="16"/>
  <c r="O126" i="16"/>
  <c r="O130" i="16"/>
  <c r="O134" i="16"/>
  <c r="O138" i="16"/>
  <c r="O142" i="16"/>
  <c r="O146" i="16"/>
  <c r="O150" i="16"/>
  <c r="O154" i="16"/>
  <c r="O158" i="16"/>
  <c r="O162" i="16"/>
  <c r="O166" i="16"/>
  <c r="O170" i="16"/>
  <c r="O174" i="16"/>
  <c r="O178" i="16"/>
  <c r="O182" i="16"/>
  <c r="O186" i="16"/>
  <c r="O190" i="16"/>
  <c r="O194" i="16"/>
  <c r="O198" i="16"/>
  <c r="O200" i="16"/>
  <c r="O147" i="16"/>
  <c r="O155" i="16"/>
  <c r="O171" i="16"/>
  <c r="O191" i="16"/>
  <c r="O189" i="16"/>
  <c r="O193" i="16"/>
  <c r="O197" i="16"/>
  <c r="O199" i="16"/>
  <c r="L12" i="13"/>
  <c r="M12" i="12"/>
  <c r="S12" i="11"/>
  <c r="T12" i="11"/>
  <c r="X12" i="9"/>
  <c r="W12" i="9"/>
  <c r="S15" i="31"/>
  <c r="S14" i="31"/>
  <c r="Q17" i="31"/>
  <c r="Q25" i="31"/>
  <c r="S26" i="31"/>
  <c r="R31" i="31"/>
  <c r="Q38" i="31"/>
  <c r="S38" i="31"/>
  <c r="Q50" i="31"/>
  <c r="S50" i="31"/>
  <c r="Q58" i="31"/>
  <c r="S58" i="31"/>
  <c r="Q70" i="31"/>
  <c r="S70" i="31"/>
  <c r="Q75" i="31"/>
  <c r="S75" i="31"/>
  <c r="Q78" i="31"/>
  <c r="S78" i="31"/>
  <c r="R78" i="31"/>
  <c r="Q82" i="31"/>
  <c r="S82" i="31"/>
  <c r="R82" i="31"/>
  <c r="Q86" i="31"/>
  <c r="S86" i="31"/>
  <c r="R86" i="31"/>
  <c r="Q90" i="31"/>
  <c r="S90" i="31"/>
  <c r="R90" i="31"/>
  <c r="Q103" i="31"/>
  <c r="S103" i="31"/>
  <c r="Q106" i="31"/>
  <c r="S106" i="31"/>
  <c r="R106" i="31"/>
  <c r="Q42" i="31"/>
  <c r="S42" i="31"/>
  <c r="S17" i="31"/>
  <c r="S25" i="31"/>
  <c r="R30" i="31"/>
  <c r="S30" i="31"/>
  <c r="Q34" i="31"/>
  <c r="S34" i="31"/>
  <c r="Q66" i="31"/>
  <c r="S66" i="31"/>
  <c r="Q79" i="31"/>
  <c r="S79" i="31"/>
  <c r="Q83" i="31"/>
  <c r="S83" i="31"/>
  <c r="Q87" i="31"/>
  <c r="S87" i="31"/>
  <c r="Q91" i="31"/>
  <c r="S91" i="31"/>
  <c r="Q94" i="31"/>
  <c r="S94" i="31"/>
  <c r="R94" i="31"/>
  <c r="Q107" i="31"/>
  <c r="S107" i="31"/>
  <c r="Q110" i="31"/>
  <c r="S110" i="31"/>
  <c r="R110" i="31"/>
  <c r="Q114" i="31"/>
  <c r="S114" i="31"/>
  <c r="R114" i="31"/>
  <c r="Q118" i="31"/>
  <c r="S118" i="31"/>
  <c r="R118" i="31"/>
  <c r="Q122" i="31"/>
  <c r="S122" i="31"/>
  <c r="R122" i="31"/>
  <c r="Q126" i="31"/>
  <c r="S126" i="31"/>
  <c r="R126" i="31"/>
  <c r="Q130" i="31"/>
  <c r="S130" i="31"/>
  <c r="R130" i="31"/>
  <c r="Q134" i="31"/>
  <c r="S134" i="31"/>
  <c r="R134" i="31"/>
  <c r="Q138" i="31"/>
  <c r="S138" i="31"/>
  <c r="R138" i="31"/>
  <c r="Q142" i="31"/>
  <c r="S142" i="31"/>
  <c r="R142" i="31"/>
  <c r="Q146" i="31"/>
  <c r="S146" i="31"/>
  <c r="R146" i="31"/>
  <c r="Q150" i="31"/>
  <c r="S150" i="31"/>
  <c r="R150" i="31"/>
  <c r="Q154" i="31"/>
  <c r="S154" i="31"/>
  <c r="R154" i="31"/>
  <c r="Q158" i="31"/>
  <c r="S158" i="31"/>
  <c r="R158" i="31"/>
  <c r="Q162" i="31"/>
  <c r="S162" i="31"/>
  <c r="R162" i="31"/>
  <c r="Q166" i="31"/>
  <c r="S166" i="31"/>
  <c r="R166" i="31"/>
  <c r="Q170" i="31"/>
  <c r="S170" i="31"/>
  <c r="R170" i="31"/>
  <c r="Q174" i="31"/>
  <c r="S174" i="31"/>
  <c r="R174" i="31"/>
  <c r="Q178" i="31"/>
  <c r="S178" i="31"/>
  <c r="R178" i="31"/>
  <c r="Q182" i="31"/>
  <c r="S182" i="31"/>
  <c r="R182" i="31"/>
  <c r="Q74" i="31"/>
  <c r="S74" i="31"/>
  <c r="R74" i="31"/>
  <c r="Q99" i="31"/>
  <c r="S99" i="31"/>
  <c r="Q102" i="31"/>
  <c r="S102" i="31"/>
  <c r="R102" i="31"/>
  <c r="Q23" i="31"/>
  <c r="Q30" i="31"/>
  <c r="R39" i="31"/>
  <c r="Q46" i="31"/>
  <c r="S46" i="31"/>
  <c r="Q54" i="31"/>
  <c r="S54" i="31"/>
  <c r="Q62" i="31"/>
  <c r="S62" i="31"/>
  <c r="R79" i="31"/>
  <c r="R83" i="31"/>
  <c r="R87" i="31"/>
  <c r="R91" i="31"/>
  <c r="Q95" i="31"/>
  <c r="S95" i="31"/>
  <c r="Q98" i="31"/>
  <c r="S98" i="31"/>
  <c r="R98" i="31"/>
  <c r="R107" i="31"/>
  <c r="Q111" i="31"/>
  <c r="S111" i="31"/>
  <c r="S115" i="31"/>
  <c r="S119" i="31"/>
  <c r="S123" i="31"/>
  <c r="S127" i="31"/>
  <c r="S131" i="31"/>
  <c r="S135" i="31"/>
  <c r="S139" i="31"/>
  <c r="S143" i="31"/>
  <c r="S147" i="31"/>
  <c r="S151" i="31"/>
  <c r="S155" i="31"/>
  <c r="S159" i="31"/>
  <c r="S163" i="31"/>
  <c r="S167" i="31"/>
  <c r="S171" i="31"/>
  <c r="S175" i="31"/>
  <c r="S179" i="31"/>
  <c r="R183" i="31"/>
  <c r="R184" i="31"/>
  <c r="R185" i="31"/>
  <c r="R186" i="31"/>
  <c r="R187" i="31"/>
  <c r="R188" i="31"/>
  <c r="R189" i="31"/>
  <c r="R190" i="31"/>
  <c r="R191" i="31"/>
  <c r="R192" i="31"/>
  <c r="R193" i="31"/>
  <c r="R194" i="31"/>
  <c r="R195" i="31"/>
  <c r="R196" i="31"/>
  <c r="R197" i="31"/>
  <c r="R198" i="31"/>
  <c r="R199" i="31"/>
  <c r="R200" i="31"/>
  <c r="R49" i="31"/>
  <c r="R53" i="31"/>
  <c r="R57" i="31"/>
  <c r="R61" i="31"/>
  <c r="R81" i="31"/>
  <c r="R85" i="31"/>
  <c r="R89" i="31"/>
  <c r="R113" i="31"/>
  <c r="R117" i="31"/>
  <c r="R121" i="31"/>
  <c r="R125" i="31"/>
  <c r="R129" i="31"/>
  <c r="R133" i="31"/>
  <c r="R137" i="31"/>
  <c r="R141" i="31"/>
  <c r="R145" i="31"/>
  <c r="R149" i="31"/>
  <c r="R153" i="31"/>
  <c r="R157" i="31"/>
  <c r="R161" i="31"/>
  <c r="R165" i="31"/>
  <c r="R169" i="31"/>
  <c r="R173" i="31"/>
  <c r="R177" i="31"/>
  <c r="R181" i="31"/>
  <c r="Q14" i="31"/>
  <c r="J17" i="48"/>
  <c r="J22" i="48" s="1"/>
  <c r="P12" i="31"/>
  <c r="S12" i="31" s="1"/>
  <c r="R32" i="31"/>
  <c r="R36" i="31"/>
  <c r="R40" i="31"/>
  <c r="R44" i="31"/>
  <c r="R48" i="31"/>
  <c r="R52" i="31"/>
  <c r="R56" i="31"/>
  <c r="R60" i="31"/>
  <c r="R64" i="31"/>
  <c r="R68" i="31"/>
  <c r="R72" i="31"/>
  <c r="S32" i="31"/>
  <c r="S36" i="31"/>
  <c r="S40" i="31"/>
  <c r="S44" i="31"/>
  <c r="S48" i="31"/>
  <c r="S52" i="31"/>
  <c r="S56" i="31"/>
  <c r="S60" i="31"/>
  <c r="S64" i="31"/>
  <c r="S68" i="31"/>
  <c r="S72" i="31"/>
  <c r="Q12" i="7"/>
  <c r="S31" i="31"/>
  <c r="R34" i="31"/>
  <c r="S35" i="31"/>
  <c r="R38" i="31"/>
  <c r="S39" i="31"/>
  <c r="R42" i="31"/>
  <c r="S43" i="31"/>
  <c r="R46" i="31"/>
  <c r="S47" i="31"/>
  <c r="R50" i="31"/>
  <c r="S51" i="31"/>
  <c r="R54" i="31"/>
  <c r="S55" i="31"/>
  <c r="R58" i="31"/>
  <c r="S59" i="31"/>
  <c r="R62" i="31"/>
  <c r="S63" i="31"/>
  <c r="R66" i="31"/>
  <c r="S67" i="31"/>
  <c r="R70" i="31"/>
  <c r="S71" i="31"/>
  <c r="L12" i="12"/>
  <c r="K12" i="13"/>
  <c r="N121" i="16"/>
  <c r="M12" i="16"/>
  <c r="O12" i="16" s="1"/>
  <c r="O121" i="16"/>
  <c r="O120" i="16"/>
  <c r="B41" i="19" l="1"/>
  <c r="N12" i="16"/>
  <c r="R12" i="31"/>
  <c r="Q12" i="31"/>
</calcChain>
</file>

<file path=xl/comments1.xml><?xml version="1.0" encoding="utf-8"?>
<comments xmlns="http://schemas.openxmlformats.org/spreadsheetml/2006/main">
  <authors>
    <author>Mintra Chaipant</author>
    <author>Cal EMA</author>
    <author>Yoon, Charlie@CalOES</author>
  </authors>
  <commentList>
    <comment ref="A12" authorId="0" shapeId="0">
      <text>
        <r>
          <rPr>
            <b/>
            <sz val="16"/>
            <color indexed="81"/>
            <rFont val="Century Gothic"/>
            <family val="2"/>
          </rPr>
          <t>State Homeland Security Strategy Goals (SHSS):</t>
        </r>
        <r>
          <rPr>
            <b/>
            <sz val="14"/>
            <color indexed="81"/>
            <rFont val="Century Gothic"/>
            <family val="2"/>
          </rPr>
          <t xml:space="preserve">
#1: </t>
        </r>
        <r>
          <rPr>
            <sz val="14"/>
            <color indexed="81"/>
            <rFont val="Century Gothic"/>
            <family val="2"/>
          </rPr>
          <t xml:space="preserve">Enhance Information Collection, Analysis, and Sharing, in Support of Public Safety Operations Across California
</t>
        </r>
        <r>
          <rPr>
            <b/>
            <sz val="14"/>
            <color indexed="81"/>
            <rFont val="Century Gothic"/>
            <family val="2"/>
          </rPr>
          <t xml:space="preserve">
#2: </t>
        </r>
        <r>
          <rPr>
            <sz val="14"/>
            <color indexed="81"/>
            <rFont val="Century Gothic"/>
            <family val="2"/>
          </rPr>
          <t xml:space="preserve">Protect Critical Infrastructure and Key Resources From All Threats and Hazards
</t>
        </r>
        <r>
          <rPr>
            <b/>
            <sz val="14"/>
            <color indexed="81"/>
            <rFont val="Century Gothic"/>
            <family val="2"/>
          </rPr>
          <t>#3:</t>
        </r>
        <r>
          <rPr>
            <sz val="14"/>
            <color indexed="81"/>
            <rFont val="Century Gothic"/>
            <family val="2"/>
          </rPr>
          <t xml:space="preserve"> Strengthen Security and Preparedness Across Cyberspace
</t>
        </r>
        <r>
          <rPr>
            <b/>
            <sz val="14"/>
            <color indexed="81"/>
            <rFont val="Century Gothic"/>
            <family val="2"/>
          </rPr>
          <t xml:space="preserve">
#4: </t>
        </r>
        <r>
          <rPr>
            <sz val="14"/>
            <color indexed="81"/>
            <rFont val="Century Gothic"/>
            <family val="2"/>
          </rPr>
          <t xml:space="preserve">Strengthen Communications Capabilities Through Planning, Governance, Technology, and Equipment
</t>
        </r>
        <r>
          <rPr>
            <b/>
            <sz val="14"/>
            <color indexed="81"/>
            <rFont val="Century Gothic"/>
            <family val="2"/>
          </rPr>
          <t xml:space="preserve">
#5: </t>
        </r>
        <r>
          <rPr>
            <sz val="14"/>
            <color indexed="81"/>
            <rFont val="Century Gothic"/>
            <family val="2"/>
          </rPr>
          <t xml:space="preserve">Enhance Community Preparedness
</t>
        </r>
        <r>
          <rPr>
            <b/>
            <sz val="14"/>
            <color indexed="81"/>
            <rFont val="Century Gothic"/>
            <family val="2"/>
          </rPr>
          <t xml:space="preserve">
#6: </t>
        </r>
        <r>
          <rPr>
            <sz val="14"/>
            <color indexed="81"/>
            <rFont val="Century Gothic"/>
            <family val="2"/>
          </rPr>
          <t xml:space="preserve">Enhance Multi-Jurisdictional / Inter-Jurisdictional All-Hazards Incident Catastrophic Planning, Response, and Recovery Capabilities
</t>
        </r>
        <r>
          <rPr>
            <b/>
            <sz val="14"/>
            <color indexed="81"/>
            <rFont val="Century Gothic"/>
            <family val="2"/>
          </rPr>
          <t xml:space="preserve">
#7: </t>
        </r>
        <r>
          <rPr>
            <sz val="14"/>
            <color indexed="81"/>
            <rFont val="Century Gothic"/>
            <family val="2"/>
          </rPr>
          <t xml:space="preserve">Improve Medical and Health Capabilities
</t>
        </r>
        <r>
          <rPr>
            <b/>
            <sz val="14"/>
            <color indexed="81"/>
            <rFont val="Century Gothic"/>
            <family val="2"/>
          </rPr>
          <t xml:space="preserve">
#8: </t>
        </r>
        <r>
          <rPr>
            <sz val="14"/>
            <color indexed="81"/>
            <rFont val="Century Gothic"/>
            <family val="2"/>
          </rPr>
          <t xml:space="preserve">Enhance Incident Recovery Capabilities
</t>
        </r>
        <r>
          <rPr>
            <b/>
            <sz val="14"/>
            <color indexed="81"/>
            <rFont val="Century Gothic"/>
            <family val="2"/>
          </rPr>
          <t xml:space="preserve">
#9: </t>
        </r>
        <r>
          <rPr>
            <sz val="14"/>
            <color indexed="81"/>
            <rFont val="Century Gothic"/>
            <family val="2"/>
          </rPr>
          <t xml:space="preserve">Strengthen Food and Agriculture Preparedness
</t>
        </r>
        <r>
          <rPr>
            <b/>
            <sz val="14"/>
            <color indexed="81"/>
            <rFont val="Century Gothic"/>
            <family val="2"/>
          </rPr>
          <t xml:space="preserve">
#10: </t>
        </r>
        <r>
          <rPr>
            <sz val="14"/>
            <color indexed="81"/>
            <rFont val="Century Gothic"/>
            <family val="2"/>
          </rPr>
          <t xml:space="preserve">Prevent Violent Extremism Through Multi-Jurisdictional and Inter-Jurisdictional Collaboration and Coordination
</t>
        </r>
        <r>
          <rPr>
            <b/>
            <sz val="14"/>
            <color indexed="81"/>
            <rFont val="Century Gothic"/>
            <family val="2"/>
          </rPr>
          <t xml:space="preserve">
#11: </t>
        </r>
        <r>
          <rPr>
            <sz val="14"/>
            <color indexed="81"/>
            <rFont val="Century Gothic"/>
            <family val="2"/>
          </rPr>
          <t xml:space="preserve">Enhance Homeland Security Exercise, Evaluation, and Training Programs
</t>
        </r>
        <r>
          <rPr>
            <b/>
            <sz val="14"/>
            <color indexed="81"/>
            <rFont val="Century Gothic"/>
            <family val="2"/>
          </rPr>
          <t xml:space="preserve">#12: </t>
        </r>
        <r>
          <rPr>
            <sz val="14"/>
            <color indexed="81"/>
            <rFont val="Century Gothic"/>
            <family val="2"/>
          </rPr>
          <t>Protect Against Effects of Climate Change</t>
        </r>
      </text>
    </comment>
    <comment ref="B12" authorId="1" shapeId="0">
      <text>
        <r>
          <rPr>
            <b/>
            <sz val="16"/>
            <color indexed="81"/>
            <rFont val="Century Gothic"/>
            <family val="2"/>
          </rPr>
          <t>Direct/Subaward:</t>
        </r>
        <r>
          <rPr>
            <sz val="14"/>
            <color indexed="81"/>
            <rFont val="Century Gothic"/>
            <family val="2"/>
          </rPr>
          <t xml:space="preserve">
Use the drop down list to identify if the project is Direct or Subaward</t>
        </r>
      </text>
    </comment>
    <comment ref="C12" authorId="0" shapeId="0">
      <text>
        <r>
          <rPr>
            <b/>
            <sz val="16"/>
            <color indexed="81"/>
            <rFont val="Century Gothic"/>
            <family val="2"/>
          </rPr>
          <t xml:space="preserve">Project:
</t>
        </r>
        <r>
          <rPr>
            <b/>
            <sz val="14"/>
            <color indexed="81"/>
            <rFont val="Century Gothic"/>
            <family val="2"/>
          </rPr>
          <t xml:space="preserve">
</t>
        </r>
        <r>
          <rPr>
            <sz val="14"/>
            <color indexed="81"/>
            <rFont val="Century Gothic"/>
            <family val="2"/>
          </rPr>
          <t>Use the pull down menu to enter the project letter.  Limited to 26 project (A-Z)</t>
        </r>
      </text>
    </comment>
    <comment ref="D12" authorId="2" shapeId="0">
      <text>
        <r>
          <rPr>
            <b/>
            <sz val="18"/>
            <color indexed="81"/>
            <rFont val="Century Gothic"/>
            <family val="2"/>
          </rPr>
          <t>Project Title:</t>
        </r>
        <r>
          <rPr>
            <sz val="14"/>
            <color indexed="81"/>
            <rFont val="Century Gothic"/>
            <family val="2"/>
          </rPr>
          <t xml:space="preserve">
Provide a title for specified project. Title must reflect nature of work to be completed under the project.</t>
        </r>
      </text>
    </comment>
    <comment ref="E12" authorId="2" shapeId="0">
      <text>
        <r>
          <rPr>
            <b/>
            <sz val="16"/>
            <color indexed="81"/>
            <rFont val="Century Gothic"/>
            <family val="2"/>
          </rPr>
          <t xml:space="preserve">Project Description:
</t>
        </r>
        <r>
          <rPr>
            <sz val="13"/>
            <color indexed="81"/>
            <rFont val="Century Gothic"/>
            <family val="2"/>
          </rPr>
          <t xml:space="preserve">
</t>
        </r>
        <r>
          <rPr>
            <sz val="14"/>
            <color indexed="81"/>
            <rFont val="Century Gothic"/>
            <family val="2"/>
          </rPr>
          <t>Provide a detailed description of your project. Do not exceed 1,000 characters in any cell. Word Wrap feature will not function beyond 1,000 characters (including punctuation, spaces, etc.)</t>
        </r>
      </text>
    </comment>
    <comment ref="J12" authorId="1" shapeId="0">
      <text>
        <r>
          <rPr>
            <b/>
            <sz val="16"/>
            <color indexed="81"/>
            <rFont val="Century Gothic"/>
            <family val="2"/>
          </rPr>
          <t>Core Capability:</t>
        </r>
        <r>
          <rPr>
            <sz val="9"/>
            <color indexed="81"/>
            <rFont val="Tahoma"/>
            <family val="2"/>
          </rPr>
          <t xml:space="preserve">
</t>
        </r>
        <r>
          <rPr>
            <sz val="14"/>
            <color indexed="81"/>
            <rFont val="Century Gothic"/>
            <family val="2"/>
          </rPr>
          <t>Select a Core Capability that best corresponds to your projects.</t>
        </r>
      </text>
    </comment>
    <comment ref="K12" authorId="1" shapeId="0">
      <text>
        <r>
          <rPr>
            <b/>
            <sz val="16"/>
            <color indexed="81"/>
            <rFont val="Century Gothic"/>
            <family val="2"/>
          </rPr>
          <t>Capability Building:</t>
        </r>
        <r>
          <rPr>
            <sz val="9"/>
            <color indexed="81"/>
            <rFont val="Century Gothic"/>
            <family val="2"/>
          </rPr>
          <t xml:space="preserve">
</t>
        </r>
        <r>
          <rPr>
            <sz val="14"/>
            <color indexed="81"/>
            <rFont val="Century Gothic"/>
            <family val="2"/>
          </rPr>
          <t>Select Build or Sustain Capability that corresponds to your project.</t>
        </r>
      </text>
    </comment>
    <comment ref="L12" authorId="1" shapeId="0">
      <text>
        <r>
          <rPr>
            <b/>
            <sz val="16"/>
            <color indexed="81"/>
            <rFont val="Century Gothic"/>
            <family val="2"/>
          </rPr>
          <t>Deployable / Shareable:</t>
        </r>
        <r>
          <rPr>
            <b/>
            <sz val="9"/>
            <color indexed="81"/>
            <rFont val="Century Gothic"/>
            <family val="2"/>
          </rPr>
          <t xml:space="preserve">
</t>
        </r>
        <r>
          <rPr>
            <b/>
            <sz val="14"/>
            <color indexed="81"/>
            <rFont val="Century Gothic"/>
            <family val="2"/>
          </rPr>
          <t>Deployable:</t>
        </r>
        <r>
          <rPr>
            <sz val="14"/>
            <color indexed="81"/>
            <rFont val="Century Gothic"/>
            <family val="2"/>
          </rPr>
          <t xml:space="preserve"> Indicates if the assets or activities of the project are deployable to other jurisdictions.
</t>
        </r>
        <r>
          <rPr>
            <b/>
            <sz val="14"/>
            <color indexed="81"/>
            <rFont val="Century Gothic"/>
            <family val="2"/>
          </rPr>
          <t>Shareable:</t>
        </r>
        <r>
          <rPr>
            <sz val="14"/>
            <color indexed="81"/>
            <rFont val="Century Gothic"/>
            <family val="2"/>
          </rPr>
          <t xml:space="preserve"> Indicates if the assets or activities of the project are shareable since they are not physically deployable.</t>
        </r>
      </text>
    </comment>
    <comment ref="Q12" authorId="2" shapeId="0">
      <text>
        <r>
          <rPr>
            <b/>
            <sz val="16"/>
            <color indexed="81"/>
            <rFont val="Century Gothic"/>
            <family val="2"/>
          </rPr>
          <t xml:space="preserve">Expenditures to Date
</t>
        </r>
        <r>
          <rPr>
            <sz val="14"/>
            <color indexed="81"/>
            <rFont val="Century Gothic"/>
            <family val="2"/>
          </rPr>
          <t>This value includes the total cost charged to the grant and the corresponding match amount.</t>
        </r>
      </text>
    </comment>
  </commentList>
</comments>
</file>

<file path=xl/comments2.xml><?xml version="1.0" encoding="utf-8"?>
<comments xmlns="http://schemas.openxmlformats.org/spreadsheetml/2006/main">
  <authors>
    <author>LDavis</author>
    <author>Huy Tram</author>
  </authors>
  <commentList>
    <comment ref="A12" authorId="0" shapeId="0">
      <text>
        <r>
          <rPr>
            <b/>
            <u/>
            <sz val="16"/>
            <color indexed="81"/>
            <rFont val="Century Gothic"/>
            <family val="2"/>
          </rPr>
          <t>Project Letter</t>
        </r>
        <r>
          <rPr>
            <b/>
            <sz val="16"/>
            <color indexed="81"/>
            <rFont val="Century Gothic"/>
            <family val="2"/>
          </rPr>
          <t>:</t>
        </r>
        <r>
          <rPr>
            <sz val="12"/>
            <color indexed="81"/>
            <rFont val="Century Gothic"/>
            <family val="2"/>
          </rPr>
          <t xml:space="preserve">
</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D12"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Funding Source</t>
        </r>
        <r>
          <rPr>
            <b/>
            <sz val="16"/>
            <color indexed="81"/>
            <rFont val="Century Gothic"/>
            <family val="2"/>
          </rPr>
          <t>:</t>
        </r>
        <r>
          <rPr>
            <b/>
            <sz val="14"/>
            <color indexed="81"/>
            <rFont val="Century Gothic"/>
            <family val="2"/>
          </rPr>
          <t xml:space="preserve">
EMPG – </t>
        </r>
        <r>
          <rPr>
            <sz val="14"/>
            <color indexed="81"/>
            <rFont val="Century Gothic"/>
            <family val="2"/>
          </rPr>
          <t>Emergency Management Performance Grant Program</t>
        </r>
        <r>
          <rPr>
            <sz val="9"/>
            <color indexed="81"/>
            <rFont val="Tahoma"/>
            <family val="2"/>
          </rPr>
          <t xml:space="preserve">
</t>
        </r>
      </text>
    </comment>
    <comment ref="E12" authorId="0"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sz val="14"/>
            <color indexed="81"/>
            <rFont val="Century Gothic"/>
            <family val="2"/>
          </rPr>
          <t xml:space="preserve">
</t>
        </r>
        <r>
          <rPr>
            <b/>
            <sz val="14"/>
            <color indexed="81"/>
            <rFont val="Century Gothic"/>
            <family val="2"/>
          </rPr>
          <t>EMG</t>
        </r>
        <r>
          <rPr>
            <sz val="14"/>
            <color indexed="81"/>
            <rFont val="Century Gothic"/>
            <family val="2"/>
          </rPr>
          <t xml:space="preserve"> - Emergency Management</t>
        </r>
        <r>
          <rPr>
            <sz val="9"/>
            <color indexed="81"/>
            <rFont val="Tahoma"/>
            <family val="2"/>
          </rPr>
          <t xml:space="preserve">
</t>
        </r>
      </text>
    </comment>
    <comment ref="G12" authorId="1" shapeId="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"Expenditure Category" options</t>
        </r>
        <r>
          <rPr>
            <sz val="9"/>
            <color indexed="81"/>
            <rFont val="Tahoma"/>
            <family val="2"/>
          </rPr>
          <t xml:space="preserve">
</t>
        </r>
      </text>
    </comment>
    <comment ref="H12" authorId="1" shapeId="0">
      <text>
        <r>
          <rPr>
            <b/>
            <u/>
            <sz val="16"/>
            <color indexed="81"/>
            <rFont val="Century Gothic"/>
            <family val="2"/>
          </rPr>
          <t>Final Product</t>
        </r>
        <r>
          <rPr>
            <b/>
            <sz val="14"/>
            <color indexed="81"/>
            <rFont val="Century Gothic"/>
            <family val="2"/>
          </rPr>
          <t>:</t>
        </r>
        <r>
          <rPr>
            <sz val="14"/>
            <color indexed="81"/>
            <rFont val="Century Gothic"/>
            <family val="2"/>
          </rPr>
          <t xml:space="preserve">
Please briefly describe the final product of this planning activity. Refer to your Program Representative for possible examples of final products.</t>
        </r>
        <r>
          <rPr>
            <sz val="9"/>
            <color indexed="81"/>
            <rFont val="Tahoma"/>
            <family val="2"/>
          </rPr>
          <t xml:space="preserve">
</t>
        </r>
      </text>
    </comment>
  </commentList>
</comments>
</file>

<file path=xl/comments3.xml><?xml version="1.0" encoding="utf-8"?>
<comments xmlns="http://schemas.openxmlformats.org/spreadsheetml/2006/main">
  <authors>
    <author>LDavis</author>
    <author>Cal EMA</author>
  </authors>
  <commentList>
    <comment ref="A12" authorId="0" shapeId="0">
      <text>
        <r>
          <rPr>
            <b/>
            <u/>
            <sz val="16"/>
            <color indexed="81"/>
            <rFont val="Century Gothic"/>
            <family val="2"/>
          </rPr>
          <t>Project Letter</t>
        </r>
        <r>
          <rPr>
            <b/>
            <sz val="16"/>
            <color indexed="81"/>
            <rFont val="Century Gothic"/>
            <family val="2"/>
          </rPr>
          <t>:</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D12"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Funding Source</t>
        </r>
        <r>
          <rPr>
            <b/>
            <sz val="16"/>
            <color indexed="81"/>
            <rFont val="Century Gothic"/>
            <family val="2"/>
          </rPr>
          <t>:</t>
        </r>
        <r>
          <rPr>
            <b/>
            <sz val="14"/>
            <color indexed="81"/>
            <rFont val="Century Gothic"/>
            <family val="2"/>
          </rPr>
          <t xml:space="preserve">
</t>
        </r>
        <r>
          <rPr>
            <sz val="14"/>
            <color indexed="81"/>
            <rFont val="Century Gothic"/>
            <family val="2"/>
          </rPr>
          <t xml:space="preserve">
EMPG – Emergency Management Performance Grant Program</t>
        </r>
        <r>
          <rPr>
            <sz val="9"/>
            <color indexed="81"/>
            <rFont val="Tahoma"/>
            <family val="2"/>
          </rPr>
          <t xml:space="preserve">
</t>
        </r>
      </text>
    </comment>
    <comment ref="E12"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 xml:space="preserve">
Discipline</t>
        </r>
        <r>
          <rPr>
            <b/>
            <sz val="16"/>
            <color indexed="81"/>
            <rFont val="Century Gothic"/>
            <family val="2"/>
          </rPr>
          <t>:</t>
        </r>
        <r>
          <rPr>
            <b/>
            <sz val="14"/>
            <color indexed="81"/>
            <rFont val="Century Gothic"/>
            <family val="2"/>
          </rPr>
          <t xml:space="preserve">
EMG</t>
        </r>
        <r>
          <rPr>
            <sz val="14"/>
            <color indexed="81"/>
            <rFont val="Century Gothic"/>
            <family val="2"/>
          </rPr>
          <t xml:space="preserve"> - Emergency Management</t>
        </r>
      </text>
    </comment>
    <comment ref="G12" authorId="1" shapeId="0">
      <text>
        <r>
          <rPr>
            <b/>
            <u/>
            <sz val="16"/>
            <color indexed="81"/>
            <rFont val="Century Gothic"/>
            <family val="2"/>
          </rPr>
          <t>Expenditure Category</t>
        </r>
        <r>
          <rPr>
            <b/>
            <sz val="14"/>
            <color indexed="81"/>
            <rFont val="Century Gothic"/>
            <family val="2"/>
          </rPr>
          <t xml:space="preserve">:
</t>
        </r>
        <r>
          <rPr>
            <sz val="14"/>
            <color indexed="81"/>
            <rFont val="Century Gothic"/>
            <family val="2"/>
          </rPr>
          <t xml:space="preserve">
Select an option from the "Solution Area Sub-Category" drop down menu to display  "Expenditure Category" options</t>
        </r>
        <r>
          <rPr>
            <sz val="9"/>
            <color indexed="81"/>
            <rFont val="Tahoma"/>
            <family val="2"/>
          </rPr>
          <t xml:space="preserve">
</t>
        </r>
      </text>
    </comment>
  </commentList>
</comments>
</file>

<file path=xl/comments4.xml><?xml version="1.0" encoding="utf-8"?>
<comments xmlns="http://schemas.openxmlformats.org/spreadsheetml/2006/main">
  <authors>
    <author>LDavis</author>
    <author>Huy Tram</author>
  </authors>
  <commentList>
    <comment ref="A12" authorId="0" shapeId="0">
      <text>
        <r>
          <rPr>
            <b/>
            <u/>
            <sz val="18"/>
            <color indexed="81"/>
            <rFont val="Century Gothic"/>
            <family val="2"/>
          </rPr>
          <t>Project Letter</t>
        </r>
        <r>
          <rPr>
            <b/>
            <sz val="18"/>
            <color indexed="81"/>
            <rFont val="Century Gothic"/>
            <family val="2"/>
          </rPr>
          <t>:</t>
        </r>
        <r>
          <rPr>
            <b/>
            <sz val="9"/>
            <color indexed="81"/>
            <rFont val="Tahoma"/>
            <family val="2"/>
          </rPr>
          <t xml:space="preserve">
</t>
        </r>
        <r>
          <rPr>
            <sz val="16"/>
            <color indexed="81"/>
            <rFont val="Century Gothic"/>
            <family val="2"/>
          </rPr>
          <t>Label each project with a unique letter between A through T.  Limit the number of projects to 20.</t>
        </r>
      </text>
    </comment>
    <comment ref="B12" authorId="1" shapeId="0">
      <text>
        <r>
          <rPr>
            <b/>
            <u/>
            <sz val="18"/>
            <color indexed="81"/>
            <rFont val="Century Gothic"/>
            <family val="2"/>
          </rPr>
          <t>Equipment Description</t>
        </r>
        <r>
          <rPr>
            <b/>
            <sz val="18"/>
            <color indexed="81"/>
            <rFont val="Century Gothic"/>
            <family val="2"/>
          </rPr>
          <t xml:space="preserve">: </t>
        </r>
        <r>
          <rPr>
            <sz val="9"/>
            <color indexed="81"/>
            <rFont val="Century Gothic"/>
            <family val="2"/>
          </rPr>
          <t xml:space="preserve">
</t>
        </r>
        <r>
          <rPr>
            <sz val="16"/>
            <color indexed="81"/>
            <rFont val="Century Gothic"/>
            <family val="2"/>
          </rPr>
          <t>Briefly describe the equipment, including the quantity in parentheses.</t>
        </r>
        <r>
          <rPr>
            <sz val="9"/>
            <color indexed="81"/>
            <rFont val="Century Gothic"/>
            <family val="2"/>
          </rPr>
          <t xml:space="preserve">
</t>
        </r>
        <r>
          <rPr>
            <sz val="9"/>
            <color indexed="81"/>
            <rFont val="Tahoma"/>
            <family val="2"/>
          </rPr>
          <t xml:space="preserve">
</t>
        </r>
      </text>
    </comment>
    <comment ref="F12" authorId="1" shapeId="0">
      <text>
        <r>
          <rPr>
            <b/>
            <sz val="18"/>
            <color indexed="10"/>
            <rFont val="Century Gothic"/>
            <family val="2"/>
          </rPr>
          <t>*** This field auto-populates  ***</t>
        </r>
        <r>
          <rPr>
            <b/>
            <sz val="18"/>
            <color indexed="81"/>
            <rFont val="Century Gothic"/>
            <family val="2"/>
          </rPr>
          <t xml:space="preserve">
</t>
        </r>
        <r>
          <rPr>
            <b/>
            <u/>
            <sz val="18"/>
            <color indexed="81"/>
            <rFont val="Century Gothic"/>
            <family val="2"/>
          </rPr>
          <t>Funding Source</t>
        </r>
        <r>
          <rPr>
            <b/>
            <sz val="12"/>
            <color indexed="81"/>
            <rFont val="Century Gothic"/>
            <family val="2"/>
          </rPr>
          <t xml:space="preserve">
</t>
        </r>
        <r>
          <rPr>
            <sz val="12"/>
            <color indexed="81"/>
            <rFont val="Century Gothic"/>
            <family val="2"/>
          </rPr>
          <t xml:space="preserve">
</t>
        </r>
        <r>
          <rPr>
            <b/>
            <sz val="16"/>
            <color indexed="81"/>
            <rFont val="Century Gothic"/>
            <family val="2"/>
          </rPr>
          <t>EMPG</t>
        </r>
        <r>
          <rPr>
            <sz val="16"/>
            <color indexed="81"/>
            <rFont val="Century Gothic"/>
            <family val="2"/>
          </rPr>
          <t xml:space="preserve"> – Emergency Management Performance Grant Program</t>
        </r>
        <r>
          <rPr>
            <b/>
            <sz val="12"/>
            <color indexed="81"/>
            <rFont val="Century Gothic"/>
            <family val="2"/>
          </rPr>
          <t xml:space="preserve">
</t>
        </r>
        <r>
          <rPr>
            <b/>
            <sz val="9"/>
            <color indexed="81"/>
            <rFont val="Tahoma"/>
            <family val="2"/>
          </rPr>
          <t xml:space="preserve">
</t>
        </r>
      </text>
    </comment>
    <comment ref="G12"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 xml:space="preserve">
Discipline</t>
        </r>
        <r>
          <rPr>
            <b/>
            <sz val="16"/>
            <color indexed="81"/>
            <rFont val="Century Gothic"/>
            <family val="2"/>
          </rPr>
          <t>:</t>
        </r>
        <r>
          <rPr>
            <sz val="12"/>
            <color indexed="81"/>
            <rFont val="Century Gothic"/>
            <family val="2"/>
          </rPr>
          <t xml:space="preserve">
</t>
        </r>
        <r>
          <rPr>
            <b/>
            <sz val="14"/>
            <color indexed="81"/>
            <rFont val="Century Gothic"/>
            <family val="2"/>
          </rPr>
          <t xml:space="preserve">EMG </t>
        </r>
        <r>
          <rPr>
            <sz val="14"/>
            <color indexed="81"/>
            <rFont val="Century Gothic"/>
            <family val="2"/>
          </rPr>
          <t>- Emergency Management</t>
        </r>
        <r>
          <rPr>
            <sz val="12"/>
            <color indexed="81"/>
            <rFont val="Century Gothic"/>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LDavis</author>
    <author>Huy Tram</author>
  </authors>
  <commentList>
    <comment ref="A12" authorId="0" shapeId="0">
      <text>
        <r>
          <rPr>
            <b/>
            <u/>
            <sz val="16"/>
            <color indexed="81"/>
            <rFont val="Century Gothic"/>
            <family val="2"/>
          </rPr>
          <t>Project Letter</t>
        </r>
        <r>
          <rPr>
            <sz val="16"/>
            <color indexed="81"/>
            <rFont val="Century Gothic"/>
            <family val="2"/>
          </rPr>
          <t>:</t>
        </r>
        <r>
          <rPr>
            <sz val="12"/>
            <color indexed="81"/>
            <rFont val="Century Gothic"/>
            <family val="2"/>
          </rPr>
          <t xml:space="preserve">
Use the drop down menu to enter the </t>
        </r>
        <r>
          <rPr>
            <b/>
            <sz val="12"/>
            <color indexed="81"/>
            <rFont val="Century Gothic"/>
            <family val="2"/>
          </rPr>
          <t>Project</t>
        </r>
        <r>
          <rPr>
            <sz val="12"/>
            <color indexed="81"/>
            <rFont val="Century Gothic"/>
            <family val="2"/>
          </rPr>
          <t xml:space="preserve"> letter.  Limited to 20 projects A-T</t>
        </r>
      </text>
    </comment>
    <comment ref="C12" authorId="0" shapeId="0">
      <text>
        <r>
          <rPr>
            <b/>
            <u/>
            <sz val="16"/>
            <color indexed="81"/>
            <rFont val="Century Gothic"/>
            <family val="2"/>
          </rPr>
          <t>Course Name</t>
        </r>
        <r>
          <rPr>
            <b/>
            <sz val="16"/>
            <color indexed="81"/>
            <rFont val="Century Gothic"/>
            <family val="2"/>
          </rPr>
          <t>:</t>
        </r>
        <r>
          <rPr>
            <b/>
            <sz val="12"/>
            <color indexed="81"/>
            <rFont val="Century Gothic"/>
            <family val="2"/>
          </rPr>
          <t xml:space="preserve">
</t>
        </r>
        <r>
          <rPr>
            <sz val="12"/>
            <color indexed="81"/>
            <rFont val="Century Gothic"/>
            <family val="2"/>
          </rPr>
          <t>Please use a course name that communicates the project to those who are not familiar with your jurisdiction.  For example "The Baytown Project" does not communicate to a reader outside of your area or Approval Body</t>
        </r>
      </text>
    </comment>
    <comment ref="D12"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 xml:space="preserve">
Funding Source</t>
        </r>
        <r>
          <rPr>
            <b/>
            <sz val="16"/>
            <color indexed="81"/>
            <rFont val="Century Gothic"/>
            <family val="2"/>
          </rPr>
          <t xml:space="preserve">:
</t>
        </r>
        <r>
          <rPr>
            <b/>
            <sz val="12"/>
            <color indexed="81"/>
            <rFont val="Century Gothic"/>
            <family val="2"/>
          </rPr>
          <t xml:space="preserve">
</t>
        </r>
        <r>
          <rPr>
            <b/>
            <sz val="14"/>
            <color indexed="81"/>
            <rFont val="Century Gothic"/>
            <family val="2"/>
          </rPr>
          <t xml:space="preserve">EMPG – </t>
        </r>
        <r>
          <rPr>
            <sz val="14"/>
            <color indexed="81"/>
            <rFont val="Century Gothic"/>
            <family val="2"/>
          </rPr>
          <t>Emergency Management Performance Grant Program</t>
        </r>
        <r>
          <rPr>
            <b/>
            <sz val="9"/>
            <color indexed="81"/>
            <rFont val="Tahoma"/>
            <family val="2"/>
          </rPr>
          <t xml:space="preserve">
</t>
        </r>
      </text>
    </comment>
    <comment ref="E12" authorId="0"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sz val="12"/>
            <color indexed="81"/>
            <rFont val="Century Gothic"/>
            <family val="2"/>
          </rPr>
          <t xml:space="preserve">
</t>
        </r>
        <r>
          <rPr>
            <b/>
            <sz val="12"/>
            <color indexed="81"/>
            <rFont val="Century Gothic"/>
            <family val="2"/>
          </rPr>
          <t>EMG</t>
        </r>
        <r>
          <rPr>
            <sz val="12"/>
            <color indexed="81"/>
            <rFont val="Century Gothic"/>
            <family val="2"/>
          </rPr>
          <t xml:space="preserve"> - Emergency Management</t>
        </r>
        <r>
          <rPr>
            <sz val="9"/>
            <color indexed="81"/>
            <rFont val="Tahoma"/>
            <family val="2"/>
          </rPr>
          <t xml:space="preserve">
</t>
        </r>
      </text>
    </comment>
    <comment ref="G12" authorId="1" shapeId="0">
      <text>
        <r>
          <rPr>
            <b/>
            <u/>
            <sz val="16"/>
            <color indexed="81"/>
            <rFont val="Century Gothic"/>
            <family val="2"/>
          </rPr>
          <t>Expenditure Category</t>
        </r>
        <r>
          <rPr>
            <b/>
            <sz val="16"/>
            <color indexed="81"/>
            <rFont val="Century Gothic"/>
            <family val="2"/>
          </rPr>
          <t>:</t>
        </r>
        <r>
          <rPr>
            <b/>
            <sz val="12"/>
            <color indexed="81"/>
            <rFont val="Century Gothic"/>
            <family val="2"/>
          </rPr>
          <t xml:space="preserve">
</t>
        </r>
        <r>
          <rPr>
            <sz val="12"/>
            <color indexed="81"/>
            <rFont val="Century Gothic"/>
            <family val="2"/>
          </rPr>
          <t xml:space="preserve">Select an option from the "Solution Area Sub-Category" drop down menu to display "Expenditure Category" options
</t>
        </r>
      </text>
    </comment>
  </commentList>
</comments>
</file>

<file path=xl/comments6.xml><?xml version="1.0" encoding="utf-8"?>
<comments xmlns="http://schemas.openxmlformats.org/spreadsheetml/2006/main">
  <authors>
    <author>LDavis</author>
    <author>Huy Tram</author>
  </authors>
  <commentList>
    <comment ref="A12" authorId="0" shapeId="0">
      <text>
        <r>
          <rPr>
            <b/>
            <u/>
            <sz val="16"/>
            <color indexed="81"/>
            <rFont val="Century Gothic"/>
            <family val="2"/>
          </rPr>
          <t>Project Letter</t>
        </r>
        <r>
          <rPr>
            <b/>
            <sz val="16"/>
            <color indexed="81"/>
            <rFont val="Century Gothic"/>
            <family val="2"/>
          </rPr>
          <t>:</t>
        </r>
        <r>
          <rPr>
            <sz val="16"/>
            <color indexed="81"/>
            <rFont val="Century Gothic"/>
            <family val="2"/>
          </rPr>
          <t xml:space="preserve">
</t>
        </r>
        <r>
          <rPr>
            <sz val="14"/>
            <color indexed="81"/>
            <rFont val="Century Gothic"/>
            <family val="2"/>
          </rPr>
          <t xml:space="preserve">
Use the drop down menu to enter the Project letter.  You are limited to 20 projects A-T</t>
        </r>
      </text>
    </comment>
    <comment ref="D12" authorId="0" shapeId="0">
      <text>
        <r>
          <rPr>
            <b/>
            <sz val="16"/>
            <color indexed="10"/>
            <rFont val="Century Gothic"/>
            <family val="2"/>
          </rPr>
          <t xml:space="preserve">** This field auto-populates **
</t>
        </r>
        <r>
          <rPr>
            <b/>
            <u/>
            <sz val="16"/>
            <color indexed="81"/>
            <rFont val="Century Gothic"/>
            <family val="2"/>
          </rPr>
          <t xml:space="preserve">
Funding Source</t>
        </r>
        <r>
          <rPr>
            <b/>
            <sz val="16"/>
            <color indexed="81"/>
            <rFont val="Century Gothic"/>
            <family val="2"/>
          </rPr>
          <t>:</t>
        </r>
        <r>
          <rPr>
            <b/>
            <sz val="14"/>
            <color indexed="81"/>
            <rFont val="Century Gothic"/>
            <family val="2"/>
          </rPr>
          <t xml:space="preserve">
EMPG – </t>
        </r>
        <r>
          <rPr>
            <sz val="14"/>
            <color indexed="81"/>
            <rFont val="Century Gothic"/>
            <family val="2"/>
          </rPr>
          <t>Emergency Management Performance Grant Program</t>
        </r>
        <r>
          <rPr>
            <b/>
            <sz val="14"/>
            <color indexed="81"/>
            <rFont val="Century Gothic"/>
            <family val="2"/>
          </rPr>
          <t xml:space="preserve">
</t>
        </r>
      </text>
    </comment>
    <comment ref="E12"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sz val="14"/>
            <color indexed="81"/>
            <rFont val="Century Gothic"/>
            <family val="2"/>
          </rPr>
          <t xml:space="preserve">
</t>
        </r>
        <r>
          <rPr>
            <b/>
            <sz val="14"/>
            <color indexed="81"/>
            <rFont val="Century Gothic"/>
            <family val="2"/>
          </rPr>
          <t>EMG</t>
        </r>
        <r>
          <rPr>
            <sz val="14"/>
            <color indexed="81"/>
            <rFont val="Century Gothic"/>
            <family val="2"/>
          </rPr>
          <t xml:space="preserve"> - Emergency Management
</t>
        </r>
      </text>
    </comment>
    <comment ref="G12" authorId="1" shapeId="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Select an option from the "Solution Area Sub-Category" drop down menu to display an "Expenditure Category" option
</t>
        </r>
      </text>
    </comment>
  </commentList>
</comments>
</file>

<file path=xl/comments7.xml><?xml version="1.0" encoding="utf-8"?>
<comments xmlns="http://schemas.openxmlformats.org/spreadsheetml/2006/main">
  <authors>
    <author>Yoon, Charlie@CalOES</author>
  </authors>
  <commentList>
    <comment ref="A12" authorId="0" shapeId="0">
      <text>
        <r>
          <rPr>
            <b/>
            <u/>
            <sz val="16"/>
            <color indexed="81"/>
            <rFont val="Century Gothic"/>
            <family val="2"/>
          </rPr>
          <t>Project Letter</t>
        </r>
        <r>
          <rPr>
            <b/>
            <sz val="16"/>
            <color indexed="81"/>
            <rFont val="Century Gothic"/>
            <family val="2"/>
          </rPr>
          <t>:</t>
        </r>
        <r>
          <rPr>
            <b/>
            <sz val="9"/>
            <color indexed="81"/>
            <rFont val="Tahoma"/>
            <family val="2"/>
          </rPr>
          <t xml:space="preserve">
</t>
        </r>
        <r>
          <rPr>
            <sz val="14"/>
            <color indexed="81"/>
            <rFont val="Century Gothic"/>
            <family val="2"/>
          </rPr>
          <t xml:space="preserve">
Use the drop down menu to enter the Project letter.  Limited to 20 projects A-T</t>
        </r>
        <r>
          <rPr>
            <sz val="9"/>
            <color indexed="81"/>
            <rFont val="Tahoma"/>
            <family val="2"/>
          </rPr>
          <t xml:space="preserve">
</t>
        </r>
      </text>
    </comment>
    <comment ref="C12" authorId="0"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Funding Source</t>
        </r>
        <r>
          <rPr>
            <b/>
            <sz val="16"/>
            <color indexed="81"/>
            <rFont val="Century Gothic"/>
            <family val="2"/>
          </rPr>
          <t xml:space="preserve">
</t>
        </r>
        <r>
          <rPr>
            <sz val="9"/>
            <color indexed="81"/>
            <rFont val="Tahoma"/>
            <family val="2"/>
          </rPr>
          <t xml:space="preserve">
</t>
        </r>
        <r>
          <rPr>
            <b/>
            <sz val="14"/>
            <color indexed="81"/>
            <rFont val="Century Gothic"/>
            <family val="2"/>
          </rPr>
          <t>EMPG</t>
        </r>
        <r>
          <rPr>
            <sz val="14"/>
            <color indexed="81"/>
            <rFont val="Century Gothic"/>
            <family val="2"/>
          </rPr>
          <t xml:space="preserve"> – Emergency Management Performance Grant Program
</t>
        </r>
        <r>
          <rPr>
            <sz val="9"/>
            <color indexed="81"/>
            <rFont val="Tahoma"/>
            <family val="2"/>
          </rPr>
          <t xml:space="preserve">
</t>
        </r>
      </text>
    </comment>
    <comment ref="D12" authorId="0"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b/>
            <sz val="9"/>
            <color indexed="81"/>
            <rFont val="Tahoma"/>
            <family val="2"/>
          </rPr>
          <t xml:space="preserve">
</t>
        </r>
        <r>
          <rPr>
            <b/>
            <sz val="14"/>
            <color indexed="81"/>
            <rFont val="Century Gothic"/>
            <family val="2"/>
          </rPr>
          <t>EMG</t>
        </r>
        <r>
          <rPr>
            <sz val="14"/>
            <color indexed="81"/>
            <rFont val="Century Gothic"/>
            <family val="2"/>
          </rPr>
          <t xml:space="preserve"> - Emergency Management</t>
        </r>
      </text>
    </comment>
    <comment ref="F12" authorId="0" shapeId="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an "Expenditure Category" option</t>
        </r>
      </text>
    </comment>
  </commentList>
</comments>
</file>

<file path=xl/comments8.xml><?xml version="1.0" encoding="utf-8"?>
<comments xmlns="http://schemas.openxmlformats.org/spreadsheetml/2006/main">
  <authors>
    <author>LDavis</author>
    <author>Huy Tram</author>
  </authors>
  <commentList>
    <comment ref="A12" authorId="0" shapeId="0">
      <text>
        <r>
          <rPr>
            <b/>
            <u/>
            <sz val="16"/>
            <color indexed="81"/>
            <rFont val="Century Gothic"/>
            <family val="2"/>
          </rPr>
          <t>Project Letter</t>
        </r>
        <r>
          <rPr>
            <b/>
            <sz val="12"/>
            <color indexed="81"/>
            <rFont val="Century Gothic"/>
            <family val="2"/>
          </rPr>
          <t>:</t>
        </r>
        <r>
          <rPr>
            <sz val="12"/>
            <color indexed="81"/>
            <rFont val="Century Gothic"/>
            <family val="2"/>
          </rPr>
          <t xml:space="preserve">
</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C12" authorId="1" shapeId="0">
      <text>
        <r>
          <rPr>
            <b/>
            <u/>
            <sz val="16"/>
            <color indexed="81"/>
            <rFont val="Century Gothic"/>
            <family val="2"/>
          </rPr>
          <t>Funding Source</t>
        </r>
        <r>
          <rPr>
            <b/>
            <sz val="16"/>
            <color indexed="81"/>
            <rFont val="Century Gothic"/>
            <family val="2"/>
          </rPr>
          <t>:</t>
        </r>
        <r>
          <rPr>
            <b/>
            <sz val="12"/>
            <color indexed="81"/>
            <rFont val="Century Gothic"/>
            <family val="2"/>
          </rPr>
          <t xml:space="preserve">
</t>
        </r>
        <r>
          <rPr>
            <b/>
            <sz val="14"/>
            <color indexed="81"/>
            <rFont val="Century Gothic"/>
            <family val="2"/>
          </rPr>
          <t xml:space="preserve">
EMPG – </t>
        </r>
        <r>
          <rPr>
            <sz val="14"/>
            <color indexed="81"/>
            <rFont val="Century Gothic"/>
            <family val="2"/>
          </rPr>
          <t>Emergency Management Performance Grant Program</t>
        </r>
      </text>
    </comment>
    <comment ref="E12" authorId="1" shapeId="0">
      <text>
        <r>
          <rPr>
            <b/>
            <u/>
            <sz val="16"/>
            <color indexed="81"/>
            <rFont val="Century Gothic"/>
            <family val="2"/>
          </rPr>
          <t>ICR Rate</t>
        </r>
        <r>
          <rPr>
            <b/>
            <sz val="16"/>
            <color indexed="81"/>
            <rFont val="Century Gothic"/>
            <family val="2"/>
          </rPr>
          <t>:</t>
        </r>
        <r>
          <rPr>
            <b/>
            <sz val="12"/>
            <color indexed="81"/>
            <rFont val="Century Gothic"/>
            <family val="2"/>
          </rPr>
          <t xml:space="preserve">
</t>
        </r>
        <r>
          <rPr>
            <b/>
            <sz val="14"/>
            <color indexed="81"/>
            <rFont val="Century Gothic"/>
            <family val="2"/>
          </rPr>
          <t xml:space="preserve">
• 10% MTDC </t>
        </r>
        <r>
          <rPr>
            <sz val="14"/>
            <color indexed="81"/>
            <rFont val="Century Gothic"/>
            <family val="2"/>
          </rPr>
          <t xml:space="preserve">– The De Minimis Rate of MTDC
• </t>
        </r>
        <r>
          <rPr>
            <b/>
            <sz val="14"/>
            <color indexed="81"/>
            <rFont val="Century Gothic"/>
            <family val="2"/>
          </rPr>
          <t>S/W</t>
        </r>
        <r>
          <rPr>
            <sz val="14"/>
            <color indexed="81"/>
            <rFont val="Century Gothic"/>
            <family val="2"/>
          </rPr>
          <t xml:space="preserve"> - Salary and Wages
• </t>
        </r>
        <r>
          <rPr>
            <b/>
            <sz val="14"/>
            <color indexed="81"/>
            <rFont val="Century Gothic"/>
            <family val="2"/>
          </rPr>
          <t xml:space="preserve">SW&amp;B </t>
        </r>
        <r>
          <rPr>
            <sz val="14"/>
            <color indexed="81"/>
            <rFont val="Century Gothic"/>
            <family val="2"/>
          </rPr>
          <t xml:space="preserve">- Salary, Wages and Benefits
• </t>
        </r>
        <r>
          <rPr>
            <b/>
            <sz val="14"/>
            <color indexed="81"/>
            <rFont val="Century Gothic"/>
            <family val="2"/>
          </rPr>
          <t>TDC</t>
        </r>
        <r>
          <rPr>
            <sz val="14"/>
            <color indexed="81"/>
            <rFont val="Century Gothic"/>
            <family val="2"/>
          </rPr>
          <t xml:space="preserve"> -Total Direct Costs
• </t>
        </r>
        <r>
          <rPr>
            <b/>
            <sz val="14"/>
            <color indexed="81"/>
            <rFont val="Century Gothic"/>
            <family val="2"/>
          </rPr>
          <t xml:space="preserve">MTDC </t>
        </r>
        <r>
          <rPr>
            <sz val="14"/>
            <color indexed="81"/>
            <rFont val="Century Gothic"/>
            <family val="2"/>
          </rPr>
          <t xml:space="preserve">– Modified Total Direct Costs
• </t>
        </r>
        <r>
          <rPr>
            <b/>
            <sz val="14"/>
            <color indexed="81"/>
            <rFont val="Century Gothic"/>
            <family val="2"/>
          </rPr>
          <t>Other</t>
        </r>
        <r>
          <rPr>
            <sz val="14"/>
            <color indexed="81"/>
            <rFont val="Century Gothic"/>
            <family val="2"/>
          </rPr>
          <t xml:space="preserve"> - Another Base</t>
        </r>
      </text>
    </comment>
  </commentList>
</comments>
</file>

<file path=xl/comments9.xml><?xml version="1.0" encoding="utf-8"?>
<comments xmlns="http://schemas.openxmlformats.org/spreadsheetml/2006/main">
  <authors>
    <author>LDavis</author>
  </authors>
  <commentList>
    <comment ref="A12" authorId="0" shapeId="0">
      <text>
        <r>
          <rPr>
            <b/>
            <sz val="12"/>
            <color indexed="81"/>
            <rFont val="Century Gothic"/>
            <family val="2"/>
          </rPr>
          <t>Project Letter:</t>
        </r>
        <r>
          <rPr>
            <sz val="12"/>
            <color indexed="81"/>
            <rFont val="Century Gothic"/>
            <family val="2"/>
          </rPr>
          <t xml:space="preserve">
Use the drop down menu to enter the </t>
        </r>
        <r>
          <rPr>
            <b/>
            <sz val="12"/>
            <color indexed="81"/>
            <rFont val="Century Gothic"/>
            <family val="2"/>
          </rPr>
          <t>Project</t>
        </r>
        <r>
          <rPr>
            <sz val="12"/>
            <color indexed="81"/>
            <rFont val="Century Gothic"/>
            <family val="2"/>
          </rPr>
          <t xml:space="preserve"> letter.  Limited to 20 projects A-T</t>
        </r>
      </text>
    </comment>
  </commentList>
</comments>
</file>

<file path=xl/comments10.xml><?xml version="1.0" encoding="utf-8"?>
<comments xmlns="http://schemas.openxmlformats.org/spreadsheetml/2006/main">
  <authors>
    <author>LDavis</author>
    <author>Huy Tram</author>
  </authors>
  <commentList>
    <comment ref="A12" authorId="0" shapeId="0">
      <text>
        <r>
          <rPr>
            <b/>
            <sz val="14"/>
            <color indexed="81"/>
            <rFont val="Century Gothic"/>
            <family val="2"/>
          </rPr>
          <t>Project Letter:</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D12" authorId="0" shapeId="0">
      <text>
        <r>
          <rPr>
            <b/>
            <sz val="12"/>
            <color indexed="81"/>
            <rFont val="Century Gothic"/>
            <family val="2"/>
          </rPr>
          <t xml:space="preserve">Funding Source:
EMPG – </t>
        </r>
        <r>
          <rPr>
            <sz val="12"/>
            <color indexed="81"/>
            <rFont val="Century Gothic"/>
            <family val="2"/>
          </rPr>
          <t>Emergency Management Performance Grant Program</t>
        </r>
        <r>
          <rPr>
            <b/>
            <sz val="12"/>
            <color indexed="81"/>
            <rFont val="Century Gothic"/>
            <family val="2"/>
          </rPr>
          <t xml:space="preserve">
</t>
        </r>
        <r>
          <rPr>
            <b/>
            <sz val="9"/>
            <color indexed="81"/>
            <rFont val="Tahoma"/>
            <family val="2"/>
          </rPr>
          <t xml:space="preserve">
</t>
        </r>
      </text>
    </comment>
    <comment ref="E12" authorId="1" shapeId="0">
      <text>
        <r>
          <rPr>
            <b/>
            <sz val="12"/>
            <color indexed="81"/>
            <rFont val="Century Gothic"/>
            <family val="2"/>
          </rPr>
          <t xml:space="preserve">Discipline:
</t>
        </r>
        <r>
          <rPr>
            <sz val="12"/>
            <color indexed="81"/>
            <rFont val="Century Gothic"/>
            <family val="2"/>
          </rPr>
          <t xml:space="preserve">
</t>
        </r>
        <r>
          <rPr>
            <b/>
            <sz val="12"/>
            <color indexed="81"/>
            <rFont val="Century Gothic"/>
            <family val="2"/>
          </rPr>
          <t>EMG</t>
        </r>
        <r>
          <rPr>
            <sz val="12"/>
            <color indexed="81"/>
            <rFont val="Century Gothic"/>
            <family val="2"/>
          </rPr>
          <t xml:space="preserve"> - Emergency Management</t>
        </r>
        <r>
          <rPr>
            <sz val="9"/>
            <color indexed="81"/>
            <rFont val="Tahoma"/>
            <family val="2"/>
          </rPr>
          <t xml:space="preserve">
</t>
        </r>
      </text>
    </comment>
    <comment ref="G12" authorId="1" shapeId="0">
      <text>
        <r>
          <rPr>
            <b/>
            <sz val="12"/>
            <color indexed="81"/>
            <rFont val="Century Gothic"/>
            <family val="2"/>
          </rPr>
          <t>Solution Area Sub-Category:</t>
        </r>
        <r>
          <rPr>
            <sz val="12"/>
            <color indexed="81"/>
            <rFont val="Century Gothic"/>
            <family val="2"/>
          </rPr>
          <t xml:space="preserve">
Select an option from the "Solution Area" drop down menu to display  "Solution Area Sub-Category" options</t>
        </r>
      </text>
    </comment>
  </commentList>
</comments>
</file>

<file path=xl/comments11.xml><?xml version="1.0" encoding="utf-8"?>
<comments xmlns="http://schemas.openxmlformats.org/spreadsheetml/2006/main">
  <authors>
    <author>Huy Tram</author>
    <author>Yoon, Charlie@CalOES</author>
  </authors>
  <commentList>
    <comment ref="A12" authorId="0" shapeId="0">
      <text>
        <r>
          <rPr>
            <b/>
            <u/>
            <sz val="12"/>
            <color indexed="81"/>
            <rFont val="Century Gothic"/>
            <family val="2"/>
          </rPr>
          <t>Project</t>
        </r>
        <r>
          <rPr>
            <b/>
            <sz val="12"/>
            <color indexed="81"/>
            <rFont val="Century Gothic"/>
            <family val="2"/>
          </rPr>
          <t>:</t>
        </r>
        <r>
          <rPr>
            <sz val="12"/>
            <color indexed="81"/>
            <rFont val="Century Gothic"/>
            <family val="2"/>
          </rPr>
          <t xml:space="preserve">
Use the pull down menu to enter the project letter.  Limited to 20 project (A-T)</t>
        </r>
        <r>
          <rPr>
            <sz val="9"/>
            <color indexed="81"/>
            <rFont val="Tahoma"/>
            <family val="2"/>
          </rPr>
          <t xml:space="preserve">
</t>
        </r>
      </text>
    </comment>
    <comment ref="D12" authorId="1" shapeId="0">
      <text>
        <r>
          <rPr>
            <b/>
            <u/>
            <sz val="16"/>
            <color indexed="81"/>
            <rFont val="Century Gothic"/>
            <family val="2"/>
          </rPr>
          <t>Match Description</t>
        </r>
        <r>
          <rPr>
            <b/>
            <sz val="16"/>
            <color indexed="81"/>
            <rFont val="Century Gothic"/>
            <family val="2"/>
          </rPr>
          <t xml:space="preserve">
</t>
        </r>
        <r>
          <rPr>
            <sz val="13"/>
            <color indexed="81"/>
            <rFont val="Century Gothic"/>
            <family val="2"/>
          </rPr>
          <t>Provide a detailed description of the match for your project. Do not exceed 1,000 characters in any cell. Word Wrap feature will not function beyond 1,000 characters (including punctuation, spaces, etc.).</t>
        </r>
      </text>
    </comment>
    <comment ref="G12" authorId="0" shapeId="0">
      <text>
        <r>
          <rPr>
            <b/>
            <u/>
            <sz val="16"/>
            <color indexed="81"/>
            <rFont val="Century Gothic"/>
            <family val="2"/>
          </rPr>
          <t>Solution Area Sub-Category</t>
        </r>
        <r>
          <rPr>
            <b/>
            <sz val="16"/>
            <color indexed="81"/>
            <rFont val="Century Gothic"/>
            <family val="2"/>
          </rPr>
          <t>:</t>
        </r>
        <r>
          <rPr>
            <sz val="16"/>
            <color indexed="81"/>
            <rFont val="Century Gothic"/>
            <family val="2"/>
          </rPr>
          <t xml:space="preserve">
</t>
        </r>
        <r>
          <rPr>
            <sz val="13"/>
            <color indexed="81"/>
            <rFont val="Century Gothic"/>
            <family val="2"/>
          </rPr>
          <t xml:space="preserve">
Select an option from the "Solution Area" drop down menu to display a "Solution Area Sub-Category" option</t>
        </r>
      </text>
    </comment>
  </commentList>
</comments>
</file>

<file path=xl/sharedStrings.xml><?xml version="1.0" encoding="utf-8"?>
<sst xmlns="http://schemas.openxmlformats.org/spreadsheetml/2006/main" count="2637" uniqueCount="1427">
  <si>
    <t>Regional Catastrophic Preparedness Grant Program (RCPGP) COMPETITIVE</t>
  </si>
  <si>
    <t>Regional Catastrophic Preparedness Grant Program (RCPGP) NON-COMPETITIVE</t>
  </si>
  <si>
    <t>PROJECT LEDGER</t>
  </si>
  <si>
    <t>AUTHORIZED AGENT</t>
  </si>
  <si>
    <t>Transit Security Grant Program (TSGP)</t>
  </si>
  <si>
    <t>Buffer Zone Protection Program (BZPP)</t>
  </si>
  <si>
    <t>Statement of Certification-Approval Authority Body - BZPP</t>
  </si>
  <si>
    <t>this Grant Program and the Agency's application represents the needs for this Grant Program.</t>
  </si>
  <si>
    <t>Statement of Certification-Approval Authority Body - PROP 1B Intracity Transit</t>
  </si>
  <si>
    <t>Statement of Certification-Approval Authority Body - PROP 1B Heavy Rail Transit</t>
  </si>
  <si>
    <t>Date</t>
  </si>
  <si>
    <t>Employee</t>
  </si>
  <si>
    <t>Contractor</t>
  </si>
  <si>
    <t>Statement of Certification - Authorized Agent</t>
  </si>
  <si>
    <t>CCP</t>
  </si>
  <si>
    <t>Information Technology</t>
  </si>
  <si>
    <t>Enter the planning activity.</t>
  </si>
  <si>
    <t>Enter the title of the exercise activity.</t>
  </si>
  <si>
    <t>initial application</t>
  </si>
  <si>
    <t>cash request</t>
  </si>
  <si>
    <t>modification</t>
  </si>
  <si>
    <t>advance</t>
  </si>
  <si>
    <t>California Port &amp; Maritime Security Grant Program (CPMSGP)</t>
  </si>
  <si>
    <t>Equipment</t>
  </si>
  <si>
    <t>New-In Use</t>
  </si>
  <si>
    <t>Equipment Inventory</t>
  </si>
  <si>
    <t>2005-0002</t>
  </si>
  <si>
    <t>2008-0006</t>
  </si>
  <si>
    <t>2007-0003</t>
  </si>
  <si>
    <t>2006-0071</t>
  </si>
  <si>
    <t>2005-0015</t>
  </si>
  <si>
    <t>2008-0009</t>
  </si>
  <si>
    <t>2007-0067</t>
  </si>
  <si>
    <t>2007-0006</t>
  </si>
  <si>
    <t>2006-0008</t>
  </si>
  <si>
    <t>2008-0008</t>
  </si>
  <si>
    <t>2006-0061</t>
  </si>
  <si>
    <t>2006-0045</t>
  </si>
  <si>
    <t>2005-0068</t>
  </si>
  <si>
    <t>Enter the name of vendor from whom the equipment was purchased.</t>
  </si>
  <si>
    <t>Overtime for Information, Investigative, and Intelligence Sharing Activities</t>
  </si>
  <si>
    <t>Personal Protective Equipment</t>
  </si>
  <si>
    <t>Explosive Device Mitigation and Remediation Equipment</t>
  </si>
  <si>
    <t>CBRNE Search and Rescue Equipment</t>
  </si>
  <si>
    <t>Interoperable Communications Equipment</t>
  </si>
  <si>
    <t>Physical Security Enhancement Equipment</t>
  </si>
  <si>
    <t>Terrorism Incident Prevention Equipment</t>
  </si>
  <si>
    <t>CBRNE Logistical Support Equipment</t>
  </si>
  <si>
    <t>AEL Number &amp; Title</t>
  </si>
  <si>
    <t>Ledger Type</t>
  </si>
  <si>
    <t>Enter the name of the project.</t>
  </si>
  <si>
    <t>Statement of Certification-Approval Authority Body - CPMSGP</t>
  </si>
  <si>
    <t>SOURCE_Discipline</t>
  </si>
  <si>
    <t>SOURCE_ProjectLetter</t>
  </si>
  <si>
    <t>SOURCE_FundingSource</t>
  </si>
  <si>
    <t>SOURCE_SolutionAreaSubCategoryPlanning</t>
  </si>
  <si>
    <t>SOURCE_SolutionAreaSubCategoryTraining</t>
  </si>
  <si>
    <t>SOURCE_EquipmentCondition</t>
  </si>
  <si>
    <t>SOURCE_ExerciseType</t>
  </si>
  <si>
    <t>SOURCE_ExerciseRole</t>
  </si>
  <si>
    <t>Participate</t>
  </si>
  <si>
    <t>Evaluate</t>
  </si>
  <si>
    <t>Observe</t>
  </si>
  <si>
    <t>Produce</t>
  </si>
  <si>
    <t>Vendor</t>
  </si>
  <si>
    <t>Project Description</t>
  </si>
  <si>
    <t>Project Ledger</t>
  </si>
  <si>
    <t>Training Roster</t>
  </si>
  <si>
    <t>Exercise Roster</t>
  </si>
  <si>
    <t>Under Penalty of Perjury I certify that:</t>
  </si>
  <si>
    <t>Statement of Certification-Approval Authority Body - PROP 1B Waterborne Transit</t>
  </si>
  <si>
    <t>Operational Area's application represents the needs for the Operation Stonegarden Grant Program.</t>
  </si>
  <si>
    <t>Operation Stonegarden</t>
  </si>
  <si>
    <t>PROPOSITION 1B- Ports</t>
  </si>
  <si>
    <t>PROPOSITION 1B- Waterborne Transit</t>
  </si>
  <si>
    <t>PROPOSITION 1B- Intracity Transit</t>
  </si>
  <si>
    <t>PROPOSITION 1B- Heavy Rail Transit</t>
  </si>
  <si>
    <t>By signing below, I hereby certify that the Transit Agency's application represents the Approval Authority's consensus and needs for the Transit Security Grant Program.</t>
  </si>
  <si>
    <t>2008-0015</t>
  </si>
  <si>
    <t>2008-0018</t>
  </si>
  <si>
    <t>2008-0005</t>
  </si>
  <si>
    <t>2008-0001</t>
  </si>
  <si>
    <t>2008-0002</t>
  </si>
  <si>
    <t>2007-0023</t>
  </si>
  <si>
    <t>2008-0026</t>
  </si>
  <si>
    <t>2007-0111</t>
  </si>
  <si>
    <t>2007-0002</t>
  </si>
  <si>
    <t xml:space="preserve">By signing below, I hereby certify I am the duly appointed Authorized Agent and have the authority to apply for the Proposition 1B Intracity Grant Program, and the City's </t>
  </si>
  <si>
    <t>Interoperable Emergency Communications Grant Program (IECGP)</t>
  </si>
  <si>
    <t>OPSG</t>
  </si>
  <si>
    <t>Area's application represents the needs for the Buffer Zone Protection Program.</t>
  </si>
  <si>
    <t>Nonprofit Security Grant Program, and the organization's application represents the needs for the Nonprofit Security Grant Program.</t>
  </si>
  <si>
    <t>as described in the Governing Body Resolution, and the entity's application represents the needs for the Public Safety Interoperable Communications grant.</t>
  </si>
  <si>
    <t>Enter course name.</t>
  </si>
  <si>
    <t>Enter the date of when this exercise was conducted.</t>
  </si>
  <si>
    <t>Y</t>
  </si>
  <si>
    <t>Final Product</t>
  </si>
  <si>
    <t>By signing below, I hereby certify I am the duly appointed Authorized Agent and have the authority to apply for the _ , and the _ application represents the needs for the _.</t>
  </si>
  <si>
    <t>Administrator</t>
  </si>
  <si>
    <t>Analyst</t>
  </si>
  <si>
    <t>Initial Application</t>
  </si>
  <si>
    <t>CBRNE Reference Materials</t>
  </si>
  <si>
    <t>Agricultural Terrorism Prevention, Response and Mitigation Equipment</t>
  </si>
  <si>
    <t>I am the duly authorized officer of the claimant herein. This claim is true, correct, and all expenditures were made in accordance with applicable laws, rules, regulations and grant conditions and assurances.</t>
  </si>
  <si>
    <t>through</t>
  </si>
  <si>
    <t>Modification</t>
  </si>
  <si>
    <t>PROP1B</t>
  </si>
  <si>
    <t xml:space="preserve">By signing below, I hereby certify I am the duly appointed Authorized Agent and have the authority to apply for the Proposition 1B Heavy Rail Grant Program, and the Transit </t>
  </si>
  <si>
    <t>Authority's application represents the needs for the Proposition 1B Heavy Rail Grant Program.</t>
  </si>
  <si>
    <t xml:space="preserve">By signing below, I hereby certify I am the duly appointed Authorized Agent and have the authority to apply for the Proposition 1B Waterborne Transit Grant Program, and </t>
  </si>
  <si>
    <t>and this port authority's application represents the needs for the California Port and Maritime Security Grant Program, as applicable.</t>
  </si>
  <si>
    <t>2007-0001</t>
  </si>
  <si>
    <t>2006-0001</t>
  </si>
  <si>
    <t>2009-0015</t>
  </si>
  <si>
    <t>2009-0004</t>
  </si>
  <si>
    <t>2009-0026</t>
  </si>
  <si>
    <t>2009-1004</t>
  </si>
  <si>
    <t>2009-0003</t>
  </si>
  <si>
    <t>2009-0019</t>
  </si>
  <si>
    <t>2008-1018</t>
  </si>
  <si>
    <t>this Grant Program and the Operational Area's application represents the needs for this Grant Program.</t>
  </si>
  <si>
    <t>Coversheet</t>
  </si>
  <si>
    <t>Approval Authority &amp; POC Contact Information</t>
  </si>
  <si>
    <t>Grant Assurances</t>
  </si>
  <si>
    <t>Financial Management Forms Workbook</t>
  </si>
  <si>
    <t>Equipment Inventory – Ledger</t>
  </si>
  <si>
    <t>Authorized Agent Signature</t>
  </si>
  <si>
    <t>SA</t>
  </si>
  <si>
    <t>the Waterborne Transit Authority's application represents the needs for the Proposition 1B Waterborne Transit Grant Program.</t>
  </si>
  <si>
    <t>New-Not In Use</t>
  </si>
  <si>
    <t>Used-In Use</t>
  </si>
  <si>
    <t>Used-Not In Use</t>
  </si>
  <si>
    <r>
      <t xml:space="preserve">The expenditure period for an Initial Application is the complete life of the grant. For example: </t>
    </r>
    <r>
      <rPr>
        <b/>
        <sz val="10"/>
        <rFont val="Tahoma"/>
        <family val="2"/>
      </rPr>
      <t>7/1/2008 - 6/31/09.</t>
    </r>
  </si>
  <si>
    <r>
      <t xml:space="preserve">Expenditure periods for Modifications are based on quarter dates. Subgrantees are limited to one Mod. Per Quarter. Example: </t>
    </r>
    <r>
      <rPr>
        <b/>
        <sz val="10"/>
        <rFont val="Tahoma"/>
        <family val="2"/>
      </rPr>
      <t>1/1/2009 - 3/31/2009</t>
    </r>
    <r>
      <rPr>
        <sz val="10"/>
        <rFont val="Tahoma"/>
        <family val="2"/>
      </rPr>
      <t xml:space="preserve"> or </t>
    </r>
    <r>
      <rPr>
        <b/>
        <sz val="10"/>
        <rFont val="Tahoma"/>
        <family val="2"/>
      </rPr>
      <t>9/1/2009 - 12/31/2009.</t>
    </r>
  </si>
  <si>
    <t>SOURCE_GrantManagementArea</t>
  </si>
  <si>
    <t>SOURCE_GrantManagementType</t>
  </si>
  <si>
    <t>-----ORGANIZATION-----</t>
  </si>
  <si>
    <t>-----PLANNING-----</t>
  </si>
  <si>
    <t>-----EQUIPMENT-----</t>
  </si>
  <si>
    <t>Formula Reset</t>
  </si>
  <si>
    <t>Signature of Authorized Agent</t>
  </si>
  <si>
    <t>Cash Request</t>
  </si>
  <si>
    <t>Damaged</t>
  </si>
  <si>
    <t>STATE AGENCY</t>
  </si>
  <si>
    <t>URBAN AREA SECURITY INITIATIVE</t>
  </si>
  <si>
    <t xml:space="preserve">By signing below, I hereby certify I am the duly appointed Authorized Agent and have the authority to apply for the Buffer Zone Protection Program, and the Operational </t>
  </si>
  <si>
    <r>
      <t xml:space="preserve">Statement of Certification - </t>
    </r>
    <r>
      <rPr>
        <b/>
        <sz val="10"/>
        <color indexed="10"/>
        <rFont val="Tahoma"/>
        <family val="2"/>
      </rPr>
      <t>Non-Profit Authorized Agent</t>
    </r>
    <r>
      <rPr>
        <sz val="10"/>
        <color indexed="10"/>
        <rFont val="Tahoma"/>
        <family val="2"/>
      </rPr>
      <t xml:space="preserve"> - By signing below, I hereby certify I am the duly appointed Authorized Agent and have the authority to apply for </t>
    </r>
  </si>
  <si>
    <t>Grant Year</t>
  </si>
  <si>
    <t>SOURCE_FIPSMsg</t>
  </si>
  <si>
    <t>Enter manually here</t>
  </si>
  <si>
    <t>-----TRAINING-----</t>
  </si>
  <si>
    <t>-----M &amp; A-----</t>
  </si>
  <si>
    <t>-----EXERCISE-----</t>
  </si>
  <si>
    <t>SOURCE_SolutionAreaFull</t>
  </si>
  <si>
    <t>By signing below, I hereby certify I am the duly appointed Authorized Agent and have the authority to apply for the Operation Stonegarden Grant Program, and the</t>
  </si>
  <si>
    <t>Other Authorized Equipment</t>
  </si>
  <si>
    <t xml:space="preserve">By signing below, I hereby certify I am the duly appointed Authorized Agent and have the authority to apply for the Competitive Regional Catastrophic Preparedness </t>
  </si>
  <si>
    <t>Statement of Certification-Approval Authority Body - Operation Stonegarden</t>
  </si>
  <si>
    <t>APPLICATION FORMS- IJ</t>
  </si>
  <si>
    <t>Project Descriptions</t>
  </si>
  <si>
    <t>NEPA</t>
  </si>
  <si>
    <t>Chemical Sector Buffer Zone Protection Plan (Chem-BZPP)</t>
  </si>
  <si>
    <t>Nonprofit Security Grant Program (NSGP)</t>
  </si>
  <si>
    <t>Public Safety Interoperable Communications (PSIC)</t>
  </si>
  <si>
    <t>Invoice Number</t>
  </si>
  <si>
    <t>Statement of Certification-Approval Authority Body - TSGP</t>
  </si>
  <si>
    <t>Statement of Certification-Approval Authority Body - CHEM BZPP</t>
  </si>
  <si>
    <t>Statement of Certification-Approval Authority Body - NSGP</t>
  </si>
  <si>
    <t>Statement of Certification-Approval Authority Body - PSIC</t>
  </si>
  <si>
    <t>RCPGP-C</t>
  </si>
  <si>
    <t>RCPGP-NC</t>
  </si>
  <si>
    <t xml:space="preserve">Grant Program, and the urban area's application represents the needs for the Regional Catastrophic Preparedness Grant Program. </t>
  </si>
  <si>
    <t>Statement of Certification-Approval Authority Body - RCPGP COMP.</t>
  </si>
  <si>
    <t>Hiring of Full or Part-Time Staff</t>
  </si>
  <si>
    <t>All Other M&amp;A Expenses</t>
  </si>
  <si>
    <t>EMG</t>
  </si>
  <si>
    <t>UASI</t>
  </si>
  <si>
    <t>TSGP</t>
  </si>
  <si>
    <t>BZPP</t>
  </si>
  <si>
    <t>Exercise Title</t>
  </si>
  <si>
    <t>Date of Exercise</t>
  </si>
  <si>
    <t>Workshop</t>
  </si>
  <si>
    <t>Seminar</t>
  </si>
  <si>
    <t>Tabletop</t>
  </si>
  <si>
    <t>Functional</t>
  </si>
  <si>
    <t>Full Scale</t>
  </si>
  <si>
    <t>Develop</t>
  </si>
  <si>
    <t>Control</t>
  </si>
  <si>
    <t>TSGPF</t>
  </si>
  <si>
    <t>IEC</t>
  </si>
  <si>
    <t>NSGP</t>
  </si>
  <si>
    <t>RTTAC</t>
  </si>
  <si>
    <t>Title</t>
  </si>
  <si>
    <t>Management</t>
  </si>
  <si>
    <t>Supervisor</t>
  </si>
  <si>
    <t>Support Staff</t>
  </si>
  <si>
    <t>Subject Matter Expert</t>
  </si>
  <si>
    <t>Clerical</t>
  </si>
  <si>
    <t>Instructor</t>
  </si>
  <si>
    <t>Accountant</t>
  </si>
  <si>
    <t>Bookkeeper</t>
  </si>
  <si>
    <t>Grant Administration</t>
  </si>
  <si>
    <t>Grant Management</t>
  </si>
  <si>
    <t xml:space="preserve">Fiscal </t>
  </si>
  <si>
    <t>Recordkeeping</t>
  </si>
  <si>
    <t>Monitoring - Audits</t>
  </si>
  <si>
    <t>Training</t>
  </si>
  <si>
    <t>Exercise</t>
  </si>
  <si>
    <t>Logistics</t>
  </si>
  <si>
    <t>Metropolitan Medical Response System (MMRS)</t>
  </si>
  <si>
    <t>Date:</t>
  </si>
  <si>
    <t>OPERATIONAL AREA</t>
  </si>
  <si>
    <t xml:space="preserve">By signing below, I hereby certify I am the duly appointed Authorized Agent and have the authority to apply for the Public Safety Interoperable Communications grant </t>
  </si>
  <si>
    <t xml:space="preserve">By signing below, I hereby certify I am the duly appointed Authorized Agent and have the authority to apply for the California Port and Maritime Security Grant Program, </t>
  </si>
  <si>
    <t xml:space="preserve">By signing below, I hereby certify that the Operational Area's application represents the Approval Authority's consensus on the Operational Area's Homeland Security </t>
  </si>
  <si>
    <t xml:space="preserve">By signing below, I hereby certify I am the duly appointed Authorized Agent and have the authority to apply for the Interoperable Emergency Communications Grant </t>
  </si>
  <si>
    <t xml:space="preserve">By signing below, I hereby certify that the Operational Area's application represents the Approval Authority's consensus on the Operational Area's Homeland </t>
  </si>
  <si>
    <t>Organization</t>
  </si>
  <si>
    <t>Amount This Request</t>
  </si>
  <si>
    <t>Total Approved</t>
  </si>
  <si>
    <t>Project</t>
  </si>
  <si>
    <t>A</t>
  </si>
  <si>
    <t>B</t>
  </si>
  <si>
    <t>C</t>
  </si>
  <si>
    <t>D</t>
  </si>
  <si>
    <t>E</t>
  </si>
  <si>
    <t>Plan</t>
  </si>
  <si>
    <t>Equip</t>
  </si>
  <si>
    <t>SHSGP</t>
  </si>
  <si>
    <t>CBRNE Aviation Equipment</t>
  </si>
  <si>
    <t>Train</t>
  </si>
  <si>
    <t>Backfill</t>
  </si>
  <si>
    <t>Overtime</t>
  </si>
  <si>
    <t>Funding Source</t>
  </si>
  <si>
    <t>Remaining Balance</t>
  </si>
  <si>
    <t>Deployed Location</t>
  </si>
  <si>
    <t>Course Name</t>
  </si>
  <si>
    <t>MMRS</t>
  </si>
  <si>
    <t>F</t>
  </si>
  <si>
    <t>G</t>
  </si>
  <si>
    <t>H</t>
  </si>
  <si>
    <t>I</t>
  </si>
  <si>
    <t>J</t>
  </si>
  <si>
    <t>K</t>
  </si>
  <si>
    <t>L</t>
  </si>
  <si>
    <t>M</t>
  </si>
  <si>
    <t>N</t>
  </si>
  <si>
    <t>O</t>
  </si>
  <si>
    <t>P</t>
  </si>
  <si>
    <t>Q</t>
  </si>
  <si>
    <t>R</t>
  </si>
  <si>
    <t>S</t>
  </si>
  <si>
    <t>T</t>
  </si>
  <si>
    <t>Org</t>
  </si>
  <si>
    <t>Exerc</t>
  </si>
  <si>
    <t>M &amp; A</t>
  </si>
  <si>
    <t>Develop, Coordinate, Implement or Evaluate Programs, Groups, Councils or Teams</t>
  </si>
  <si>
    <t>Develop and Enhance Plans and Protocols</t>
  </si>
  <si>
    <t>Develop or Conduct Assessments</t>
  </si>
  <si>
    <t>Orange Alert Costs</t>
  </si>
  <si>
    <t>SOURCE_GrantNumber</t>
  </si>
  <si>
    <t>this Grant Program and the Non-Profit's application represents the needs for this Grant Program.</t>
  </si>
  <si>
    <t>Enter the equipment's current location.</t>
  </si>
  <si>
    <r>
      <t xml:space="preserve">Expenditure period is based on Subgrantee reimbursement cycle and may differ. Limited to one cash request per month. Examples: </t>
    </r>
    <r>
      <rPr>
        <b/>
        <sz val="10"/>
        <rFont val="Tahoma"/>
        <family val="2"/>
      </rPr>
      <t>1/1/2009 - 1/31/2009</t>
    </r>
    <r>
      <rPr>
        <sz val="10"/>
        <rFont val="Tahoma"/>
        <family val="2"/>
      </rPr>
      <t xml:space="preserve"> or </t>
    </r>
    <r>
      <rPr>
        <b/>
        <sz val="10"/>
        <rFont val="Tahoma"/>
        <family val="2"/>
      </rPr>
      <t>2/1/2009 - 4/30/2009.</t>
    </r>
  </si>
  <si>
    <t>---EXERCISE---</t>
  </si>
  <si>
    <t>Travel</t>
  </si>
  <si>
    <t>application represents the needs for the Proposition 1B Intracity Grant Program.</t>
  </si>
  <si>
    <t xml:space="preserve">By signing below, I hereby certify I am the duly appointed Authorized Agent and have the authority to apply for the Proposition 1B Port Security Grant Program, and the </t>
  </si>
  <si>
    <t>Port Authority's application represents the needs for the Proposition 1B Port Security Grant Program.</t>
  </si>
  <si>
    <t>OA</t>
  </si>
  <si>
    <t>this Grant Program and the UASI's application represents the needs for this Grant Program.</t>
  </si>
  <si>
    <t>ID Tag Number</t>
  </si>
  <si>
    <t>Planning Roster</t>
  </si>
  <si>
    <t>Enter the date that this equipment was acquired from vendor.</t>
  </si>
  <si>
    <t>Feedback Number</t>
  </si>
  <si>
    <t>Planning Activity</t>
  </si>
  <si>
    <t>Planning</t>
  </si>
  <si>
    <t>Exercise Consultant</t>
  </si>
  <si>
    <t>Advance</t>
  </si>
  <si>
    <t>Intervention Equipment</t>
  </si>
  <si>
    <t>SOURCE_SolutionAreaSubCategoryExercise</t>
  </si>
  <si>
    <t>Equipment Roster</t>
  </si>
  <si>
    <t>All Ledgers</t>
  </si>
  <si>
    <t>SOURCE_SolutionAreaSubCategoryProjectLedger</t>
  </si>
  <si>
    <t>SOURCE_SolutionArea</t>
  </si>
  <si>
    <t>SOURCE_GrantManagementTitle</t>
  </si>
  <si>
    <t>Grant Management Roster</t>
  </si>
  <si>
    <t>Governing Body Resolution (Certified)</t>
  </si>
  <si>
    <t>FMFW- Application Cover Sheet</t>
  </si>
  <si>
    <t>FMFW- Grant Management Roster</t>
  </si>
  <si>
    <t>FMFW- Project Description</t>
  </si>
  <si>
    <t>FMFW- Project Ledger</t>
  </si>
  <si>
    <t>FMFW- Equipment Inventory Ledger</t>
  </si>
  <si>
    <t>FMFW- Training Roster</t>
  </si>
  <si>
    <t>FMFW- Exercise Roster</t>
  </si>
  <si>
    <t>FMFW- Planning Roster</t>
  </si>
  <si>
    <t>FMFW- Authorized Agent Form</t>
  </si>
  <si>
    <t>Narrative Attachments- TLO Roster</t>
  </si>
  <si>
    <t>Narrative Attachments- CAL JRIES Access</t>
  </si>
  <si>
    <t>Narrative Attachments- 25% Law Enforcement</t>
  </si>
  <si>
    <t>Narrative Attachments- Special Needs Populations</t>
  </si>
  <si>
    <t>Signature Authority</t>
  </si>
  <si>
    <t>Signature Authority- Authorized Agent</t>
  </si>
  <si>
    <t>Project Narrative Form</t>
  </si>
  <si>
    <t>Grant Assurances (Signed Originals)</t>
  </si>
  <si>
    <t>501(3)c</t>
  </si>
  <si>
    <t>STD 204</t>
  </si>
  <si>
    <t>Resolution</t>
  </si>
  <si>
    <t>FMFW- Cover Sheet</t>
  </si>
  <si>
    <t>TRANSIT AGENCY</t>
  </si>
  <si>
    <t>NON-PROFIT</t>
  </si>
  <si>
    <t>+/-</t>
  </si>
  <si>
    <t>Today's  Date:</t>
  </si>
  <si>
    <t>Date &amp; Initials (Prog. REP.):</t>
  </si>
  <si>
    <t>Security Grant Program needs for the State Homeland Security Grant Program, and Metropolitan Medical Response System.</t>
  </si>
  <si>
    <t>Statement of Certification-Approval Authority Body - PROP 1B Ports</t>
  </si>
  <si>
    <t>Statement of Certification-Approval Authority Body - IECGP</t>
  </si>
  <si>
    <r>
      <t xml:space="preserve">Statement of Certification - </t>
    </r>
    <r>
      <rPr>
        <b/>
        <sz val="10"/>
        <color indexed="10"/>
        <rFont val="Tahoma"/>
        <family val="2"/>
      </rPr>
      <t>County Authorized Agent</t>
    </r>
    <r>
      <rPr>
        <sz val="10"/>
        <color indexed="10"/>
        <rFont val="Tahoma"/>
        <family val="2"/>
      </rPr>
      <t xml:space="preserve"> - By signing below, I hereby certify I am the duly appointed Authorized Agent and have the authority to apply for </t>
    </r>
  </si>
  <si>
    <t>and the Operational Area's application represents the needs for the Chemical Sector Buffer Zone Protection Program.</t>
  </si>
  <si>
    <t>Program, and the Operational Area's application represents the needs for the Interoperable Emergency Communications Grant Program.</t>
  </si>
  <si>
    <t xml:space="preserve">By signing below, I hereby certify I am the duly appointed Authorized Agent and have the authority to apply for the Chemical Sector Buffer Zone Protection Program, </t>
  </si>
  <si>
    <t>By signing below, I hereby certify I am the duly appointed Authorized Agent as described in the Governing Body Resolution and have the authority to apply for the</t>
  </si>
  <si>
    <r>
      <t xml:space="preserve">Statement of Certification - </t>
    </r>
    <r>
      <rPr>
        <b/>
        <sz val="10"/>
        <color indexed="10"/>
        <rFont val="Tahoma"/>
        <family val="2"/>
      </rPr>
      <t>State Agency Authorized Agent</t>
    </r>
    <r>
      <rPr>
        <sz val="10"/>
        <color indexed="10"/>
        <rFont val="Tahoma"/>
        <family val="2"/>
      </rPr>
      <t xml:space="preserve"> - By signing below, I hereby certify I am the duly appointed Authorized Agent and have the authority to apply for </t>
    </r>
  </si>
  <si>
    <t>TA</t>
  </si>
  <si>
    <r>
      <t xml:space="preserve">Statement of Certification - </t>
    </r>
    <r>
      <rPr>
        <b/>
        <sz val="10"/>
        <color indexed="10"/>
        <rFont val="Tahoma"/>
        <family val="2"/>
      </rPr>
      <t>Transit Agency Authorized Agent</t>
    </r>
    <r>
      <rPr>
        <sz val="10"/>
        <color indexed="10"/>
        <rFont val="Tahoma"/>
        <family val="2"/>
      </rPr>
      <t xml:space="preserve"> - By signing below, I hereby certify I am the duly appointed Authorized Agent and have the authority to apply for </t>
    </r>
  </si>
  <si>
    <t>2007-0008</t>
  </si>
  <si>
    <t>Statement of Certification-Approval Authority Body - RCPGP NON-Comp.</t>
  </si>
  <si>
    <t xml:space="preserve">By signing below, I hereby certify I am the duly appointed Authorized Agent and have the authority to apply for the Non-Competitive Regional Catastrophic Preparedness </t>
  </si>
  <si>
    <t>Solution Area</t>
  </si>
  <si>
    <t>Solution Area Sub-Category</t>
  </si>
  <si>
    <t>Discipline</t>
  </si>
  <si>
    <t>AEL#</t>
  </si>
  <si>
    <t>Hold Trigger</t>
  </si>
  <si>
    <t>Approval Date</t>
  </si>
  <si>
    <t>Statement of Certification-Approval Authority Body - HSGP and MMRS</t>
  </si>
  <si>
    <t>Homeland Security Grant Program (HSGP)</t>
  </si>
  <si>
    <t>Grant Program needs for the Homeland Security Grant Program.</t>
  </si>
  <si>
    <t>Statement of Certification-Approval Authority Body - HSGP only</t>
  </si>
  <si>
    <t>Non-Profit</t>
  </si>
  <si>
    <r>
      <t xml:space="preserve">Statement of Certification - </t>
    </r>
    <r>
      <rPr>
        <b/>
        <sz val="10"/>
        <color indexed="10"/>
        <rFont val="Tahoma"/>
        <family val="2"/>
      </rPr>
      <t>UASI Authorized Agent</t>
    </r>
    <r>
      <rPr>
        <sz val="10"/>
        <color indexed="10"/>
        <rFont val="Tahoma"/>
        <family val="2"/>
      </rPr>
      <t xml:space="preserve"> - By signing below, I hereby certify I am the duly appointed Authorized Agent and have the authority to apply for </t>
    </r>
  </si>
  <si>
    <t>SOURCE_EquipmentSolutionAreaSubCategoryProjectLedger</t>
  </si>
  <si>
    <t>SOURCE_ExerciseType2</t>
  </si>
  <si>
    <t>FMFW- Authorized Agent Sheet</t>
  </si>
  <si>
    <t>Narrative Attachments- 25% Law Enforcement - Minimum</t>
  </si>
  <si>
    <t>Narrative Attachements- 5% M &amp; A Cap</t>
  </si>
  <si>
    <t>Narrative Attachements- 50% Personnel Cap (UASI &amp; SHSP only)</t>
  </si>
  <si>
    <t>Authorized Agent(s) Information Form</t>
  </si>
  <si>
    <t>EOC</t>
  </si>
  <si>
    <t>EHP</t>
  </si>
  <si>
    <t>SOURCE_EquipmentHoldTrigger</t>
  </si>
  <si>
    <t>Identified Host</t>
  </si>
  <si>
    <t>If you are not the host, please identify who is the host. For further guidance, please refer to your Program Representative.</t>
  </si>
  <si>
    <t>Training Activity</t>
  </si>
  <si>
    <t>CBRNE Prevention and Response Watercraft</t>
  </si>
  <si>
    <t>Power</t>
  </si>
  <si>
    <t xml:space="preserve">Cyber Security Enhancement Equipment </t>
  </si>
  <si>
    <t xml:space="preserve">Detection </t>
  </si>
  <si>
    <t>Decontamination</t>
  </si>
  <si>
    <t xml:space="preserve">Medical </t>
  </si>
  <si>
    <t>Training Counsultant</t>
  </si>
  <si>
    <t>Desgin/Develop/Conduct/Evaluate</t>
  </si>
  <si>
    <t xml:space="preserve">Training Equipment </t>
  </si>
  <si>
    <t>Exercise Equipment</t>
  </si>
  <si>
    <t>Classroom</t>
  </si>
  <si>
    <t xml:space="preserve">SOURCE_TrainingActivity </t>
  </si>
  <si>
    <t>Field-Based Attendee</t>
  </si>
  <si>
    <t>Field-Based Host</t>
  </si>
  <si>
    <t>PSIC</t>
  </si>
  <si>
    <t xml:space="preserve">Inspection and Screening Equipment </t>
  </si>
  <si>
    <t xml:space="preserve">Please identify your training activity from the drop-down list. </t>
  </si>
  <si>
    <t>Exercise Activity</t>
  </si>
  <si>
    <t xml:space="preserve">Alterations to this document may result in delayed application approval, modification requests, or reimbursement requests. </t>
  </si>
  <si>
    <t>Fund Source</t>
  </si>
  <si>
    <t>Name:</t>
  </si>
  <si>
    <t>Title:</t>
  </si>
  <si>
    <t>Payment Mailing Address:</t>
  </si>
  <si>
    <t>City:</t>
  </si>
  <si>
    <t>Signature:</t>
  </si>
  <si>
    <t xml:space="preserve">I hereby certify upon my personal knowledge that budgeted funds are available for the period and purposes of this expenditure stated above. </t>
  </si>
  <si>
    <t>Please review the Certification Paragraph.</t>
  </si>
  <si>
    <t>source_district</t>
  </si>
  <si>
    <t>CD 01</t>
  </si>
  <si>
    <t>CD 02</t>
  </si>
  <si>
    <t>CD 03</t>
  </si>
  <si>
    <t>CD 04</t>
  </si>
  <si>
    <t>CD 05</t>
  </si>
  <si>
    <t>CD 06</t>
  </si>
  <si>
    <t>CD 07</t>
  </si>
  <si>
    <t>CD 08</t>
  </si>
  <si>
    <t>CD 09</t>
  </si>
  <si>
    <t>CD 10</t>
  </si>
  <si>
    <t>CD 11</t>
  </si>
  <si>
    <t>CD 12</t>
  </si>
  <si>
    <t>CD 13</t>
  </si>
  <si>
    <t>CD 14</t>
  </si>
  <si>
    <t>CD 15</t>
  </si>
  <si>
    <t>CD 16</t>
  </si>
  <si>
    <t>CD 17</t>
  </si>
  <si>
    <t>CD 18</t>
  </si>
  <si>
    <t>CD 19</t>
  </si>
  <si>
    <t>CD 20</t>
  </si>
  <si>
    <t>CD 21</t>
  </si>
  <si>
    <t>CD 22</t>
  </si>
  <si>
    <t>CD 23</t>
  </si>
  <si>
    <t>CD 24</t>
  </si>
  <si>
    <t>CD 25</t>
  </si>
  <si>
    <t>CD 26</t>
  </si>
  <si>
    <t>CD 27</t>
  </si>
  <si>
    <t>CD 28</t>
  </si>
  <si>
    <t>CD 29</t>
  </si>
  <si>
    <t>CD 30</t>
  </si>
  <si>
    <t>CD 31</t>
  </si>
  <si>
    <t>CD 32</t>
  </si>
  <si>
    <t>CD 33</t>
  </si>
  <si>
    <t>CD 34</t>
  </si>
  <si>
    <t>CD 35</t>
  </si>
  <si>
    <t>CD 36</t>
  </si>
  <si>
    <t>CD 37</t>
  </si>
  <si>
    <t>CD 38</t>
  </si>
  <si>
    <t>CD 39</t>
  </si>
  <si>
    <t>CD 40</t>
  </si>
  <si>
    <t>CD 41</t>
  </si>
  <si>
    <t>CD 42</t>
  </si>
  <si>
    <t>CD 43</t>
  </si>
  <si>
    <t>CD 44</t>
  </si>
  <si>
    <t>CD 45</t>
  </si>
  <si>
    <t>CD 46</t>
  </si>
  <si>
    <t>CD 47</t>
  </si>
  <si>
    <t>CD 48</t>
  </si>
  <si>
    <t>CD 49</t>
  </si>
  <si>
    <t>CD 50</t>
  </si>
  <si>
    <t>CD 51</t>
  </si>
  <si>
    <t>CD 52</t>
  </si>
  <si>
    <t>CD 53</t>
  </si>
  <si>
    <t>source_assemblydistrict</t>
  </si>
  <si>
    <t>AD 01</t>
  </si>
  <si>
    <t>AD 02</t>
  </si>
  <si>
    <t>AD 03</t>
  </si>
  <si>
    <t>AD 04</t>
  </si>
  <si>
    <t>AD 05</t>
  </si>
  <si>
    <t>AD 06</t>
  </si>
  <si>
    <t>AD 07</t>
  </si>
  <si>
    <t>AD 08</t>
  </si>
  <si>
    <t>AD 09</t>
  </si>
  <si>
    <t>AD 10</t>
  </si>
  <si>
    <t>AD 11</t>
  </si>
  <si>
    <t>AD 12</t>
  </si>
  <si>
    <t>AD 13</t>
  </si>
  <si>
    <t>AD 14</t>
  </si>
  <si>
    <t>AD 15</t>
  </si>
  <si>
    <t>AD 16</t>
  </si>
  <si>
    <t>AD 17</t>
  </si>
  <si>
    <t>AD 18</t>
  </si>
  <si>
    <t>AD 19</t>
  </si>
  <si>
    <t>AD 20</t>
  </si>
  <si>
    <t>AD 21</t>
  </si>
  <si>
    <t>AD 22</t>
  </si>
  <si>
    <t>AD 23</t>
  </si>
  <si>
    <t>AD 24</t>
  </si>
  <si>
    <t>AD 25</t>
  </si>
  <si>
    <t>AD 26</t>
  </si>
  <si>
    <t>AD 27</t>
  </si>
  <si>
    <t>AD 28</t>
  </si>
  <si>
    <t>AD 29</t>
  </si>
  <si>
    <t>AD 30</t>
  </si>
  <si>
    <t>AD 31</t>
  </si>
  <si>
    <t>AD 32</t>
  </si>
  <si>
    <t>AD 33</t>
  </si>
  <si>
    <t>AD 34</t>
  </si>
  <si>
    <t>AD 35</t>
  </si>
  <si>
    <t>AD 36</t>
  </si>
  <si>
    <t>AD 37</t>
  </si>
  <si>
    <t>AD 38</t>
  </si>
  <si>
    <t>AD 39</t>
  </si>
  <si>
    <t>AD 40</t>
  </si>
  <si>
    <t>AD 41</t>
  </si>
  <si>
    <t>AD 42</t>
  </si>
  <si>
    <t>AD 43</t>
  </si>
  <si>
    <t>AD 44</t>
  </si>
  <si>
    <t>AD 45</t>
  </si>
  <si>
    <t>AD 46</t>
  </si>
  <si>
    <t>AD 47</t>
  </si>
  <si>
    <t>AD 48</t>
  </si>
  <si>
    <t>AD 49</t>
  </si>
  <si>
    <t>AD 50</t>
  </si>
  <si>
    <t>AD 51</t>
  </si>
  <si>
    <t>AD 52</t>
  </si>
  <si>
    <t>AD 53</t>
  </si>
  <si>
    <t>AD 54</t>
  </si>
  <si>
    <t>AD 55</t>
  </si>
  <si>
    <t>AD 56</t>
  </si>
  <si>
    <t>AD 57</t>
  </si>
  <si>
    <t>AD 58</t>
  </si>
  <si>
    <t>AD 59</t>
  </si>
  <si>
    <t>AD 60</t>
  </si>
  <si>
    <t>AD 61</t>
  </si>
  <si>
    <t>AD 62</t>
  </si>
  <si>
    <t>AD 63</t>
  </si>
  <si>
    <t>AD 64</t>
  </si>
  <si>
    <t>AD 65</t>
  </si>
  <si>
    <t>AD 66</t>
  </si>
  <si>
    <t>AD 67</t>
  </si>
  <si>
    <t>AD 68</t>
  </si>
  <si>
    <t>AD 69</t>
  </si>
  <si>
    <t>AD 70</t>
  </si>
  <si>
    <t>AD 71</t>
  </si>
  <si>
    <t>AD 72</t>
  </si>
  <si>
    <t>AD 73</t>
  </si>
  <si>
    <t>AD 74</t>
  </si>
  <si>
    <t>AD 75</t>
  </si>
  <si>
    <t>AD 76</t>
  </si>
  <si>
    <t>AD 77</t>
  </si>
  <si>
    <t>AD 78</t>
  </si>
  <si>
    <t>AD 79</t>
  </si>
  <si>
    <t>AD 80</t>
  </si>
  <si>
    <t>source_senatedistrict</t>
  </si>
  <si>
    <t>SD 01</t>
  </si>
  <si>
    <t>SD 02</t>
  </si>
  <si>
    <t>SD 03</t>
  </si>
  <si>
    <t>SD 04</t>
  </si>
  <si>
    <t>SD 05</t>
  </si>
  <si>
    <t>SD 06</t>
  </si>
  <si>
    <t>SD 07</t>
  </si>
  <si>
    <t>SD 08</t>
  </si>
  <si>
    <t>SD 09</t>
  </si>
  <si>
    <t>SD 10</t>
  </si>
  <si>
    <t>SD 11</t>
  </si>
  <si>
    <t>SD 12</t>
  </si>
  <si>
    <t>SD 13</t>
  </si>
  <si>
    <t>SD 14</t>
  </si>
  <si>
    <t>SD 15</t>
  </si>
  <si>
    <t>SD 16</t>
  </si>
  <si>
    <t>SD 17</t>
  </si>
  <si>
    <t>SD 18</t>
  </si>
  <si>
    <t>SD 19</t>
  </si>
  <si>
    <t>SD 20</t>
  </si>
  <si>
    <t>SD 21</t>
  </si>
  <si>
    <t>SD 22</t>
  </si>
  <si>
    <t>SD 23</t>
  </si>
  <si>
    <t>SD 24</t>
  </si>
  <si>
    <t>SD 25</t>
  </si>
  <si>
    <t>SD 26</t>
  </si>
  <si>
    <t>SD 27</t>
  </si>
  <si>
    <t>SD 28</t>
  </si>
  <si>
    <t>SD 29</t>
  </si>
  <si>
    <t>SD 30</t>
  </si>
  <si>
    <t>SD 31</t>
  </si>
  <si>
    <t>SD 32</t>
  </si>
  <si>
    <t>SD 33</t>
  </si>
  <si>
    <t>SD 34</t>
  </si>
  <si>
    <t>SD 35</t>
  </si>
  <si>
    <t>SD 36</t>
  </si>
  <si>
    <t>SD 37</t>
  </si>
  <si>
    <t>SD 38</t>
  </si>
  <si>
    <t>SD 39</t>
  </si>
  <si>
    <t>SD 40</t>
  </si>
  <si>
    <t>grant_numbers</t>
  </si>
  <si>
    <t>Phone</t>
  </si>
  <si>
    <t>Email</t>
  </si>
  <si>
    <t>Mailing Address</t>
  </si>
  <si>
    <t>City</t>
  </si>
  <si>
    <t>State</t>
  </si>
  <si>
    <t>Zip</t>
  </si>
  <si>
    <t>EMPG</t>
  </si>
  <si>
    <t>source_CFDA</t>
  </si>
  <si>
    <t>97.042 EMPG</t>
  </si>
  <si>
    <t>source_GrantYear</t>
  </si>
  <si>
    <t>RCASP</t>
  </si>
  <si>
    <t>WCMP</t>
  </si>
  <si>
    <t>Please reference the Instructions Page under the "Authorized Agent" section for instructions/address on where to mail workbook</t>
  </si>
  <si>
    <t xml:space="preserve">EMPG-Maintenance &amp; Sustainment </t>
  </si>
  <si>
    <t>EMPG-Passthrough to Local</t>
  </si>
  <si>
    <t>EOC-Ensuring EOC continuity of operations</t>
  </si>
  <si>
    <t>EMPG-Public education and awareness</t>
  </si>
  <si>
    <t>EMPG-Supply preparation</t>
  </si>
  <si>
    <t>EMPG-Other emergency management related planning activities</t>
  </si>
  <si>
    <t>EMPG-Implementation of HSEEP</t>
  </si>
  <si>
    <t>EMPG-Other items</t>
  </si>
  <si>
    <t>EMPG-Operations</t>
  </si>
  <si>
    <t>EMPG-Staffing</t>
  </si>
  <si>
    <t>EMPG-Day to day activities that support emergency management</t>
  </si>
  <si>
    <t>-----PASSTHROUGH TO LOCAL-----</t>
  </si>
  <si>
    <t>EMPG-Funds being passed through to cities and/or political entities</t>
  </si>
  <si>
    <t>-----CONSTRUCTION &amp; RENOVATION-----</t>
  </si>
  <si>
    <t>-----MAINTENANCE &amp; SUSTAINMENT-----</t>
  </si>
  <si>
    <t>EMPG-Maintenance Contracts &amp; Warranties</t>
  </si>
  <si>
    <t>EMPG-Upgrades</t>
  </si>
  <si>
    <t>EMPG-User fees</t>
  </si>
  <si>
    <t>EMPG-Other emergency management related training activities</t>
  </si>
  <si>
    <t>EMPG-Repair &amp; Replacement Costs</t>
  </si>
  <si>
    <t>MATCH</t>
  </si>
  <si>
    <t xml:space="preserve">Printed Name and Title </t>
  </si>
  <si>
    <t>Detail</t>
  </si>
  <si>
    <t>Organization Roster</t>
  </si>
  <si>
    <t>SOURCE_SolutionAreaSubCategoryOrganization</t>
  </si>
  <si>
    <t>Select YES or NO from the drop-down list.</t>
  </si>
  <si>
    <t>Select a Detail option from the drop-down list.</t>
  </si>
  <si>
    <t>source_FundSource</t>
  </si>
  <si>
    <t>Total # Trainee(s)</t>
  </si>
  <si>
    <t>EMPG-Development of THIRA</t>
  </si>
  <si>
    <t>EMPG-Critical emergency supplies</t>
  </si>
  <si>
    <t>EMPG-Public-Private sector partnerships</t>
  </si>
  <si>
    <t>EMPG-Community-based planning to advance "Whole Community" security and emergency management</t>
  </si>
  <si>
    <t>Type of Match</t>
  </si>
  <si>
    <t>Total Match Expended</t>
  </si>
  <si>
    <t>Match Roster</t>
  </si>
  <si>
    <t>Cash Match</t>
  </si>
  <si>
    <t>source_matchtype</t>
  </si>
  <si>
    <t>SOURCE_SolutionAreaProject</t>
  </si>
  <si>
    <t>M_A</t>
  </si>
  <si>
    <t>Construction_Renovation</t>
  </si>
  <si>
    <t>Maintenance_Sustainment</t>
  </si>
  <si>
    <t>M&amp;A</t>
  </si>
  <si>
    <t>EXERCISE</t>
  </si>
  <si>
    <t xml:space="preserve">PLANNING </t>
  </si>
  <si>
    <t xml:space="preserve">TRAINING </t>
  </si>
  <si>
    <t xml:space="preserve">ORGANIZATION </t>
  </si>
  <si>
    <t xml:space="preserve">EQUIPMENT </t>
  </si>
  <si>
    <t>PROP 1B</t>
  </si>
  <si>
    <t>In-kind Match</t>
  </si>
  <si>
    <t>source_fundingsourcecfda</t>
  </si>
  <si>
    <t>Dates of Payroll Period</t>
  </si>
  <si>
    <t>PERSONNEL</t>
  </si>
  <si>
    <t>Total Project Hours</t>
  </si>
  <si>
    <t>Total Cost Charged to Grant</t>
  </si>
  <si>
    <t>Project &amp; Description of Services</t>
  </si>
  <si>
    <t>Expenditure Category</t>
  </si>
  <si>
    <t>Period of Expenditure</t>
  </si>
  <si>
    <t>Activity</t>
  </si>
  <si>
    <t>Info_Intel_analysis_and_sharing_fusion_center_activities</t>
  </si>
  <si>
    <t>Public_Private_Partnership</t>
  </si>
  <si>
    <t>Staff Intelligence Analysts</t>
  </si>
  <si>
    <t>Contractors</t>
  </si>
  <si>
    <t xml:space="preserve">Contractors </t>
  </si>
  <si>
    <t>Outreach</t>
  </si>
  <si>
    <t>Conferences</t>
  </si>
  <si>
    <t>Staff Expenses</t>
  </si>
  <si>
    <t>Staff_Expenses</t>
  </si>
  <si>
    <t>Supplies</t>
  </si>
  <si>
    <t>Facility-Mtg Space Rental</t>
  </si>
  <si>
    <t>Consultants</t>
  </si>
  <si>
    <t>Staff Salaries</t>
  </si>
  <si>
    <t>Supplies_Materials_Production_Costs</t>
  </si>
  <si>
    <t>Consultant</t>
  </si>
  <si>
    <t>EMPG_Implementation_of_HSEEP</t>
  </si>
  <si>
    <t>SOURCE_SolutionAreaSubCategoryMA</t>
  </si>
  <si>
    <t>Grant Admin</t>
  </si>
  <si>
    <t>Grant_Admin</t>
  </si>
  <si>
    <t>Employee Name</t>
  </si>
  <si>
    <t>CFDA#:</t>
  </si>
  <si>
    <t>Executive Name</t>
  </si>
  <si>
    <t>Annual Salary</t>
  </si>
  <si>
    <t>Annual Dollar Value of Benefits</t>
  </si>
  <si>
    <t>Total Compensation</t>
  </si>
  <si>
    <t xml:space="preserve">BZPP   </t>
  </si>
  <si>
    <t xml:space="preserve">EMPG   </t>
  </si>
  <si>
    <t xml:space="preserve">EOC   </t>
  </si>
  <si>
    <t xml:space="preserve">IECGP   </t>
  </si>
  <si>
    <t xml:space="preserve">NSGP   </t>
  </si>
  <si>
    <t xml:space="preserve">OPSG   </t>
  </si>
  <si>
    <t xml:space="preserve">PSIC   </t>
  </si>
  <si>
    <t xml:space="preserve">RCASP </t>
  </si>
  <si>
    <t xml:space="preserve">RCPGP-C   </t>
  </si>
  <si>
    <t xml:space="preserve">RCPGP-NC  </t>
  </si>
  <si>
    <t xml:space="preserve">TSGP   </t>
  </si>
  <si>
    <t xml:space="preserve">TSGPF   </t>
  </si>
  <si>
    <t xml:space="preserve">WCMP   </t>
  </si>
  <si>
    <t>Conference fees</t>
  </si>
  <si>
    <t>Law_Enforcement_Anti_Terrorism_Planning</t>
  </si>
  <si>
    <t xml:space="preserve">    which is outlined in FEMA GPD information Bulletin No. 350.</t>
  </si>
  <si>
    <t>Please select your exercise activity from the drop-down list.</t>
  </si>
  <si>
    <t>Provide detailed information on M&amp;A activity.</t>
  </si>
  <si>
    <t>Provide detailed information on the project and description of services.</t>
  </si>
  <si>
    <t>Provide the name of the employee.</t>
  </si>
  <si>
    <t>Select a Solution Area from the drop-down list.</t>
  </si>
  <si>
    <t>Enter the total number of trainee(s).</t>
  </si>
  <si>
    <t>2.  Implementing Agency:</t>
  </si>
  <si>
    <t>5.  Disaster/Program Title:</t>
  </si>
  <si>
    <t>6.  Performance Period:</t>
  </si>
  <si>
    <t>Meals w/prior approval</t>
  </si>
  <si>
    <t xml:space="preserve">Staff </t>
  </si>
  <si>
    <t>Community Outreach</t>
  </si>
  <si>
    <t>Community_Outreach</t>
  </si>
  <si>
    <t>Staff</t>
  </si>
  <si>
    <t>Materials</t>
  </si>
  <si>
    <t>Equip_Resource_Project_Mgt</t>
  </si>
  <si>
    <t>Project Mgt Staff Costs</t>
  </si>
  <si>
    <t>Increased_Threat_Level</t>
  </si>
  <si>
    <t>Staff Backfill &amp; OT</t>
  </si>
  <si>
    <t>Nat'l Guard OT</t>
  </si>
  <si>
    <t>Public Safety Staff OT</t>
  </si>
  <si>
    <t>Border_Security</t>
  </si>
  <si>
    <t>OT</t>
  </si>
  <si>
    <t>Tuition</t>
  </si>
  <si>
    <t>Course_Delivery_and_Evaluation</t>
  </si>
  <si>
    <t>OT &amp; Backfill</t>
  </si>
  <si>
    <t>Project/Deliverable</t>
  </si>
  <si>
    <t>Deliverable</t>
  </si>
  <si>
    <t>Fee for Deliverable</t>
  </si>
  <si>
    <t>SOURCE_SolutionAreaConsultant</t>
  </si>
  <si>
    <t>SOURCE_SolutionAreaSubCategoryConsultant</t>
  </si>
  <si>
    <t>Conference</t>
  </si>
  <si>
    <t>Increased_Threat_Levels</t>
  </si>
  <si>
    <t>Conduct_Attend_and_Evaluate</t>
  </si>
  <si>
    <t>Supplies_Materials_and_Production_Costs</t>
  </si>
  <si>
    <t>Grant_Administration</t>
  </si>
  <si>
    <t>Public_and_Private_Partnerships</t>
  </si>
  <si>
    <t>(Amount This Request)</t>
  </si>
  <si>
    <t>Cmnty_Outreach</t>
  </si>
  <si>
    <t>***PLANNING***</t>
  </si>
  <si>
    <t>***ORGANIZATION***</t>
  </si>
  <si>
    <t>***TRAINING***</t>
  </si>
  <si>
    <t>***EXERCISE***</t>
  </si>
  <si>
    <t>***M&amp;A***</t>
  </si>
  <si>
    <t xml:space="preserve">CONSULTANT / CONTRACTOR </t>
  </si>
  <si>
    <t>Info_Intel_analysis_sharing_fusion_center_activities</t>
  </si>
  <si>
    <t>Crse_Delivery_and_Evaluation</t>
  </si>
  <si>
    <t>Provide the Total Salary and Benefits Charged for the Reporting Period.</t>
  </si>
  <si>
    <t>Provide the Dates of the Payroll Period.</t>
  </si>
  <si>
    <t>Enter the Period of Expenditure in this column.</t>
  </si>
  <si>
    <t>Enter the Total Cost Charged to the Grant in this column.</t>
  </si>
  <si>
    <t>Enter the Total Project Hours in this column.</t>
  </si>
  <si>
    <t>BIDP</t>
  </si>
  <si>
    <t>SOURCE_SolutionAreaPersonnel</t>
  </si>
  <si>
    <t>M_and_A</t>
  </si>
  <si>
    <t>Construction_and_Renovation</t>
  </si>
  <si>
    <t>Maintenance_and_Sustainment</t>
  </si>
  <si>
    <t>HSGP-SHSP</t>
  </si>
  <si>
    <t>HSGP-UASI</t>
  </si>
  <si>
    <t>13.  Certification Paragraph</t>
  </si>
  <si>
    <t>Provide the name of the Consulting Firm and Consultant Name.</t>
  </si>
  <si>
    <t>Law_Enforcement_and_Anti_Terrorism_Plg</t>
  </si>
  <si>
    <t xml:space="preserve">•  Public Law (PL) 109-282 (Federal Funding Accountability and Transparency Act of 2006), as amended  </t>
  </si>
  <si>
    <t xml:space="preserve">    by Section 6202(a) of the Government Funding Transparency Act of 2008 (PL 110-252),</t>
  </si>
  <si>
    <t>Not Subject to FFATA Financial Disclosure</t>
  </si>
  <si>
    <t>Prevention</t>
  </si>
  <si>
    <t>Protection</t>
  </si>
  <si>
    <t>Mitigation</t>
  </si>
  <si>
    <t>Response</t>
  </si>
  <si>
    <t>Recovery</t>
  </si>
  <si>
    <t>Public Information and Warning</t>
  </si>
  <si>
    <t>Operational Coordination</t>
  </si>
  <si>
    <t>Forensics and Attribution</t>
  </si>
  <si>
    <t>Access Control and Identify Verification</t>
  </si>
  <si>
    <t>Community Resilience</t>
  </si>
  <si>
    <t>Critical Transportation</t>
  </si>
  <si>
    <t>Economic Recovery</t>
  </si>
  <si>
    <t>Intelligence and Information Sharing</t>
  </si>
  <si>
    <t>Cybersecurity</t>
  </si>
  <si>
    <t>Long-term Vulnerability Reduction</t>
  </si>
  <si>
    <t>Health and Social Services</t>
  </si>
  <si>
    <t>Interdiction and Disruption</t>
  </si>
  <si>
    <t>Risk and Disaster Resilience Assessment</t>
  </si>
  <si>
    <t>Fatality Management Services</t>
  </si>
  <si>
    <t>Housing</t>
  </si>
  <si>
    <t>Screening, Search, and Detection</t>
  </si>
  <si>
    <t>Infrastructure Systems</t>
  </si>
  <si>
    <t>Physical Protective Measures</t>
  </si>
  <si>
    <t>Mass Care Services</t>
  </si>
  <si>
    <t>Natural and Cultural Resources</t>
  </si>
  <si>
    <t>Risk Management for Protection Programs and Activities</t>
  </si>
  <si>
    <t>Supply Chain Integrity and Security</t>
  </si>
  <si>
    <t>Operational Communications</t>
  </si>
  <si>
    <t>Situational Assessment</t>
  </si>
  <si>
    <t>SOURCE_StrategicGoalsandObjectives</t>
  </si>
  <si>
    <t>Goal_1_Enhance_prevention_and_detection_capabilities_to_protect_our_State_and_critical_infrastructure_from_all_hazards</t>
  </si>
  <si>
    <t>Goal_3_Effectively_respond_to_and_quickly_recover_from_both_intentional_and_natural_disasters</t>
  </si>
  <si>
    <t>Goal_4_Responsible_and_accountable_investments_of_homeland_security_and_emergency_management_funding</t>
  </si>
  <si>
    <t>Goal_5_Strengthen_and_unify_operations_and_management_to_increase_operational_efficiency_and_effectiveness</t>
  </si>
  <si>
    <t>Objective 1.1: Strengthen information sharing and collaboration among all levels of government, private industry, non-governmental, and community-based organizations</t>
  </si>
  <si>
    <t>Objective 2.1: Enhance state and regional operational capabilities and readiness</t>
  </si>
  <si>
    <t>Objective 3.1: Institutionalize Recovery Planning</t>
  </si>
  <si>
    <t>Objective 4.1: Streamline grant applications and approve processes</t>
  </si>
  <si>
    <t>Objectife 5.1: Develop and implement Agency retention plans</t>
  </si>
  <si>
    <t>Objective 1.2: Implement the California Critical Infrastructure Protection Program</t>
  </si>
  <si>
    <t>Objective 2.2: Stregthen planning for both intentional and natural disasters</t>
  </si>
  <si>
    <t>Objective 3.2: Strengthen statewide, national, and international mutual-assistance compacts</t>
  </si>
  <si>
    <t>Objective 4.2: Provide technical assistance and resources to customers</t>
  </si>
  <si>
    <t>Objective 5.2: Increase organizational opportunities for learning and professional growth</t>
  </si>
  <si>
    <t>Objective 1.3: Strengthen our ability to identify and counter emerging threats</t>
  </si>
  <si>
    <t>Objective 2.3: Encourage citizen preparedness while integrating the needs of vulnerable populations</t>
  </si>
  <si>
    <t>Ojbective 3.3: Provide guidance and support for enhancing primary and alternate Emergency Operations Center (EOCs) to increase regional readiness</t>
  </si>
  <si>
    <t xml:space="preserve">Objective 4.3: Ensure transparency and accountability </t>
  </si>
  <si>
    <t>Objective 5.3: Coordinate and align California's emergency management planning efforts to achieve overall consistency</t>
  </si>
  <si>
    <t>Objective 1.4: Strengthen the capacity of Cal EMA's public safety and criminal justice programs to serve customers statewide.  Enhance law enforcement and victum services programs</t>
  </si>
  <si>
    <t>Objective 2.4: Provide tools to develop and maintain continuity plans fo both private and public sector</t>
  </si>
  <si>
    <t>Objective 3.4: Expand the Standardized Emergency Management System (SEMS) to ensure inclusion of all customer groups</t>
  </si>
  <si>
    <t>Ojebctive 5.4: Develop networks for identifying and sharing lessons learned and best practices</t>
  </si>
  <si>
    <t>Objective 1.5: Institutionalize hazard identification, risk assessment, and hazard mitigation planning to reduce vulnerability and provide effective tools for planning, preparedness, and recovery</t>
  </si>
  <si>
    <t>Objective 2.5: Enhance agriculture food systems and animal health preparedness</t>
  </si>
  <si>
    <t>Objective 3.5: Strengthen alert and warning systems to ensure the delivery of clear and consistent public information</t>
  </si>
  <si>
    <t>Objective 2.6: Expand statewide training and exercises across all mission areas, while enhancing professional training for emergency management and homeland security disciplines</t>
  </si>
  <si>
    <t>Objecitve 3.6: Enhance Geographic Information System (GIS) and Information-mapping capabilities</t>
  </si>
  <si>
    <t>Objective 2.7: Enhance resource management through implementation of the California Metrics proejct</t>
  </si>
  <si>
    <t>Objective 3.7: Strenghten operable and interoperable communications</t>
  </si>
  <si>
    <t>Goal 1: Enhance prevention and detection capabilities to protect our State and critical infrastructure from all hazards</t>
  </si>
  <si>
    <t>Goal 3: Effectively respond to and quickly recover from both intentional and natural disasters</t>
  </si>
  <si>
    <t>Goal 4: Responsible and accountable investments of homeland security and emergency management funding</t>
  </si>
  <si>
    <t>Goal 5: Strengthen and unify operations and management to increase operational efficiency and effectiveness</t>
  </si>
  <si>
    <t>EOC_Ensuring_EOC_continuity_of_operations</t>
  </si>
  <si>
    <t>EMPG_Other_emergency_management_related_planning_activities</t>
  </si>
  <si>
    <t>EOC_Analyzing_constructed_renovated_space_to_support_design_implementation_of_protection_systems</t>
  </si>
  <si>
    <r>
      <t xml:space="preserve">•  FFATA Financial Disclosure is </t>
    </r>
    <r>
      <rPr>
        <b/>
        <u/>
        <sz val="12"/>
        <rFont val="Tahoma"/>
        <family val="2"/>
      </rPr>
      <t>in addition</t>
    </r>
    <r>
      <rPr>
        <sz val="12"/>
        <rFont val="Tahoma"/>
        <family val="2"/>
      </rPr>
      <t xml:space="preserve"> to the Authorized Body of Five page.</t>
    </r>
  </si>
  <si>
    <t>STRATEGIC GOALS AND OBJECTIVES</t>
  </si>
  <si>
    <t>EOC_Ensuring_continuity_of_operation</t>
  </si>
  <si>
    <t>Goal 2: Strengthen California's ability to plan, prepare for, and mitigate disasters, emergencies, and terrorist events</t>
  </si>
  <si>
    <t>Goal_2_Strengthen_California_ability_to_plan_prepare_for_and_mitigate_disasters_emergencies_and_terrorist_events</t>
  </si>
  <si>
    <t>FIPS #</t>
  </si>
  <si>
    <t>4.  Location of Project:</t>
  </si>
  <si>
    <t>Select</t>
  </si>
  <si>
    <t>source_GrantYearGAFS</t>
  </si>
  <si>
    <t>AUTHORIZED AGENT AND CONTACT INFORMATION</t>
  </si>
  <si>
    <t>Materials &amp; Supplies</t>
  </si>
  <si>
    <t>BVPP</t>
  </si>
  <si>
    <t>CJA0</t>
  </si>
  <si>
    <t>CSAP</t>
  </si>
  <si>
    <t>CSP1</t>
  </si>
  <si>
    <t>DVP0</t>
  </si>
  <si>
    <t>EHRSA</t>
  </si>
  <si>
    <t>EMT1</t>
  </si>
  <si>
    <t>EPSD</t>
  </si>
  <si>
    <t>FMA</t>
  </si>
  <si>
    <t>FSIA</t>
  </si>
  <si>
    <t>FV00</t>
  </si>
  <si>
    <t>FVPS</t>
  </si>
  <si>
    <t>HMEP</t>
  </si>
  <si>
    <t>HMGP</t>
  </si>
  <si>
    <t>HY00</t>
  </si>
  <si>
    <t>LPDM</t>
  </si>
  <si>
    <t>NEHRP</t>
  </si>
  <si>
    <t>NOAA</t>
  </si>
  <si>
    <t>PDM</t>
  </si>
  <si>
    <t>PPPD</t>
  </si>
  <si>
    <t>PREA</t>
  </si>
  <si>
    <t>PSNC</t>
  </si>
  <si>
    <t>PSNE</t>
  </si>
  <si>
    <t>PSNN</t>
  </si>
  <si>
    <t>RCP0</t>
  </si>
  <si>
    <t>RILP</t>
  </si>
  <si>
    <t>RSAT</t>
  </si>
  <si>
    <t>RTAC</t>
  </si>
  <si>
    <t>SASP</t>
  </si>
  <si>
    <t>SRL</t>
  </si>
  <si>
    <t>VAWA</t>
  </si>
  <si>
    <t>VAWR</t>
  </si>
  <si>
    <t>VLCR</t>
  </si>
  <si>
    <t>VOCA</t>
  </si>
  <si>
    <t>VOCR</t>
  </si>
  <si>
    <t>VWA0</t>
  </si>
  <si>
    <t>YET0</t>
  </si>
  <si>
    <t>EMPG_Day_to_day_ activities_that_support_emergency_management</t>
  </si>
  <si>
    <t>97.078 BZPP</t>
  </si>
  <si>
    <t>97.056 CPMSGP</t>
  </si>
  <si>
    <t>97.067 HSGP</t>
  </si>
  <si>
    <t>97.055 IECGP</t>
  </si>
  <si>
    <t>97.008 NSGP</t>
  </si>
  <si>
    <t>11.555 PSIC</t>
  </si>
  <si>
    <t>11.468 RCASP</t>
  </si>
  <si>
    <t>97.111 RCPGP</t>
  </si>
  <si>
    <t>97.075 TSGP</t>
  </si>
  <si>
    <t>Additional Authorized Agent Contact Information</t>
  </si>
  <si>
    <t>Reimbursement Request Number</t>
  </si>
  <si>
    <t>Enter the Reimbursement Request number.</t>
  </si>
  <si>
    <t>Enter the Reimbursement Request number for this reimbursement.</t>
  </si>
  <si>
    <t>Reimbursement Request</t>
  </si>
  <si>
    <t>(REIMB or MOD Request #)</t>
  </si>
  <si>
    <t>Staffing</t>
  </si>
  <si>
    <t>EOC Construction &amp; Renovation</t>
  </si>
  <si>
    <t>EOC Construction</t>
  </si>
  <si>
    <t>EOC Renovation</t>
  </si>
  <si>
    <t>Maintenance &amp; Sustainment</t>
  </si>
  <si>
    <t>Maintenance Contracts &amp; Warranties</t>
  </si>
  <si>
    <t>Repair &amp; Replacement Costs</t>
  </si>
  <si>
    <t>Upgrades</t>
  </si>
  <si>
    <t>User fees</t>
  </si>
  <si>
    <t>Day_to_day_activities_operations_that_support_emergency_management</t>
  </si>
  <si>
    <t>Certification_Recertification_of_instr</t>
  </si>
  <si>
    <t>***EOC CONSTRUCTION &amp; RENOVATION***</t>
  </si>
  <si>
    <t>***EOC_CONSTRUCTION_RENOVATION***</t>
  </si>
  <si>
    <t>EOC_Construction</t>
  </si>
  <si>
    <t>EOC_Renovation</t>
  </si>
  <si>
    <t>***MAINTENANCE_SUSTAINMENT***</t>
  </si>
  <si>
    <t>Maintenance_Contracts_Warranties</t>
  </si>
  <si>
    <t>Repair_Replacement_Costs</t>
  </si>
  <si>
    <t>User_fees</t>
  </si>
  <si>
    <t>Request #</t>
  </si>
  <si>
    <t>CALIFORNIA GOVERNOR'S OFFICE OF EMERGENCY SERVICES</t>
  </si>
  <si>
    <t>(Cal OES Use Only)</t>
  </si>
  <si>
    <t xml:space="preserve">Cal OES # </t>
  </si>
  <si>
    <t>(FOR Cal OES USE ONLY)</t>
  </si>
  <si>
    <t>Approval: Cal OES ONLY</t>
  </si>
  <si>
    <t>CALIFORNIA GOVERNOR'S OFFICE OF EMERGENCY SERVICES (Cal OES)</t>
  </si>
  <si>
    <t>CORE CAPABILITIES BY MISSION AREA</t>
  </si>
  <si>
    <t>CAL OES GOALS</t>
  </si>
  <si>
    <t>Goal 1: Anticipate and enhance prevention and detection capabilities to protect our state from all hazards and threats</t>
  </si>
  <si>
    <t>Goal 2: Strengthen California's ability to plan, prepare for, and provide resources to mitigate the impacts of disasters, emergencies, crimes, and terrorist events</t>
  </si>
  <si>
    <t>Goal 4: Enhance the administration and delivery of all state and federal funding, and maintain fiscal and program integrity</t>
  </si>
  <si>
    <t>Goal 5: Develop a united and innovative workforce that is trained, experienced, knowledgeable, and ready to adapt and respond</t>
  </si>
  <si>
    <t>Goal 6: Strengthen capabilities in public safety communication services and technology enhancements</t>
  </si>
  <si>
    <t>Yes</t>
  </si>
  <si>
    <t>No</t>
  </si>
  <si>
    <t>N/A</t>
  </si>
  <si>
    <t>Source_EquipmentSAFECOMCompliance</t>
  </si>
  <si>
    <t>Goal 3: Effectively respond to and recover from both human-caused and natural disasters</t>
  </si>
  <si>
    <t>19FD-01 Food &amp; Water Hold</t>
  </si>
  <si>
    <t>Subaward #</t>
  </si>
  <si>
    <t>GRANT SUBAWARD FACE SHEET</t>
  </si>
  <si>
    <t>The California Governor's Office of Emergency Services (Cal OES) hereby makes a Grant Subaward of funds to the following:</t>
  </si>
  <si>
    <t>1.  Subrecipient:</t>
  </si>
  <si>
    <t>Direct/Subaward</t>
  </si>
  <si>
    <t>Subrecipients may be asked to revise and/or re-submit any altered Financial Management Forms Workbook.</t>
  </si>
  <si>
    <t>CFDA</t>
  </si>
  <si>
    <t>1.  Subrecipient</t>
  </si>
  <si>
    <t>ICR Base</t>
  </si>
  <si>
    <t>Rate</t>
  </si>
  <si>
    <t>7.  Indirect Cost Rate:</t>
  </si>
  <si>
    <t>Provide detailed information on Indirect Cost activity.</t>
  </si>
  <si>
    <t>Select an ICR Base from the drop-down list.</t>
  </si>
  <si>
    <t>Match Description</t>
  </si>
  <si>
    <t>Indirect Cost</t>
  </si>
  <si>
    <t>Indirect_Cost</t>
  </si>
  <si>
    <t>Facilities &amp; Administration</t>
  </si>
  <si>
    <t>Ind_Cost</t>
  </si>
  <si>
    <t>Rental Cost</t>
  </si>
  <si>
    <t>Critical Emergency Supplies</t>
  </si>
  <si>
    <t>Critical_Emergency_Supplies</t>
  </si>
  <si>
    <t>Source_PlanningHoldTrigger</t>
  </si>
  <si>
    <t>Source_OrganizationHoldTrigger</t>
  </si>
  <si>
    <t>No Hold indicated</t>
  </si>
  <si>
    <t>Source_TrainingHoldTrigger</t>
  </si>
  <si>
    <t>Source_ExerciseHoldTrigger</t>
  </si>
  <si>
    <t>Budgeted Cost</t>
  </si>
  <si>
    <t>DIRECT COSTS</t>
  </si>
  <si>
    <t>Total Costs</t>
  </si>
  <si>
    <t>Costs Applicable to ICR</t>
  </si>
  <si>
    <t>SUBAWARDS</t>
  </si>
  <si>
    <t>TOTAL DIRECT COSTS</t>
  </si>
  <si>
    <t>Indirect Cost Rate</t>
  </si>
  <si>
    <t>S/W</t>
  </si>
  <si>
    <t>SW&amp;B</t>
  </si>
  <si>
    <t>TDC</t>
  </si>
  <si>
    <t>MTDC</t>
  </si>
  <si>
    <t>Other</t>
  </si>
  <si>
    <t>Enter the Invoice Number for the equipment.</t>
  </si>
  <si>
    <t>Critical Emergency Supplies Hold</t>
  </si>
  <si>
    <t>Percentage Expended</t>
  </si>
  <si>
    <t>INDIRECT COSTS</t>
  </si>
  <si>
    <t>EMPG  97.042</t>
  </si>
  <si>
    <t>Utilities</t>
  </si>
  <si>
    <t>Day_to_day_activities_operations_that_support_emergency_mgnt</t>
  </si>
  <si>
    <t xml:space="preserve">       INDIRECT COSTS - SUMMARY RECAP OF COSTS CLAIMED</t>
  </si>
  <si>
    <t>Use the drop-down list to identify if the Project is Direct or Subaward</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</si>
  <si>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</si>
  <si>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Drill Host</t>
  </si>
  <si>
    <t>Drill Attendee</t>
  </si>
  <si>
    <t>Threats and Hazards Identification</t>
  </si>
  <si>
    <t>On-scene Security, Protection, and Law Enforcement</t>
  </si>
  <si>
    <t>Logistics and Supply Chain Management</t>
  </si>
  <si>
    <t>Fire Management and Suppression</t>
  </si>
  <si>
    <t>Develop and Enhance Plans, Protocols, Programs, and Systems</t>
  </si>
  <si>
    <t>Develop_and_Enhance_Plans_Protocols_Programs_and_Systems</t>
  </si>
  <si>
    <t>Shelf Stable Food Products</t>
  </si>
  <si>
    <t>Basic Medical Supplies</t>
  </si>
  <si>
    <t>No Hold Indicated</t>
  </si>
  <si>
    <t>Conduct_Evaluate</t>
  </si>
  <si>
    <t>Game</t>
  </si>
  <si>
    <t>Develop_Enhance_Plans_Protocols_Programs_and_Systems</t>
  </si>
  <si>
    <t>2013-0048</t>
  </si>
  <si>
    <t>2012-0028</t>
  </si>
  <si>
    <t>2011-0049</t>
  </si>
  <si>
    <t>2010-0045</t>
  </si>
  <si>
    <t>2009-0016</t>
  </si>
  <si>
    <t>2008-0010</t>
  </si>
  <si>
    <t>2007-0007</t>
  </si>
  <si>
    <t>2006-0009</t>
  </si>
  <si>
    <t>Consultant / Contractor Fee</t>
  </si>
  <si>
    <t>Day to day activities / operations that support emergency management</t>
  </si>
  <si>
    <t>Supplies / Materials / Production Costs</t>
  </si>
  <si>
    <t>Materials / Supply</t>
  </si>
  <si>
    <t>Communications Services</t>
  </si>
  <si>
    <t>Rental / lease space costs</t>
  </si>
  <si>
    <t>EMPG / EOC-Construction</t>
  </si>
  <si>
    <t>EMPG / EOC-Renovation</t>
  </si>
  <si>
    <t>Functional Host</t>
  </si>
  <si>
    <t>Functional Attendee</t>
  </si>
  <si>
    <t>Full Scale Attendee</t>
  </si>
  <si>
    <t>***MAINTENANCE &amp; SUSTAINMENT***</t>
  </si>
  <si>
    <t>Develop and Enhance Plans, Protocols, Programs, &amp; Systems</t>
  </si>
  <si>
    <r>
      <t xml:space="preserve">   $25,000,000 or more in annual gross revenues from Federal awards, </t>
    </r>
    <r>
      <rPr>
        <b/>
        <sz val="12"/>
        <rFont val="Tahoma"/>
        <family val="2"/>
      </rPr>
      <t>and</t>
    </r>
    <r>
      <rPr>
        <sz val="12"/>
        <rFont val="Tahoma"/>
        <family val="2"/>
      </rPr>
      <t xml:space="preserve"> </t>
    </r>
  </si>
  <si>
    <t>Certification / Recertification of Instructors</t>
  </si>
  <si>
    <t>Public Health, Healthcare, and Emergency Medical Services</t>
  </si>
  <si>
    <t>Conduct_and_Evaluate2</t>
  </si>
  <si>
    <r>
      <t xml:space="preserve">    then the Subrecipient is </t>
    </r>
    <r>
      <rPr>
        <b/>
        <u/>
        <sz val="12"/>
        <rFont val="Tahoma"/>
        <family val="2"/>
      </rPr>
      <t>subject to the FFATA Financial Disclosure requirements</t>
    </r>
    <r>
      <rPr>
        <b/>
        <sz val="12"/>
        <rFont val="Tahoma"/>
        <family val="2"/>
      </rPr>
      <t xml:space="preserve"> and </t>
    </r>
    <r>
      <rPr>
        <b/>
        <u/>
        <sz val="12"/>
        <rFont val="Tahoma"/>
        <family val="2"/>
      </rPr>
      <t>will</t>
    </r>
    <r>
      <rPr>
        <b/>
        <sz val="12"/>
        <rFont val="Tahoma"/>
        <family val="2"/>
      </rPr>
      <t xml:space="preserve"> need to fill out this form.</t>
    </r>
  </si>
  <si>
    <r>
      <t xml:space="preserve">•  If the Subrecipient in the preceding year received 80 percent or more of its annual gross revenues in Federal Awards, </t>
    </r>
    <r>
      <rPr>
        <b/>
        <sz val="12"/>
        <rFont val="Tahoma"/>
        <family val="2"/>
      </rPr>
      <t>and</t>
    </r>
  </si>
  <si>
    <t>•  Cal OES enters FFATA information on behalf of the Subrecipient.</t>
  </si>
  <si>
    <t>Enter the address of the Implementing Agency. Provide the complete nine digit zip code (Zip+4).</t>
  </si>
  <si>
    <t>Enter the City and County/Operational Area where the project is located. Provide the complete nine digit zip code (Zip+4).</t>
  </si>
  <si>
    <t xml:space="preserve">Select a Solution Area Sub-Category from the drop-down list. This list is dependent on a selection from the Solution Area Category drop-down list. The Solution Area Sub-Category will not display the drop-down list unless a Solution Area Category is selected.  </t>
  </si>
  <si>
    <t>Select an Expenditure Category from the drop-down list. This list is dependent on a selection from the Solution Area Sub-Category drop-down list. The Expenditure Category will not display the drop-down list unless a Solution Area Sub-Category is selected.</t>
  </si>
  <si>
    <t>1a. DUNS#:</t>
  </si>
  <si>
    <t>2a. DUNS#:</t>
  </si>
  <si>
    <t>Certification_Recertification_of_Instructors</t>
  </si>
  <si>
    <t xml:space="preserve">Federal Funding Accountability and Transparency Act (FFATA) Financial Disclosure </t>
  </si>
  <si>
    <t xml:space="preserve">   the public does not have access to information about the compensation of the senior executives of the entity,</t>
  </si>
  <si>
    <t>Select a Solution Area from the drop-down list that aligns to the activities/costs used to meet the EMPG Match Requirement.</t>
  </si>
  <si>
    <t xml:space="preserve">Select a Solution Area Sub-Category from the drop-down list that aligns to the activities/costs used to meet the EMPG Match Requirement. This list is dependent on a selection from the Solution Area Category drop-down list. The Solution Area Sub-Category will not display the drop-down list unless a Solution Area Category is selected.  </t>
  </si>
  <si>
    <t>Course Development, Delivery, and Evaluation</t>
  </si>
  <si>
    <t>Design, Develop, Conduct and Evaluate</t>
  </si>
  <si>
    <t>CBRNE Incident Response Vehicles</t>
  </si>
  <si>
    <t>Percentage of Fed Fund</t>
  </si>
  <si>
    <t>Course_Development_Delivery_and_Evaluation</t>
  </si>
  <si>
    <t>Design_Develop_Conduct_and_Evaluate</t>
  </si>
  <si>
    <t>Procurement_Over_150k</t>
  </si>
  <si>
    <t>Sole_Source_Involved</t>
  </si>
  <si>
    <t>Consultant_Hold_Trigger</t>
  </si>
  <si>
    <t>Crse_Development_Delivery_and_Evaluation</t>
  </si>
  <si>
    <t>Design_Develop_Conduct_and_Eval</t>
  </si>
  <si>
    <t>15. Official Authorized to Sign for Subrecipient:</t>
  </si>
  <si>
    <t>16.  Federal Employer ID Number</t>
  </si>
  <si>
    <t>%</t>
  </si>
  <si>
    <t>Please review, and if applicable, provide the necessary documentation.</t>
  </si>
  <si>
    <t>Subgrant Performance Period</t>
  </si>
  <si>
    <t>Start Date:</t>
  </si>
  <si>
    <t>End Date:</t>
  </si>
  <si>
    <t>Enter the complete name of the agency responsible for the day-to-day operation of the grant (e.g. Sheriff, Police Department, or Department of Public Works). If the Implementing Agency is the same as the Subrecipient, enter the same title again.</t>
  </si>
  <si>
    <t>14.  CA Public Records Act</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</si>
  <si>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</si>
  <si>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Use the drop down list to identify if the project is Direct or Subaward.</t>
  </si>
  <si>
    <t>Project Number</t>
  </si>
  <si>
    <t>Select YES, NO, or N/A from the drop-down list.</t>
  </si>
  <si>
    <t>Percent Expended</t>
  </si>
  <si>
    <t xml:space="preserve">Select a Solution Area from the drop-down list.  </t>
  </si>
  <si>
    <t>Provide a description of equipment and quantity. If Item is Mobile or Portable identify as such.</t>
  </si>
  <si>
    <t xml:space="preserve">Enter the Percentage Rate.  </t>
  </si>
  <si>
    <t>Total Cost Charged to this Grant</t>
  </si>
  <si>
    <t>Current Match</t>
  </si>
  <si>
    <t xml:space="preserve">Reimbursement Request Number </t>
  </si>
  <si>
    <t>REIMB or MOD Request #</t>
  </si>
  <si>
    <t>Authorized Agent</t>
  </si>
  <si>
    <t>Direct /
Subaward</t>
  </si>
  <si>
    <t>Funding
Source</t>
  </si>
  <si>
    <t>Solution Area
Sub-Category</t>
  </si>
  <si>
    <t>Approval
(Cal OES ONLY)</t>
  </si>
  <si>
    <t>Project Title</t>
  </si>
  <si>
    <t>Initials / Date:
(Program Rep)</t>
  </si>
  <si>
    <t>State
Goals</t>
  </si>
  <si>
    <t>Core
Capabilities</t>
  </si>
  <si>
    <t>Capability
Building</t>
  </si>
  <si>
    <t>(Beginning Performance Period Date)</t>
  </si>
  <si>
    <t>(Ending Performance Period Date)</t>
  </si>
  <si>
    <t>SOURCE_StateGoals</t>
  </si>
  <si>
    <t>Goal #1</t>
  </si>
  <si>
    <t>Goal #2</t>
  </si>
  <si>
    <t>Goal #3</t>
  </si>
  <si>
    <t>Goal #4</t>
  </si>
  <si>
    <t>Goal #5</t>
  </si>
  <si>
    <t>Goal #6</t>
  </si>
  <si>
    <t>Goal #7</t>
  </si>
  <si>
    <t>Goal #8</t>
  </si>
  <si>
    <t>Goal #9</t>
  </si>
  <si>
    <t>Goal #10</t>
  </si>
  <si>
    <t>Goal #11</t>
  </si>
  <si>
    <t>This request is for a/an:</t>
  </si>
  <si>
    <t>Access Control and Identity Verification</t>
  </si>
  <si>
    <t>Mass Search and Rescue Operations</t>
  </si>
  <si>
    <t>SOURCE_CoreCapabilities</t>
  </si>
  <si>
    <t>Alterations to this document may result in delayed application approval, modification requests, or reimbursement requests.
Subrecipients may be asked to revise and/or re-submit any altered Financial Management Forms Workbook.</t>
  </si>
  <si>
    <t>SAFECOM
Compliance</t>
  </si>
  <si>
    <t>Alterations to this document may result in delayed application approval, modification requests, or reimbursement requests. 
Subrecipients may be asked to revise and/or re-submit any altered Financial Management Forms Workbook.</t>
  </si>
  <si>
    <t>Less Distorting Costs</t>
  </si>
  <si>
    <t>X</t>
  </si>
  <si>
    <t>Face Sheet ICR</t>
  </si>
  <si>
    <t>POP Start Date</t>
  </si>
  <si>
    <t>POP End Date</t>
  </si>
  <si>
    <t>Total 
Approved</t>
  </si>
  <si>
    <t>Remaining
Balance</t>
  </si>
  <si>
    <t>Approval
Cal OES ONLY</t>
  </si>
  <si>
    <t>TOTAL ALLOWABLE INDIRECT COSTS</t>
  </si>
  <si>
    <t>TOTAL BUDGETED INDIRECT COSTS</t>
  </si>
  <si>
    <t>Total Salary &amp; Benefits Charged for this Reporting Period</t>
  </si>
  <si>
    <t>Source_SolutionAreaConsultantLookup</t>
  </si>
  <si>
    <t>Planning_Consulting</t>
  </si>
  <si>
    <t>Organization_Consulting</t>
  </si>
  <si>
    <t>Training_Consulting</t>
  </si>
  <si>
    <t>Exercise_Consulting</t>
  </si>
  <si>
    <t>MA_Consulting</t>
  </si>
  <si>
    <t>EOC_Consulting</t>
  </si>
  <si>
    <t>MS_Consulting</t>
  </si>
  <si>
    <t>Day-to-Day Activities / Emergency Mgmt Support Operations</t>
  </si>
  <si>
    <t>ALN:</t>
  </si>
  <si>
    <t>Performance Period</t>
  </si>
  <si>
    <t>State Goals</t>
  </si>
  <si>
    <t>Core Capabilities</t>
  </si>
  <si>
    <t>Select a Core Capabilities from the drop-down list.</t>
  </si>
  <si>
    <t>Capability Building</t>
  </si>
  <si>
    <t>Select Capability Building from the drop-down list.</t>
  </si>
  <si>
    <t>Enter the name of the Disaster or Program providing the funds for this Grant Subaward. A disaster may be referred by the federal declaration number. Program titles should be complete without the use of acronyms.</t>
  </si>
  <si>
    <t>Enter beginning and ending dates of the performance period for the Grant Subaward. (mm/dd/yyyy)</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</si>
  <si>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</si>
  <si>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 xml:space="preserve">Use this ledger to submit funding information for projects, as well as submitting Reimbursement, Modifications, Advances, and 
Final Reimbursement. </t>
  </si>
  <si>
    <t>Period</t>
  </si>
  <si>
    <t>Indirect Cost Rate for Period</t>
  </si>
  <si>
    <t>Enter the indirect cost rate for period</t>
  </si>
  <si>
    <t>Select ICR Base from the drop-down</t>
  </si>
  <si>
    <t>Deployable /
Shareable</t>
  </si>
  <si>
    <t>Amount
This Request</t>
  </si>
  <si>
    <t>Reimbursement
Request #</t>
  </si>
  <si>
    <t>Total
Approved</t>
  </si>
  <si>
    <t>Expenditure
Category</t>
  </si>
  <si>
    <t>Budgeted
Cost</t>
  </si>
  <si>
    <t>Project
Description</t>
  </si>
  <si>
    <t>Solution
Area</t>
  </si>
  <si>
    <t>Amount 
This Request</t>
  </si>
  <si>
    <t>Planning
Activity</t>
  </si>
  <si>
    <t>Approval
Date</t>
  </si>
  <si>
    <t>Hold
Trigger</t>
  </si>
  <si>
    <t>Final
Product</t>
  </si>
  <si>
    <t>AEL
Title</t>
  </si>
  <si>
    <t>Invoice
Number</t>
  </si>
  <si>
    <t>Condition &amp;
Disposition</t>
  </si>
  <si>
    <t>Deployed
Location</t>
  </si>
  <si>
    <t>Course
Name</t>
  </si>
  <si>
    <t xml:space="preserve">Training
Activity </t>
  </si>
  <si>
    <t xml:space="preserve">Identified
Host </t>
  </si>
  <si>
    <t>Exercise
Title</t>
  </si>
  <si>
    <t>Date of
Exercise</t>
  </si>
  <si>
    <t>Previously
Approved
Amount</t>
  </si>
  <si>
    <t>Project
Title</t>
  </si>
  <si>
    <t>Total
Budgeted
Cost</t>
  </si>
  <si>
    <t>Total Match
Expended</t>
  </si>
  <si>
    <t>Percentage
Expended</t>
  </si>
  <si>
    <t>ID Tag
Number</t>
  </si>
  <si>
    <t>% of Federal
Funds Used in the Purchase</t>
  </si>
  <si>
    <t>Feedback
Number</t>
  </si>
  <si>
    <t>Total # of
Trainee(s)</t>
  </si>
  <si>
    <t>Identified
Host</t>
  </si>
  <si>
    <t>Consulting Firm /
Consultant Name</t>
  </si>
  <si>
    <t>Project /
Description of Services</t>
  </si>
  <si>
    <t>Period of
Expenditure</t>
  </si>
  <si>
    <t>Fee for
Deliverable</t>
  </si>
  <si>
    <t>Total Project
Hours</t>
  </si>
  <si>
    <t>Initials / Date
(Program Rep)</t>
  </si>
  <si>
    <t>Project /
Deliverable</t>
  </si>
  <si>
    <t>Total Cost
Charged to Grant</t>
  </si>
  <si>
    <t xml:space="preserve">Total Salary &amp; Benefits
Charged for this Reporting Period </t>
  </si>
  <si>
    <t>Type of
Match</t>
  </si>
  <si>
    <t>Current
Match</t>
  </si>
  <si>
    <t>Previously Approved
Amount</t>
  </si>
  <si>
    <t>Excel 2003</t>
  </si>
  <si>
    <t>Excel 2007</t>
  </si>
  <si>
    <t>Version</t>
  </si>
  <si>
    <t>Instructions</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</si>
  <si>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</si>
  <si>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r>
      <t xml:space="preserve">1) From the menu bar, click on TOOLS &gt; MACRO &gt; SECURITY.
2) From SECURITY LEVEL tab, select the MEDIUM or LOW.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prompt. It is recommended that you have virus software installed and updated if other files.</t>
    </r>
  </si>
  <si>
    <t xml:space="preserve">Below is a table of the macro buttons available on many of the worksheets in this workbook.  </t>
  </si>
  <si>
    <t>Button</t>
  </si>
  <si>
    <t>Function</t>
  </si>
  <si>
    <t>Red Strikethru (Selection)</t>
  </si>
  <si>
    <t>Red Strikethru (Row)</t>
  </si>
  <si>
    <t>Blue Font (Row)</t>
  </si>
  <si>
    <t>Blue Font (Selection)</t>
  </si>
  <si>
    <t>New Mod Item</t>
  </si>
  <si>
    <t>Black Font (Selection)</t>
  </si>
  <si>
    <t>Black Font (Row)</t>
  </si>
  <si>
    <t>Changes the font color of all selected cells to black.  Any strikethroughs will be removed.</t>
  </si>
  <si>
    <t>Changes the font color of all selected cells to blue.  Any strikethroughs will be removed.</t>
  </si>
  <si>
    <t>Selects the entire row(s) of the selected cell(s) and changes the font color to black.  Any strikethroughs will be removed.</t>
  </si>
  <si>
    <t>Selects the entire row(s) of the selected cell(s) and changes the font color to red.  A red strikethrough will be added.</t>
  </si>
  <si>
    <t xml:space="preserve">Changes the font color of all selected cells to red.  A red strikethrough will be added. </t>
  </si>
  <si>
    <t>Selects the entire row(s) of the selected cell(s) and changes the font color to blue.  Any strikethroughs will be removed.</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</si>
  <si>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</si>
  <si>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 xml:space="preserve">Populates the Ledger Type field with "Initial Application" and the Date field with today's date. </t>
  </si>
  <si>
    <t>Form Field</t>
  </si>
  <si>
    <t>1a.  Federal DUNS Number (Subrecipient)</t>
  </si>
  <si>
    <t>2a.  Federal DUNS Number (Implementing Agency)</t>
  </si>
  <si>
    <t>15.  Official Authorized to sign for the Subrecipient</t>
  </si>
  <si>
    <t>3.    Implementing Agency Address</t>
  </si>
  <si>
    <t>2.    Implementing Agency</t>
  </si>
  <si>
    <t>4.    Location of Project</t>
  </si>
  <si>
    <t>5.    Disaster/Program Title</t>
  </si>
  <si>
    <t>6.    Performance Period</t>
  </si>
  <si>
    <t>7.    Indirect Cost Rate</t>
  </si>
  <si>
    <t>Happy County</t>
  </si>
  <si>
    <t>Select the State Goals from the drop-down list.</t>
  </si>
  <si>
    <t>Deployable/Shareable</t>
  </si>
  <si>
    <t>Select from the drop down list.</t>
  </si>
  <si>
    <t>Total Budgeted Cost</t>
  </si>
  <si>
    <t xml:space="preserve">Enter a short, but descriptive name for the project. </t>
  </si>
  <si>
    <t>Enter the project description, citing specific and measurable objectives.</t>
  </si>
  <si>
    <t>Enter the total amount obligated for the project.</t>
  </si>
  <si>
    <t>Previously Approved Amount</t>
  </si>
  <si>
    <t>This field auto-populates with the total expenditures to-date for the line item.  This value does not include any match amounts.</t>
  </si>
  <si>
    <t>This field auto-populates with the remaining balance allowed for the line item.  This value does not include any match amounts.</t>
  </si>
  <si>
    <t>This field auto-populates with the amount expended, to-date, as a percentage of the budgeted amount.  This value does not include any match amounts.</t>
  </si>
  <si>
    <t>This field auto-populates.</t>
  </si>
  <si>
    <t>This field is for Reimbursement Requests only:  Enter the requested reimbursement amount for the line item.</t>
  </si>
  <si>
    <t>Enter the Reimbursement Request number for this Planning activity.</t>
  </si>
  <si>
    <t>Enter the total amount of grant funding budgeted for the line item.</t>
  </si>
  <si>
    <t>Enter the Reimbursement Request number for this Organizational activity.</t>
  </si>
  <si>
    <t>Enter the Reimbursement Request number for this request.</t>
  </si>
  <si>
    <t>Enter the condition of equipment by selecting the appropriate drop-down item. If the equipment is not in use, please use the "Deployed Location" column to explain current status.</t>
  </si>
  <si>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</si>
  <si>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Previously Approrved Amount</t>
  </si>
  <si>
    <t>Consulting Firm / Consultant Name</t>
  </si>
  <si>
    <r>
      <t xml:space="preserve">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</si>
  <si>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Total Salary and Benefits Charged for this Reporting Period</t>
  </si>
  <si>
    <t>Previously
Expended
Match</t>
  </si>
  <si>
    <t>Total
Budgeted
Match</t>
  </si>
  <si>
    <t>Total Budgeted Match</t>
  </si>
  <si>
    <t>Enter the total budgeted match amount for this project in this column.</t>
  </si>
  <si>
    <t>This field auto-populates with the cumulative match expenditures as of the reimbursement request prior to the current request.</t>
  </si>
  <si>
    <t>This field is for Reimbursement Requests only:  Enter the match amount for the line item.</t>
  </si>
  <si>
    <t xml:space="preserve">This field auto-populates with the total match expenditures to-date for the line item. </t>
  </si>
  <si>
    <t>This field auto-populates with the remaining match balance for the line item.</t>
  </si>
  <si>
    <t>This field auto-populates with the match amount expended, to-date, as a percentage of the budgeted match amount.</t>
  </si>
  <si>
    <r>
      <t>WORKBOOK INSTRUCTIONS</t>
    </r>
    <r>
      <rPr>
        <sz val="12"/>
        <color indexed="9"/>
        <rFont val="Century Gothic"/>
        <family val="2"/>
      </rPr>
      <t/>
    </r>
  </si>
  <si>
    <r>
      <t xml:space="preserve">Use the Grant Subaward Face Sheet to apply for grant programs. Each grant program requires its own separate Grant Subaward Face Sheet.  Please print the Grant Subaward Face Sheet in portrait format and provide an original signature from the authorized official. </t>
    </r>
    <r>
      <rPr>
        <b/>
        <sz val="12"/>
        <color rgb="FFFF0000"/>
        <rFont val="Century Gothic"/>
        <family val="2"/>
      </rPr>
      <t>The use of white out or tape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</si>
  <si>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t>This field is auto-populated with the grant Performance Period as described on the Face Sheet Tab</t>
  </si>
  <si>
    <t>Enter the "Reimbursement" or "Modification" request number associated with this request.</t>
  </si>
  <si>
    <t>This field is for Reimbursement Requests only:  Enter the requested reimbursement amount for this request.</t>
  </si>
  <si>
    <r>
      <t xml:space="preserve">Enter the type of request that is being made.  Use one of the following types:
</t>
    </r>
    <r>
      <rPr>
        <b/>
        <sz val="12"/>
        <rFont val="Century Gothic"/>
        <family val="2"/>
      </rPr>
      <t>INITIAL APPLICATION, REIMBURSEMENT REQUEST, FINAL REIMBURSEMENT REQUEST and MODIFICATION</t>
    </r>
  </si>
  <si>
    <t>Request Type</t>
  </si>
  <si>
    <t>Ledger Column Name</t>
  </si>
  <si>
    <t>Direct / Subaward</t>
  </si>
  <si>
    <t>Noncomp. Procurement</t>
  </si>
  <si>
    <t>Goal #12</t>
  </si>
  <si>
    <t>Noncompetitive
Procurement
over 250k</t>
  </si>
  <si>
    <r>
      <t xml:space="preserve">Supporting Information for Reimbursement/Advance of State and Federal Funds
</t>
    </r>
    <r>
      <rPr>
        <b/>
        <sz val="14"/>
        <color rgb="FFFF0000"/>
        <rFont val="Century Gothic"/>
        <family val="2"/>
      </rPr>
      <t>This claim is for costs incurred within the grant performance period.</t>
    </r>
  </si>
  <si>
    <t>Previously 
Approved
Amount</t>
  </si>
  <si>
    <t>Noncompetitive
Procurement
over $250k</t>
  </si>
  <si>
    <t>OT / Backfill</t>
  </si>
  <si>
    <t xml:space="preserve">EMPG / EOC Construction &amp; Renovation </t>
  </si>
  <si>
    <t>Supplies / Materials</t>
  </si>
  <si>
    <t>EMPG - Certification / Recertification of instructors</t>
  </si>
  <si>
    <t>Design / Develop / Conduct / Evaluate</t>
  </si>
  <si>
    <t>M&amp;A Hiring Contractors / Consultants</t>
  </si>
  <si>
    <t>EMPG / EOC Construction</t>
  </si>
  <si>
    <t>EMPG / EOC Renovation</t>
  </si>
  <si>
    <t>Narrative Attachments- Training w /AAR / Exercise Detail</t>
  </si>
  <si>
    <t>Narrative Attachments- Training w / AAR / Exercise Detail</t>
  </si>
  <si>
    <t>Governing Body Resolution - Authorized Agent / MOU</t>
  </si>
  <si>
    <t>Planning Roster- As needed / If Applicable</t>
  </si>
  <si>
    <t>Grant Mgt Capacity / Roster</t>
  </si>
  <si>
    <t>Environmental Response / Health and Safety</t>
  </si>
  <si>
    <t>Border / Maritime Security OT</t>
  </si>
  <si>
    <t>EOC - Analyzing constructed / renovated space to support design / implementation of protection systems</t>
  </si>
  <si>
    <t>Hiring of New Staff / Contractors for Info/Intel Anaysis and Sharing / Fusion center activites</t>
  </si>
  <si>
    <t>Hourly / Billing Rate</t>
  </si>
  <si>
    <r>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The</t>
    </r>
    <r>
      <rPr>
        <b/>
        <sz val="12"/>
        <rFont val="Century Gothic"/>
        <family val="2"/>
      </rPr>
      <t xml:space="preserve"> Total Project Cost</t>
    </r>
    <r>
      <rPr>
        <sz val="12"/>
        <rFont val="Century Gothic"/>
        <family val="2"/>
      </rPr>
      <t xml:space="preserve"> row should correspond to the total project cost specified in the budget.</t>
    </r>
  </si>
  <si>
    <t>Noncompetitive Procurement over 250k</t>
  </si>
  <si>
    <t>Equipment Description</t>
  </si>
  <si>
    <t>SAFECOM Compliance</t>
  </si>
  <si>
    <t>Acquisition
Date</t>
  </si>
  <si>
    <t>Acquisition Date</t>
  </si>
  <si>
    <t>Noncompetitive Procurement over $250k</t>
  </si>
  <si>
    <t>If project is subject to a Hold, select the Hold type from drop-down list.</t>
  </si>
  <si>
    <t>If applicable, enter date when hold was released/approved.</t>
  </si>
  <si>
    <t>If your consultant/contractor invoiced you for their services using an hourly rate, then enter the total invoice amount for this reporting period.</t>
  </si>
  <si>
    <t>Hourly Billing Rate</t>
  </si>
  <si>
    <t>If your consultant/contractor invoiced you for their services using an hourly rate, enter the hourly rate charged.</t>
  </si>
  <si>
    <t>If your consultant/contractor invoiced you for their services using an hourly rate, enter number of hours charged during this reporting period.</t>
  </si>
  <si>
    <t>VS#</t>
  </si>
  <si>
    <t xml:space="preserve">3.  Implementing Agency Address: </t>
  </si>
  <si>
    <t xml:space="preserve">          (Street)</t>
  </si>
  <si>
    <t>(City)</t>
  </si>
  <si>
    <t>(Zip+4)</t>
  </si>
  <si>
    <t xml:space="preserve">          (City)</t>
  </si>
  <si>
    <t>(County)</t>
  </si>
  <si>
    <t>(Start Date)</t>
  </si>
  <si>
    <t xml:space="preserve">(End Date)     </t>
  </si>
  <si>
    <t>Item Number</t>
  </si>
  <si>
    <t xml:space="preserve">A. State
</t>
  </si>
  <si>
    <t xml:space="preserve">B. Federal
</t>
  </si>
  <si>
    <t xml:space="preserve">C. Total
</t>
  </si>
  <si>
    <t>D. Cash Match</t>
  </si>
  <si>
    <t>E. In-Kind Match</t>
  </si>
  <si>
    <t>F. Total Match</t>
  </si>
  <si>
    <t>G. Total  Cost</t>
  </si>
  <si>
    <t>Total</t>
  </si>
  <si>
    <t>Cost</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</si>
  <si>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and the Assurances/Certifications.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</si>
  <si>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6250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</si>
  <si>
    <t>Zip Code+4:</t>
  </si>
  <si>
    <t>(Cal OES Fiscal Officer)</t>
  </si>
  <si>
    <t>(Date)</t>
  </si>
  <si>
    <t>(Cal OES Director or Designee)</t>
  </si>
  <si>
    <t>BZPD</t>
  </si>
  <si>
    <t>CASV</t>
  </si>
  <si>
    <t>CDVV</t>
  </si>
  <si>
    <t>CNSG</t>
  </si>
  <si>
    <t>CSAE</t>
  </si>
  <si>
    <t>CVHT</t>
  </si>
  <si>
    <t>DNAE</t>
  </si>
  <si>
    <t>DNAP</t>
  </si>
  <si>
    <t>EHAF</t>
  </si>
  <si>
    <t>FJC0</t>
  </si>
  <si>
    <t>HSGP-OPSG</t>
  </si>
  <si>
    <t>HTVA</t>
  </si>
  <si>
    <t>HY05</t>
  </si>
  <si>
    <t>ICAC</t>
  </si>
  <si>
    <t>IOCV</t>
  </si>
  <si>
    <t>NSGP-UA</t>
  </si>
  <si>
    <t>NSGP-S</t>
  </si>
  <si>
    <t>PESC</t>
  </si>
  <si>
    <t>PPP0</t>
  </si>
  <si>
    <t>RCASD</t>
  </si>
  <si>
    <t>RCP5</t>
  </si>
  <si>
    <t>SSV0</t>
  </si>
  <si>
    <t>VWR0</t>
  </si>
  <si>
    <t>WSGP</t>
  </si>
  <si>
    <t>YETO</t>
  </si>
  <si>
    <t>Deletes entire row(s) of selected cell(s).  Selection must be contiguous if multiple cells are selected.</t>
  </si>
  <si>
    <t>8-12. Fund Allocations and Total Project Cost</t>
  </si>
  <si>
    <r>
      <t xml:space="preserve">Section 1:  </t>
    </r>
    <r>
      <rPr>
        <b/>
        <u/>
        <sz val="15"/>
        <color indexed="9"/>
        <rFont val="Century Gothic"/>
        <family val="2"/>
      </rPr>
      <t>MACROS</t>
    </r>
  </si>
  <si>
    <r>
      <t xml:space="preserve">
Below is a table with instructions on how to enable macros in Microsoft Excel, depending on the version.  
</t>
    </r>
    <r>
      <rPr>
        <b/>
        <u/>
        <sz val="12"/>
        <rFont val="Century Gothic"/>
        <family val="2"/>
      </rPr>
      <t>Note</t>
    </r>
    <r>
      <rPr>
        <sz val="12"/>
        <rFont val="Century Gothic"/>
        <family val="2"/>
      </rPr>
      <t xml:space="preserve">: Some computers may not run Macros correctly even when enabled in Excel.  A Non-Macro version of the workbook is available under such circumstances.
</t>
    </r>
  </si>
  <si>
    <r>
      <rPr>
        <b/>
        <sz val="15"/>
        <color theme="0"/>
        <rFont val="Century Gothic"/>
        <family val="2"/>
      </rPr>
      <t xml:space="preserve">Section 2:   </t>
    </r>
    <r>
      <rPr>
        <b/>
        <u/>
        <sz val="15"/>
        <color theme="0"/>
        <rFont val="Century Gothic"/>
        <family val="2"/>
      </rPr>
      <t>GRANT SUBAWARD FACE SHEET</t>
    </r>
  </si>
  <si>
    <r>
      <rPr>
        <b/>
        <sz val="15"/>
        <color theme="0"/>
        <rFont val="Century Gothic"/>
        <family val="2"/>
      </rPr>
      <t xml:space="preserve">Section 3:  </t>
    </r>
    <r>
      <rPr>
        <b/>
        <u/>
        <sz val="15"/>
        <color theme="0"/>
        <rFont val="Century Gothic"/>
        <family val="2"/>
      </rPr>
      <t>AUTHORIZED AGENT CONTACT INFORMATION</t>
    </r>
  </si>
  <si>
    <r>
      <rPr>
        <b/>
        <sz val="15"/>
        <color theme="0"/>
        <rFont val="Century Gothic"/>
        <family val="2"/>
      </rPr>
      <t xml:space="preserve">Section 4:  </t>
    </r>
    <r>
      <rPr>
        <b/>
        <u/>
        <sz val="15"/>
        <color theme="0"/>
        <rFont val="Century Gothic"/>
        <family val="2"/>
      </rPr>
      <t>PROJECT LEDGER</t>
    </r>
  </si>
  <si>
    <t>If claiming indirect costs under the award, provide detailed information on the total estimated indirect costs and the indirect cost rate at which you will be claiming.  If you have a federally-approved rate, provide information on the direct cost base on which, the rate is calculated, e.g., Salary and Wages (S/W), Salary, Wages and Benefits (SW&amp;B), Total Direct Costs (TDC), Modified Total Direct Costs (MTDC), the De Minimis Rate of 10% of MTDC (10% MTDC), or another base (Other).</t>
  </si>
  <si>
    <t>The Authorized Agent sheet must accompany ALL Reimbursement Requests, Modifications, and the Initial Application.</t>
  </si>
  <si>
    <r>
      <t xml:space="preserve">If your consultant/contractor invoiced you for their services using a fee for each deliverable, then fill in the cost for the product in the Fee for Deliverable column.  </t>
    </r>
    <r>
      <rPr>
        <i/>
        <sz val="12"/>
        <rFont val="Century Gothic"/>
        <family val="2"/>
      </rPr>
      <t>(e.g.: $10,000 for a reverse 911/telephone emergency notification system)</t>
    </r>
  </si>
  <si>
    <r>
      <t xml:space="preserve">Provide detailed information on the project and description of services. 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</si>
  <si>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
  </si>
  <si>
    <r>
      <rPr>
        <b/>
        <sz val="14"/>
        <rFont val="Century Gothic"/>
        <family val="2"/>
      </rPr>
      <t>Federally Approved ICR</t>
    </r>
    <r>
      <rPr>
        <sz val="14"/>
        <rFont val="Century Gothic"/>
        <family val="2"/>
      </rPr>
      <t xml:space="preserve"> (if applicable):</t>
    </r>
  </si>
  <si>
    <t>2019-0003</t>
  </si>
  <si>
    <t>source_FundingSource_All</t>
  </si>
  <si>
    <t>Initials / Date 
(Program Rep)</t>
  </si>
  <si>
    <t>U</t>
  </si>
  <si>
    <t>V</t>
  </si>
  <si>
    <t>W</t>
  </si>
  <si>
    <t>Z</t>
  </si>
  <si>
    <t>Authorized Agent
Name</t>
  </si>
  <si>
    <t>Contact
Name</t>
  </si>
  <si>
    <t>Do Not Use</t>
  </si>
  <si>
    <t>Exercise
Type</t>
  </si>
  <si>
    <r>
      <t xml:space="preserve">Warning! </t>
    </r>
    <r>
      <rPr>
        <sz val="14"/>
        <rFont val="Century Gothic"/>
        <family val="2"/>
      </rPr>
      <t xml:space="preserve"> Decimal usage is not allowed.  Round amounts </t>
    </r>
    <r>
      <rPr>
        <b/>
        <sz val="14"/>
        <color rgb="FFFF0000"/>
        <rFont val="Century Gothic"/>
        <family val="2"/>
      </rPr>
      <t xml:space="preserve">DOWN </t>
    </r>
    <r>
      <rPr>
        <sz val="14"/>
        <rFont val="Century Gothic"/>
        <family val="2"/>
      </rPr>
      <t>to the nearest dollar.</t>
    </r>
  </si>
  <si>
    <r>
      <t xml:space="preserve">Warning!  </t>
    </r>
    <r>
      <rPr>
        <sz val="14"/>
        <rFont val="Century Gothic"/>
        <family val="2"/>
      </rPr>
      <t xml:space="preserve">Decimal usage is not allowed.  Round amounts </t>
    </r>
    <r>
      <rPr>
        <b/>
        <sz val="14"/>
        <color rgb="FFFF0000"/>
        <rFont val="Century Gothic"/>
        <family val="2"/>
      </rPr>
      <t xml:space="preserve">DOWN </t>
    </r>
    <r>
      <rPr>
        <sz val="14"/>
        <rFont val="Century Gothic"/>
        <family val="2"/>
      </rPr>
      <t>to the nearest dollar.</t>
    </r>
  </si>
  <si>
    <r>
      <t xml:space="preserve">Warning! </t>
    </r>
    <r>
      <rPr>
        <sz val="14"/>
        <rFont val="Century Gothic"/>
        <family val="2"/>
      </rPr>
      <t xml:space="preserve"> Decimal usage is not allowed.  Round amounts </t>
    </r>
    <r>
      <rPr>
        <b/>
        <sz val="14"/>
        <color rgb="FFFF0000"/>
        <rFont val="Century Gothic"/>
        <family val="2"/>
      </rPr>
      <t>DOWN</t>
    </r>
    <r>
      <rPr>
        <sz val="14"/>
        <rFont val="Century Gothic"/>
        <family val="2"/>
      </rPr>
      <t xml:space="preserve"> to the nearest dollar.</t>
    </r>
  </si>
  <si>
    <r>
      <t>Warning!</t>
    </r>
    <r>
      <rPr>
        <sz val="14"/>
        <rFont val="Century Gothic"/>
        <family val="2"/>
      </rPr>
      <t xml:space="preserve">  Decimal usage is not allowed.  Round amounts </t>
    </r>
    <r>
      <rPr>
        <b/>
        <sz val="14"/>
        <color rgb="FFFF0000"/>
        <rFont val="Century Gothic"/>
        <family val="2"/>
      </rPr>
      <t>DOWN</t>
    </r>
    <r>
      <rPr>
        <sz val="14"/>
        <rFont val="Century Gothic"/>
        <family val="2"/>
      </rPr>
      <t xml:space="preserve"> to the nearest dollar.</t>
    </r>
  </si>
  <si>
    <r>
      <t xml:space="preserve">Warning!  </t>
    </r>
    <r>
      <rPr>
        <sz val="14"/>
        <rFont val="Century Gothic"/>
        <family val="2"/>
      </rPr>
      <t xml:space="preserve">Decimal usage is not allowed.  Round amounts </t>
    </r>
    <r>
      <rPr>
        <b/>
        <sz val="14"/>
        <color rgb="FFFF0000"/>
        <rFont val="Century Gothic"/>
        <family val="2"/>
      </rPr>
      <t>DOWN</t>
    </r>
    <r>
      <rPr>
        <sz val="14"/>
        <rFont val="Century Gothic"/>
        <family val="2"/>
      </rPr>
      <t xml:space="preserve"> to the nearest dollar.</t>
    </r>
  </si>
  <si>
    <r>
      <rPr>
        <b/>
        <sz val="14"/>
        <rFont val="Century Gothic"/>
        <family val="2"/>
      </rPr>
      <t xml:space="preserve">Warning!  </t>
    </r>
    <r>
      <rPr>
        <sz val="14"/>
        <rFont val="Century Gothic"/>
        <family val="2"/>
      </rPr>
      <t xml:space="preserve">Decimal usage is not allowed.  Round amounts </t>
    </r>
    <r>
      <rPr>
        <b/>
        <sz val="14"/>
        <color rgb="FFFF0000"/>
        <rFont val="Century Gothic"/>
        <family val="2"/>
      </rPr>
      <t>DOWN</t>
    </r>
    <r>
      <rPr>
        <sz val="14"/>
        <rFont val="Century Gothic"/>
        <family val="2"/>
      </rPr>
      <t xml:space="preserve"> to the nearest dollar.</t>
    </r>
  </si>
  <si>
    <t xml:space="preserve">Adds row below the selected cell.  </t>
  </si>
  <si>
    <t>Add Row</t>
  </si>
  <si>
    <t>Delete Row</t>
  </si>
  <si>
    <t>Restores formulas to default values in the appropriate cells.  Use this if formulas are missing or are not calculating correctly.  This macro also auto-sizes the table rows to automaticaly fit the contents within the cells.</t>
  </si>
  <si>
    <t>(Select)</t>
  </si>
  <si>
    <t>Emergency Management Performance Grant</t>
  </si>
  <si>
    <t xml:space="preserve">INDIRECT COST RATE FOR PERIOD </t>
  </si>
  <si>
    <t xml:space="preserve">ICR Base </t>
  </si>
  <si>
    <t xml:space="preserve">ICR PERIOD (month/yr through month/yr) </t>
  </si>
  <si>
    <r>
      <t xml:space="preserve">Indicate whether you are using the 10% de Minimis rate based on Modified Total Direct Costs (MTDC) or your current cognizant agency approved indirect cost rate agreement. A copy of the approved negotiated indirect cost rate agreement must be enclosed with your application. Indicate N/A if you will not be claiming indirect costs under the award.  </t>
    </r>
    <r>
      <rPr>
        <b/>
        <i/>
        <sz val="12"/>
        <rFont val="Century Gothic"/>
        <family val="2"/>
      </rPr>
      <t>Indirect costs may or may not be allowable under all Federal fund sources</t>
    </r>
    <r>
      <rPr>
        <i/>
        <sz val="12"/>
        <rFont val="Century Gothic"/>
        <family val="2"/>
      </rPr>
      <t>.</t>
    </r>
  </si>
  <si>
    <r>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t>
    </r>
    <r>
      <rPr>
        <b/>
        <u/>
        <sz val="12"/>
        <rFont val="Century Gothic"/>
        <family val="2"/>
      </rPr>
      <t>PLEASE NOTE</t>
    </r>
    <r>
      <rPr>
        <sz val="12"/>
        <rFont val="Century Gothic"/>
        <family val="2"/>
      </rPr>
      <t xml:space="preserve">:  All CBOs must be registered, active, and current with the IRS, Department of Justice (DOJ), and Secretary of State (SOS) websites. Failure to be current will result in funds being withheld by Cal OES.  </t>
    </r>
  </si>
  <si>
    <t>This field auto-populates with the cumulative expenditures of all reimbursement requests prior to the current request.  This value does not include any match amounts.</t>
  </si>
  <si>
    <t>Select the project letter from the drop-down list that corresponds with the Project Ledger.</t>
  </si>
  <si>
    <t>Select a Solution Area Sub-Category from the drop-down list that corresponds with the Project Ledger.</t>
  </si>
  <si>
    <t>Project Letter</t>
  </si>
  <si>
    <t>Enter a description of the final product for this Planning activity. This must be a tangible item such as a manual, procedure, etc. Please contact your Program Representative for further examples of final products.</t>
  </si>
  <si>
    <t>Enter the name of the organization.</t>
  </si>
  <si>
    <t>This field auto-populates with the cumulative expenditures as of all reimbursement requests prior to the current request.  This value does not include any match amounts.</t>
  </si>
  <si>
    <t>Enter the ID Tag Number used to identify this equipment with. Subrecipient may use a product's serial number, or their own internal numbering format to tag equipment.  ID Tag Number must be available during monitoring visits.</t>
  </si>
  <si>
    <t>Select 50% or 100% from the drop-down list, or enter the appropriate percentage.</t>
  </si>
  <si>
    <t>Date AAR/IP
E-mailed to
HSEEP</t>
  </si>
  <si>
    <t>Date of AAR/IP E-mailed into HSEEP</t>
  </si>
  <si>
    <t xml:space="preserve">Select a Solution Area Sub-Category from the drop-down list that corresponds with the Project Ledger. This list is dependent on a selection from the Solution Area Category drop-down list. The Solution Area Sub-Category will not display the drop-down list unless a Solution Area Category is selected.  </t>
  </si>
  <si>
    <t>Enter the description of the Match activity.</t>
  </si>
  <si>
    <t>Select the Type of Match:  Cash or In-Kind</t>
  </si>
  <si>
    <r>
      <t xml:space="preserve">Enter the Name and Title of Authorized Agent. Sign and date after printing. </t>
    </r>
    <r>
      <rPr>
        <b/>
        <sz val="12"/>
        <rFont val="Century Gothic"/>
        <family val="2"/>
      </rPr>
      <t>Original signature required.</t>
    </r>
  </si>
  <si>
    <t>Total Budgeted Indirect Costs</t>
  </si>
  <si>
    <t>Total Direct Costs</t>
  </si>
  <si>
    <t>Total Allowable Indirect Costs</t>
  </si>
  <si>
    <t>Enter Total Indirect Costs budgeted, if less than Total Allowable Indirect Costs.</t>
  </si>
  <si>
    <t>Enter Total Costs.</t>
  </si>
  <si>
    <t>Enter Less Distorting Costs.</t>
  </si>
  <si>
    <t>Enter the time period for which the indirect cost rate is valid.  Use the format: Month/Year through Month/Year.</t>
  </si>
  <si>
    <t>Ful Scale Host</t>
  </si>
  <si>
    <t>Expenditures
To Date</t>
  </si>
  <si>
    <t>This field auto-populates with the cumulative amount expended for the line item.  This value does not include any match amounts.</t>
  </si>
  <si>
    <t>Expenditures To Date</t>
  </si>
  <si>
    <t>This field auto-populates with the total expenditures to date for the line item.  This value includes match amounts.</t>
  </si>
  <si>
    <t>New Request</t>
  </si>
  <si>
    <t xml:space="preserve">Duplicates the active worksheet for advance, reimbursement, and modification requests, placing it immediately after the original worksheet.  An input box will appear to name the new worksheet.  Remember to use the most recent version of the worksheet when creating a new request. </t>
  </si>
  <si>
    <t xml:space="preserve">Populates the Ledger Type field with "Advance" and the Date field with today's date. </t>
  </si>
  <si>
    <t xml:space="preserve">Populates the Ledger Type field with "Reimbursement Request" and the Date field with today's date.  A new "Request #" field will appear. </t>
  </si>
  <si>
    <t xml:space="preserve">Populates the Ledger Type field with "Modification" and the Date field with today's date.  A new "Request #" field will appear. </t>
  </si>
  <si>
    <t>Select the project letter from the drop-down list.</t>
  </si>
  <si>
    <t xml:space="preserve">Enter the full nine digit Federal Data Universal Numbering System (DUNS) ID number for the Subrecipient. If the Subrecipient does not yet have a DUNS number assigned, one may be obtained by contacting Dun &amp; Bradstreet at 866-705-5711 or at www.dnb.com. This requirement applies to federally funded grants only. Your DUNS # must be current and active in the System for Award Management (SAM) at the time of your Award. </t>
  </si>
  <si>
    <t>Enter the full 9-digit Federal Data Universal Numbering System (DUNS) ID number for the Implementing Agency. If the Implementing Agency does not yet have a DUNS number assigned, one may be obtained by contacting Dun &amp; Bradstreet at 866-705-5711 or at www.dnb.com. This applies to federally funded grants only. Your DUNS # must be current and active in the System for Award Management at the time of your Award.</t>
  </si>
  <si>
    <t>Enter the nine digit Federal Employer Identification Number for the Implementing Agency.</t>
  </si>
  <si>
    <t>Spacing</t>
  </si>
  <si>
    <r>
      <rPr>
        <b/>
        <sz val="15"/>
        <color theme="0"/>
        <rFont val="Century Gothic"/>
        <family val="2"/>
      </rPr>
      <t xml:space="preserve">Section 8:  </t>
    </r>
    <r>
      <rPr>
        <b/>
        <u/>
        <sz val="15"/>
        <color theme="0"/>
        <rFont val="Century Gothic"/>
        <family val="2"/>
      </rPr>
      <t>TRAINING</t>
    </r>
  </si>
  <si>
    <r>
      <rPr>
        <b/>
        <sz val="15"/>
        <color theme="0"/>
        <rFont val="Century Gothic"/>
        <family val="2"/>
      </rPr>
      <t xml:space="preserve">Section 6:  </t>
    </r>
    <r>
      <rPr>
        <b/>
        <u/>
        <sz val="15"/>
        <color theme="0"/>
        <rFont val="Century Gothic"/>
        <family val="2"/>
      </rPr>
      <t>ORGANIZATION</t>
    </r>
  </si>
  <si>
    <r>
      <rPr>
        <b/>
        <sz val="15"/>
        <color theme="0"/>
        <rFont val="Century Gothic"/>
        <family val="2"/>
      </rPr>
      <t xml:space="preserve">Section 5: </t>
    </r>
    <r>
      <rPr>
        <b/>
        <u/>
        <sz val="15"/>
        <color theme="0"/>
        <rFont val="Century Gothic"/>
        <family val="2"/>
      </rPr>
      <t xml:space="preserve"> PLANNING</t>
    </r>
  </si>
  <si>
    <r>
      <rPr>
        <b/>
        <sz val="15"/>
        <color theme="0"/>
        <rFont val="Century Gothic"/>
        <family val="2"/>
      </rPr>
      <t xml:space="preserve">Section 9:  </t>
    </r>
    <r>
      <rPr>
        <b/>
        <u/>
        <sz val="15"/>
        <color theme="0"/>
        <rFont val="Century Gothic"/>
        <family val="2"/>
      </rPr>
      <t>EXERCISE</t>
    </r>
  </si>
  <si>
    <r>
      <rPr>
        <b/>
        <sz val="15"/>
        <color theme="0"/>
        <rFont val="Century Gothic"/>
        <family val="2"/>
      </rPr>
      <t xml:space="preserve">Section 11:  </t>
    </r>
    <r>
      <rPr>
        <b/>
        <u/>
        <sz val="15"/>
        <color theme="0"/>
        <rFont val="Century Gothic"/>
        <family val="2"/>
      </rPr>
      <t>INDIRECT COST</t>
    </r>
  </si>
  <si>
    <r>
      <rPr>
        <b/>
        <sz val="15"/>
        <color theme="0"/>
        <rFont val="Century Gothic"/>
        <family val="2"/>
      </rPr>
      <t xml:space="preserve">Section 12:  </t>
    </r>
    <r>
      <rPr>
        <b/>
        <u/>
        <sz val="15"/>
        <color theme="0"/>
        <rFont val="Century Gothic"/>
        <family val="2"/>
      </rPr>
      <t>CONSULTANT / CONTRACTOR</t>
    </r>
  </si>
  <si>
    <r>
      <rPr>
        <b/>
        <sz val="15"/>
        <color theme="0"/>
        <rFont val="Century Gothic"/>
        <family val="2"/>
      </rPr>
      <t xml:space="preserve">Section 13:  </t>
    </r>
    <r>
      <rPr>
        <b/>
        <u/>
        <sz val="15"/>
        <color theme="0"/>
        <rFont val="Century Gothic"/>
        <family val="2"/>
      </rPr>
      <t>PERSONNEL</t>
    </r>
  </si>
  <si>
    <r>
      <rPr>
        <b/>
        <sz val="15"/>
        <color theme="0"/>
        <rFont val="Century Gothic"/>
        <family val="2"/>
      </rPr>
      <t xml:space="preserve">Section 14:  </t>
    </r>
    <r>
      <rPr>
        <b/>
        <u/>
        <sz val="15"/>
        <color theme="0"/>
        <rFont val="Century Gothic"/>
        <family val="2"/>
      </rPr>
      <t>MATCH</t>
    </r>
  </si>
  <si>
    <r>
      <rPr>
        <b/>
        <sz val="15"/>
        <color theme="0"/>
        <rFont val="Century Gothic"/>
        <family val="2"/>
      </rPr>
      <t xml:space="preserve">Section 15:  </t>
    </r>
    <r>
      <rPr>
        <b/>
        <u/>
        <sz val="15"/>
        <color theme="0"/>
        <rFont val="Century Gothic"/>
        <family val="2"/>
      </rPr>
      <t>AUTHORIZED AGENT</t>
    </r>
  </si>
  <si>
    <r>
      <rPr>
        <b/>
        <sz val="15"/>
        <color theme="0"/>
        <rFont val="Century Gothic"/>
        <family val="2"/>
      </rPr>
      <t xml:space="preserve">Section 16:  </t>
    </r>
    <r>
      <rPr>
        <b/>
        <u/>
        <sz val="15"/>
        <color theme="0"/>
        <rFont val="Century Gothic"/>
        <family val="2"/>
      </rPr>
      <t>ICR SUMMARY</t>
    </r>
  </si>
  <si>
    <r>
      <t xml:space="preserve">Enter the Feedback Number for the Training activity.  To request a training Feedback Number, contact CSTI and submit the form from the following link: </t>
    </r>
    <r>
      <rPr>
        <u/>
        <sz val="12"/>
        <color rgb="FF0070C0"/>
        <rFont val="Century Gothic"/>
        <family val="2"/>
      </rPr>
      <t xml:space="preserve"> </t>
    </r>
    <r>
      <rPr>
        <u/>
        <sz val="12"/>
        <color rgb="FF0000FF"/>
        <rFont val="Century Gothic"/>
        <family val="2"/>
      </rPr>
      <t>CSTI Tracking Number Request Form</t>
    </r>
  </si>
  <si>
    <t>**Do Not Use**</t>
  </si>
  <si>
    <r>
      <rPr>
        <b/>
        <sz val="15"/>
        <color theme="0"/>
        <rFont val="Century Gothic"/>
        <family val="2"/>
      </rPr>
      <t xml:space="preserve">Section 7:  </t>
    </r>
    <r>
      <rPr>
        <b/>
        <u/>
        <sz val="15"/>
        <color theme="0"/>
        <rFont val="Century Gothic"/>
        <family val="2"/>
      </rPr>
      <t>EQUIPMENT</t>
    </r>
  </si>
  <si>
    <t>10% de Minimis</t>
  </si>
  <si>
    <r>
      <rPr>
        <sz val="12"/>
        <rFont val="Century Gothic"/>
        <family val="2"/>
      </rPr>
      <t>Place the AEL Number and Title in these columns. The AEL Number and Title can be obtained from the following link:</t>
    </r>
    <r>
      <rPr>
        <b/>
        <u/>
        <sz val="12"/>
        <color theme="0"/>
        <rFont val="Century Gothic"/>
        <family val="2"/>
      </rPr>
      <t xml:space="preserve">
Authorized Equipment List</t>
    </r>
  </si>
  <si>
    <r>
      <rPr>
        <b/>
        <sz val="15"/>
        <color theme="0"/>
        <rFont val="Century Gothic"/>
        <family val="2"/>
      </rPr>
      <t xml:space="preserve">Section 10:  </t>
    </r>
    <r>
      <rPr>
        <b/>
        <u/>
        <sz val="15"/>
        <color theme="0"/>
        <rFont val="Century Gothic"/>
        <family val="2"/>
      </rPr>
      <t>M&amp;A</t>
    </r>
  </si>
  <si>
    <r>
      <t xml:space="preserve">Enter the date that the After Action Report (AAR) / Improvement Plan (IP) was e-mailed to </t>
    </r>
    <r>
      <rPr>
        <b/>
        <u/>
        <sz val="12"/>
        <color rgb="FF0125BF"/>
        <rFont val="Century Gothic"/>
        <family val="2"/>
      </rPr>
      <t>hseep@fema.dhs.gov</t>
    </r>
    <r>
      <rPr>
        <sz val="12"/>
        <rFont val="Century Gothic"/>
        <family val="2"/>
      </rPr>
      <t xml:space="preserve">. </t>
    </r>
  </si>
  <si>
    <t>Equipment Description
(include Qty)</t>
  </si>
  <si>
    <t>Select the ledger type that is being completed from the drop-down list. Complete the additional information that displays below the ledger type (Request # and Expenditure Period). Ledger will not be accepted without this information.</t>
  </si>
  <si>
    <t>Select "EMPG" from the drop-down list.</t>
  </si>
  <si>
    <t>Select "EMG" from the drop-down list.</t>
  </si>
  <si>
    <t>% of Federal Funds Used in the Purchase</t>
  </si>
  <si>
    <t>Condition &amp; Disposition</t>
  </si>
  <si>
    <t>Select "Grant Admin" from the drop-down list.</t>
  </si>
  <si>
    <t>Select "Facilities &amp; Administration" from the drop-down list.</t>
  </si>
  <si>
    <t>Excel 2010 / 2013 / 2016</t>
  </si>
  <si>
    <t>16. Federal Employer  ID Number:</t>
  </si>
  <si>
    <r>
      <t xml:space="preserve">This worksheet provides instructions on how to complete the Financial Management Forms Workbook (FMFW) v1.19.  It is divided into sections that correspond to each of the worksheets within this workbook.  The first section describes the macros used in this workbook and can be ignored if you are using the non-macro version of this FMFW.  For further guidance, contact your Program Representative.  Mail completed FMFW to:
</t>
    </r>
    <r>
      <rPr>
        <b/>
        <sz val="12"/>
        <rFont val="Century Gothic"/>
        <family val="2"/>
      </rPr>
      <t>Emergency Management Performance Grants (EMPG)</t>
    </r>
    <r>
      <rPr>
        <sz val="12"/>
        <rFont val="Century Gothic"/>
        <family val="2"/>
      </rPr>
      <t xml:space="preserve">
California Governor's Office of Emergency Services
Attn: Program Representative's Name
3650 Schriever Avenue
Mather, CA  95655</t>
    </r>
  </si>
  <si>
    <t>SUBTOTAL ELIGIBLE SUBAWARD COSTS</t>
  </si>
  <si>
    <t>LESS DISTORTING COSTS</t>
  </si>
  <si>
    <t>COSTS APPLICABLE TO ICR</t>
  </si>
  <si>
    <t>LESS EXCLUDED SUBAWARD COSTS</t>
  </si>
  <si>
    <t>TOTAL COSTS</t>
  </si>
  <si>
    <t>SUBTOTAL ELIGIBLE DIRECT COSTS</t>
  </si>
  <si>
    <t>*** DO NOT ENTER INFORMATION INTO THE TOTAL APPROVED, EXPENDITURES TO DATE, REMAINING BALANCE AND PERCENTAGE EXPENDED COLUMN CELLS.  THEY WILL AUTO-POPULATE ***</t>
  </si>
  <si>
    <t>*** DO NOT ENTER INFORMATION INTO THE TOTAL APPROVED AND REMAINING BALANCE COLUMN CELLS.  THEY WILL AUTO-POPULATE ***</t>
  </si>
  <si>
    <t>*** DO NOT ENTER INFORMATION INTO THE TOTAL APPROVED,REMAINING BALANCE AND PERCENTAGE EXPENDED COLUMN CELLS.  THEY WILL AUTO-POPULATE ***</t>
  </si>
  <si>
    <t>*** DO NOT ENTER INFORMATION INTO THE 'COSTS APPLICABLE TO ICR COLUMN CELLS.  THEY WILL AUTO-POPULATE.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</si>
</sst>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 numFmtId="167" formatCode="[&lt;=9999999]###\-####;\(###\)\ ###\-####"/>
    <numFmt numFmtId="168" formatCode="[$-409]mmmm\ d\,\ yyyy;@"/>
    <numFmt numFmtId="169" formatCode="mm/dd/yy;@"/>
    <numFmt numFmtId="170" formatCode="[$-F800]dddd\,\ mmmm\ dd\,\ yyyy"/>
    <numFmt numFmtId="171" formatCode="&quot;$&quot;#,##0"/>
    <numFmt numFmtId="172" formatCode="00000\-0000"/>
    <numFmt numFmtId="173" formatCode="0."/>
    <numFmt numFmtId="174" formatCode="m/d/yyyy;@"/>
    <numFmt numFmtId="175" formatCode="mm/dd/yyyy"/>
    <numFmt numFmtId="176" formatCode="0;\-0;;@"/>
    <numFmt numFmtId="177" formatCode="000\-00000"/>
    <numFmt numFmtId="178" formatCode="0.0%"/>
    <numFmt numFmtId="179" formatCode="&quot;$&quot;#,##0;\-\ &quot;$&quot;#,##0;\-;"/>
    <numFmt numFmtId="180" formatCode="#"/>
    <numFmt numFmtId="181" formatCode="0000\-0000"/>
    <numFmt numFmtId="182" formatCode="&quot;$&quot;#,##0;\ \(&quot;$&quot;#,##0\)"/>
    <numFmt numFmtId="183" formatCode="00000"/>
    <numFmt numFmtId="184" formatCode="00\-0000000"/>
  </numFmts>
  <fonts count="139" x14ac:knownFonts="1">
    <font>
      <sz val="10"/>
      <name val="Arial"/>
    </font>
    <font>
      <sz val="10"/>
      <name val="Arial"/>
      <family val="2"/>
    </font>
    <font>
      <sz val="8"/>
      <name val="Arial"/>
      <family val="2"/>
    </font>
    <font>
      <b/>
      <sz val="12"/>
      <color indexed="10"/>
      <name val="Tahoma"/>
      <family val="2"/>
    </font>
    <font>
      <sz val="16"/>
      <name val="Tahoma"/>
      <family val="2"/>
    </font>
    <font>
      <sz val="10"/>
      <name val="Tahoma"/>
      <family val="2"/>
    </font>
    <font>
      <b/>
      <sz val="10"/>
      <name val="Tahoma"/>
      <family val="2"/>
    </font>
    <font>
      <b/>
      <sz val="12"/>
      <name val="Tahoma"/>
      <family val="2"/>
    </font>
    <font>
      <sz val="12"/>
      <name val="Tahoma"/>
      <family val="2"/>
    </font>
    <font>
      <b/>
      <sz val="14"/>
      <name val="Tahoma"/>
      <family val="2"/>
    </font>
    <font>
      <sz val="11"/>
      <name val="Tahoma"/>
      <family val="2"/>
    </font>
    <font>
      <b/>
      <sz val="10"/>
      <color indexed="10"/>
      <name val="Tahoma"/>
      <family val="2"/>
    </font>
    <font>
      <sz val="14"/>
      <color indexed="10"/>
      <name val="Tahoma"/>
      <family val="2"/>
    </font>
    <font>
      <b/>
      <sz val="11"/>
      <name val="Tahoma"/>
      <family val="2"/>
    </font>
    <font>
      <sz val="10"/>
      <color indexed="10"/>
      <name val="Tahoma"/>
      <family val="2"/>
    </font>
    <font>
      <sz val="12"/>
      <color indexed="10"/>
      <name val="Tahoma"/>
      <family val="2"/>
    </font>
    <font>
      <sz val="10"/>
      <name val="Arial"/>
      <family val="2"/>
    </font>
    <font>
      <sz val="11"/>
      <color indexed="12"/>
      <name val="Tahoma"/>
      <family val="2"/>
    </font>
    <font>
      <sz val="8"/>
      <name val="Arial"/>
      <family val="2"/>
    </font>
    <font>
      <sz val="10"/>
      <color indexed="8"/>
      <name val="Tahoma"/>
      <family val="2"/>
    </font>
    <font>
      <sz val="18"/>
      <name val="Arial"/>
      <family val="2"/>
    </font>
    <font>
      <sz val="12"/>
      <name val="Arial"/>
      <family val="2"/>
    </font>
    <font>
      <u/>
      <sz val="12"/>
      <name val="Tahoma"/>
      <family val="2"/>
    </font>
    <font>
      <b/>
      <sz val="10"/>
      <name val="Arial"/>
      <family val="2"/>
    </font>
    <font>
      <sz val="10"/>
      <color indexed="9"/>
      <name val="Tahoma"/>
      <family val="2"/>
    </font>
    <font>
      <i/>
      <sz val="10"/>
      <color indexed="10"/>
      <name val="Tahoma"/>
      <family val="2"/>
    </font>
    <font>
      <sz val="16"/>
      <name val="Times New Roman"/>
      <family val="1"/>
    </font>
    <font>
      <b/>
      <u/>
      <sz val="12"/>
      <name val="Tahoma"/>
      <family val="2"/>
    </font>
    <font>
      <sz val="14"/>
      <name val="Arial"/>
      <family val="2"/>
    </font>
    <font>
      <sz val="9"/>
      <color indexed="81"/>
      <name val="Tahoma"/>
      <family val="2"/>
    </font>
    <font>
      <b/>
      <sz val="9"/>
      <color indexed="81"/>
      <name val="Tahoma"/>
      <family val="2"/>
    </font>
    <font>
      <sz val="10"/>
      <name val="Arial"/>
      <family val="2"/>
    </font>
    <font>
      <b/>
      <sz val="10"/>
      <color indexed="10"/>
      <name val="Arial"/>
      <family val="2"/>
    </font>
    <font>
      <sz val="10"/>
      <name val="Century Gothic"/>
      <family val="2"/>
    </font>
    <font>
      <sz val="11"/>
      <name val="Century Gothic"/>
      <family val="2"/>
    </font>
    <font>
      <sz val="14"/>
      <color indexed="10"/>
      <name val="Century Gothic"/>
      <family val="2"/>
    </font>
    <font>
      <sz val="12"/>
      <name val="Century Gothic"/>
      <family val="2"/>
    </font>
    <font>
      <sz val="16"/>
      <name val="Century Gothic"/>
      <family val="2"/>
    </font>
    <font>
      <b/>
      <sz val="12"/>
      <name val="Century Gothic"/>
      <family val="2"/>
    </font>
    <font>
      <sz val="14"/>
      <name val="Century Gothic"/>
      <family val="2"/>
    </font>
    <font>
      <b/>
      <sz val="18"/>
      <name val="Century Gothic"/>
      <family val="2"/>
    </font>
    <font>
      <sz val="17"/>
      <name val="Century Gothic"/>
      <family val="2"/>
    </font>
    <font>
      <sz val="18"/>
      <name val="Century Gothic"/>
      <family val="2"/>
    </font>
    <font>
      <b/>
      <sz val="16"/>
      <name val="Century Gothic"/>
      <family val="2"/>
    </font>
    <font>
      <sz val="10"/>
      <color indexed="9"/>
      <name val="Century Gothic"/>
      <family val="2"/>
    </font>
    <font>
      <b/>
      <sz val="14"/>
      <name val="Century Gothic"/>
      <family val="2"/>
    </font>
    <font>
      <i/>
      <sz val="14"/>
      <name val="Century Gothic"/>
      <family val="2"/>
    </font>
    <font>
      <b/>
      <sz val="11"/>
      <name val="Century Gothic"/>
      <family val="2"/>
    </font>
    <font>
      <sz val="12"/>
      <color indexed="12"/>
      <name val="Century Gothic"/>
      <family val="2"/>
    </font>
    <font>
      <b/>
      <sz val="16"/>
      <color indexed="30"/>
      <name val="Century Gothic"/>
      <family val="2"/>
    </font>
    <font>
      <strike/>
      <sz val="12"/>
      <color indexed="10"/>
      <name val="Century Gothic"/>
      <family val="2"/>
    </font>
    <font>
      <b/>
      <sz val="20"/>
      <name val="Century Gothic"/>
      <family val="2"/>
    </font>
    <font>
      <sz val="11"/>
      <color theme="1"/>
      <name val="Calibri"/>
      <family val="2"/>
      <scheme val="minor"/>
    </font>
    <font>
      <sz val="11"/>
      <color rgb="FF3F3F76"/>
      <name val="Calibri"/>
      <family val="2"/>
      <scheme val="minor"/>
    </font>
    <font>
      <b/>
      <sz val="10"/>
      <color rgb="FFFF0000"/>
      <name val="Tahoma"/>
      <family val="2"/>
    </font>
    <font>
      <sz val="10"/>
      <color theme="1"/>
      <name val="Calibri"/>
      <family val="2"/>
      <scheme val="minor"/>
    </font>
    <font>
      <sz val="12"/>
      <color rgb="FFFF0000"/>
      <name val="Tahoma"/>
      <family val="2"/>
    </font>
    <font>
      <sz val="10"/>
      <color rgb="FFFF0000"/>
      <name val="Tahoma"/>
      <family val="2"/>
    </font>
    <font>
      <sz val="10"/>
      <color theme="1"/>
      <name val="Tahoma"/>
      <family val="2"/>
    </font>
    <font>
      <b/>
      <sz val="12"/>
      <color rgb="FFFF0000"/>
      <name val="Tahoma"/>
      <family val="2"/>
    </font>
    <font>
      <sz val="12"/>
      <color theme="1"/>
      <name val="Tahoma"/>
      <family val="2"/>
    </font>
    <font>
      <b/>
      <sz val="12"/>
      <color rgb="FFFF0000"/>
      <name val="Century Gothic"/>
      <family val="2"/>
    </font>
    <font>
      <sz val="14"/>
      <color rgb="FFFF0000"/>
      <name val="Century Gothic"/>
      <family val="2"/>
    </font>
    <font>
      <sz val="10"/>
      <color rgb="FFFF0000"/>
      <name val="Century Gothic"/>
      <family val="2"/>
    </font>
    <font>
      <b/>
      <sz val="12"/>
      <color indexed="81"/>
      <name val="Century Gothic"/>
      <family val="2"/>
    </font>
    <font>
      <sz val="12"/>
      <color indexed="81"/>
      <name val="Century Gothic"/>
      <family val="2"/>
    </font>
    <font>
      <b/>
      <sz val="16"/>
      <color indexed="10"/>
      <name val="Century Gothic"/>
      <family val="2"/>
    </font>
    <font>
      <b/>
      <u/>
      <sz val="16"/>
      <color indexed="81"/>
      <name val="Century Gothic"/>
      <family val="2"/>
    </font>
    <font>
      <b/>
      <sz val="10"/>
      <color rgb="FFFF0000"/>
      <name val="Century Gothic"/>
      <family val="2"/>
    </font>
    <font>
      <b/>
      <sz val="16"/>
      <color indexed="81"/>
      <name val="Century Gothic"/>
      <family val="2"/>
    </font>
    <font>
      <sz val="9"/>
      <color indexed="81"/>
      <name val="Century Gothic"/>
      <family val="2"/>
    </font>
    <font>
      <b/>
      <sz val="9"/>
      <color indexed="81"/>
      <name val="Century Gothic"/>
      <family val="2"/>
    </font>
    <font>
      <b/>
      <sz val="18"/>
      <color indexed="81"/>
      <name val="Century Gothic"/>
      <family val="2"/>
    </font>
    <font>
      <b/>
      <u/>
      <sz val="18"/>
      <color indexed="81"/>
      <name val="Century Gothic"/>
      <family val="2"/>
    </font>
    <font>
      <sz val="16"/>
      <color indexed="81"/>
      <name val="Century Gothic"/>
      <family val="2"/>
    </font>
    <font>
      <sz val="13"/>
      <color indexed="81"/>
      <name val="Century Gothic"/>
      <family val="2"/>
    </font>
    <font>
      <b/>
      <sz val="14"/>
      <color indexed="81"/>
      <name val="Century Gothic"/>
      <family val="2"/>
    </font>
    <font>
      <sz val="14"/>
      <color indexed="81"/>
      <name val="Century Gothic"/>
      <family val="2"/>
    </font>
    <font>
      <sz val="12"/>
      <color indexed="10"/>
      <name val="Century Gothic"/>
      <family val="2"/>
    </font>
    <font>
      <sz val="10"/>
      <name val="Calibri"/>
      <family val="2"/>
    </font>
    <font>
      <b/>
      <sz val="18"/>
      <color indexed="10"/>
      <name val="Century Gothic"/>
      <family val="2"/>
    </font>
    <font>
      <b/>
      <sz val="44"/>
      <color theme="4" tint="-0.24994659260841701"/>
      <name val="Cambria"/>
      <family val="2"/>
      <scheme val="major"/>
    </font>
    <font>
      <b/>
      <sz val="12"/>
      <color theme="3"/>
      <name val="Calibri"/>
      <family val="2"/>
      <scheme val="minor"/>
    </font>
    <font>
      <b/>
      <sz val="14"/>
      <color theme="5"/>
      <name val="Calibri"/>
      <family val="2"/>
      <scheme val="minor"/>
    </font>
    <font>
      <b/>
      <i/>
      <sz val="16"/>
      <name val="Century Gothic"/>
      <family val="2"/>
    </font>
    <font>
      <b/>
      <u/>
      <sz val="12"/>
      <color indexed="81"/>
      <name val="Century Gothic"/>
      <family val="2"/>
    </font>
    <font>
      <u/>
      <sz val="12"/>
      <name val="Century Gothic"/>
      <family val="2"/>
    </font>
    <font>
      <sz val="12"/>
      <color indexed="9"/>
      <name val="Century Gothic"/>
      <family val="2"/>
    </font>
    <font>
      <b/>
      <u/>
      <sz val="12"/>
      <name val="Century Gothic"/>
      <family val="2"/>
    </font>
    <font>
      <b/>
      <i/>
      <sz val="12"/>
      <name val="Century Gothic"/>
      <family val="2"/>
    </font>
    <font>
      <i/>
      <sz val="12"/>
      <name val="Century Gothic"/>
      <family val="2"/>
    </font>
    <font>
      <b/>
      <sz val="14"/>
      <color rgb="FFFF0000"/>
      <name val="Century Gothic"/>
      <family val="2"/>
    </font>
    <font>
      <b/>
      <sz val="13"/>
      <name val="Century Gothic"/>
      <family val="2"/>
    </font>
    <font>
      <b/>
      <sz val="22"/>
      <name val="Century Gothic"/>
      <family val="2"/>
    </font>
    <font>
      <sz val="20"/>
      <name val="Arial"/>
      <family val="2"/>
    </font>
    <font>
      <sz val="16"/>
      <name val="Arial"/>
      <family val="2"/>
    </font>
    <font>
      <b/>
      <sz val="14"/>
      <name val="Arial"/>
      <family val="2"/>
    </font>
    <font>
      <b/>
      <u/>
      <sz val="14"/>
      <name val="Century Gothic"/>
      <family val="2"/>
    </font>
    <font>
      <u/>
      <sz val="14"/>
      <name val="Century Gothic"/>
      <family val="2"/>
    </font>
    <font>
      <b/>
      <sz val="18"/>
      <color indexed="9"/>
      <name val="Century Gothic"/>
      <family val="2"/>
    </font>
    <font>
      <b/>
      <sz val="15"/>
      <color indexed="9"/>
      <name val="Century Gothic"/>
      <family val="2"/>
    </font>
    <font>
      <b/>
      <u/>
      <sz val="15"/>
      <color indexed="9"/>
      <name val="Century Gothic"/>
      <family val="2"/>
    </font>
    <font>
      <sz val="15"/>
      <name val="Century Gothic"/>
      <family val="2"/>
    </font>
    <font>
      <sz val="13"/>
      <name val="Century Gothic"/>
      <family val="2"/>
    </font>
    <font>
      <b/>
      <u/>
      <sz val="15"/>
      <color theme="0"/>
      <name val="Century Gothic"/>
      <family val="2"/>
    </font>
    <font>
      <b/>
      <sz val="15"/>
      <color theme="0"/>
      <name val="Century Gothic"/>
      <family val="2"/>
    </font>
    <font>
      <b/>
      <sz val="17"/>
      <name val="Century Gothic"/>
      <family val="2"/>
    </font>
    <font>
      <u/>
      <sz val="14"/>
      <color indexed="12"/>
      <name val="Century Gothic"/>
      <family val="2"/>
    </font>
    <font>
      <sz val="12"/>
      <color theme="0"/>
      <name val="Century Gothic"/>
      <family val="2"/>
    </font>
    <font>
      <sz val="16"/>
      <color theme="0"/>
      <name val="Century Gothic"/>
      <family val="2"/>
    </font>
    <font>
      <sz val="10"/>
      <color theme="0"/>
      <name val="Century Gothic"/>
      <family val="2"/>
    </font>
    <font>
      <b/>
      <u/>
      <sz val="15"/>
      <color indexed="12"/>
      <name val="Century Gothic"/>
      <family val="2"/>
    </font>
    <font>
      <u/>
      <sz val="15"/>
      <color indexed="12"/>
      <name val="Century Gothic"/>
      <family val="2"/>
    </font>
    <font>
      <u/>
      <sz val="12"/>
      <color rgb="FF0070C0"/>
      <name val="Century Gothic"/>
      <family val="2"/>
    </font>
    <font>
      <u/>
      <sz val="12"/>
      <color rgb="FF0000FF"/>
      <name val="Century Gothic"/>
      <family val="2"/>
    </font>
    <font>
      <sz val="14"/>
      <color indexed="12"/>
      <name val="Century Gothic"/>
      <family val="2"/>
    </font>
    <font>
      <sz val="10"/>
      <color theme="0"/>
      <name val="Tahoma"/>
      <family val="2"/>
    </font>
    <font>
      <b/>
      <u/>
      <sz val="12"/>
      <color theme="0"/>
      <name val="Century Gothic"/>
      <family val="2"/>
    </font>
    <font>
      <b/>
      <u/>
      <sz val="12"/>
      <color rgb="FF0125BF"/>
      <name val="Century Gothic"/>
      <family val="2"/>
    </font>
    <font>
      <b/>
      <sz val="13"/>
      <color theme="1"/>
      <name val="Century Gothic"/>
      <family val="2"/>
    </font>
    <font>
      <sz val="16"/>
      <color indexed="42"/>
      <name val="Century Gothic"/>
      <family val="2"/>
    </font>
    <font>
      <sz val="16"/>
      <color theme="1"/>
      <name val="Century Gothic"/>
      <family val="2"/>
    </font>
    <font>
      <b/>
      <sz val="16"/>
      <color theme="1"/>
      <name val="Century Gothic"/>
      <family val="2"/>
    </font>
    <font>
      <sz val="12"/>
      <color theme="1"/>
      <name val="Century Gothic"/>
      <family val="2"/>
    </font>
    <font>
      <sz val="16"/>
      <color theme="1"/>
      <name val="Tahoma"/>
      <family val="2"/>
    </font>
    <font>
      <sz val="12"/>
      <color theme="1"/>
      <name val="Century Gothic"/>
      <family val="2"/>
    </font>
    <font>
      <sz val="11"/>
      <color theme="1"/>
      <name val="Century Gothic"/>
      <family val="2"/>
    </font>
    <font>
      <b/>
      <sz val="18"/>
      <color rgb="FFFF0000"/>
      <name val="Century Gothic"/>
      <family val="2"/>
    </font>
    <font>
      <sz val="18"/>
      <color rgb="FFFF0000"/>
      <name val="Century Gothic"/>
      <family val="2"/>
    </font>
    <font>
      <b/>
      <sz val="20"/>
      <color rgb="FFFF0000"/>
      <name val="Century Gothic"/>
      <family val="2"/>
    </font>
    <font>
      <b/>
      <sz val="16"/>
      <color theme="1"/>
      <name val="Tahoma"/>
      <family val="2"/>
    </font>
    <font>
      <sz val="12"/>
      <color theme="1" tint="0.34998626667073579"/>
      <name val="Century Gothic"/>
      <family val="2"/>
    </font>
    <font>
      <b/>
      <sz val="16"/>
      <color theme="1" tint="0.34998626667073579"/>
      <name val="Century Gothic"/>
      <family val="2"/>
    </font>
    <font>
      <sz val="12"/>
      <color theme="1"/>
      <name val="Cambria"/>
      <family val="1"/>
    </font>
    <font>
      <sz val="10"/>
      <color theme="1"/>
      <name val="Cambria"/>
      <family val="1"/>
    </font>
    <font>
      <b/>
      <sz val="18"/>
      <color indexed="30"/>
      <name val="Century Gothic"/>
      <family val="2"/>
    </font>
    <font>
      <b/>
      <sz val="14"/>
      <color theme="1"/>
      <name val="Century Gothic"/>
      <family val="2"/>
    </font>
    <font>
      <sz val="14"/>
      <color theme="1"/>
      <name val="Century Gothic"/>
      <family val="2"/>
    </font>
    <font>
      <b/>
      <sz val="16"/>
      <color rgb="FFFF0000"/>
      <name val="Century Gothic"/>
      <family val="2"/>
    </font>
  </fonts>
  <fills count="60">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35"/>
        <bgColor indexed="64"/>
      </patternFill>
    </fill>
    <fill>
      <patternFill patternType="solid">
        <fgColor indexed="13"/>
        <bgColor indexed="64"/>
      </patternFill>
    </fill>
    <fill>
      <patternFill patternType="solid">
        <fgColor indexed="57"/>
        <bgColor indexed="64"/>
      </patternFill>
    </fill>
    <fill>
      <patternFill patternType="solid">
        <fgColor indexed="54"/>
        <bgColor indexed="64"/>
      </patternFill>
    </fill>
    <fill>
      <patternFill patternType="solid">
        <fgColor indexed="31"/>
        <bgColor indexed="64"/>
      </patternFill>
    </fill>
    <fill>
      <patternFill patternType="solid">
        <fgColor rgb="FFFFCC99"/>
      </patternFill>
    </fill>
    <fill>
      <patternFill patternType="solid">
        <fgColor theme="2" tint="-0.2499465926084170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CCFFFF"/>
        <bgColor indexed="64"/>
      </patternFill>
    </fill>
    <fill>
      <patternFill patternType="solid">
        <fgColor rgb="FFCCFFCC"/>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8DB4E3"/>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DBEEF3"/>
        <bgColor indexed="64"/>
      </patternFill>
    </fill>
    <fill>
      <patternFill patternType="solid">
        <fgColor rgb="FF538ED5"/>
        <bgColor indexed="64"/>
      </patternFill>
    </fill>
    <fill>
      <patternFill patternType="solid">
        <fgColor rgb="FF00B050"/>
        <bgColor indexed="64"/>
      </patternFill>
    </fill>
    <fill>
      <patternFill patternType="solid">
        <fgColor rgb="FF8DB4E2"/>
        <bgColor indexed="64"/>
      </patternFill>
    </fill>
    <fill>
      <patternFill patternType="solid">
        <fgColor rgb="FFCCC0DA"/>
        <bgColor indexed="64"/>
      </patternFill>
    </fill>
    <fill>
      <patternFill patternType="solid">
        <fgColor rgb="FFFFCC99"/>
        <bgColor indexed="64"/>
      </patternFill>
    </fill>
    <fill>
      <patternFill patternType="solid">
        <fgColor rgb="FF99CCFF"/>
        <bgColor indexed="64"/>
      </patternFill>
    </fill>
    <fill>
      <patternFill patternType="solid">
        <fgColor rgb="FFCCCCFF"/>
        <bgColor indexed="64"/>
      </patternFill>
    </fill>
    <fill>
      <patternFill patternType="solid">
        <fgColor theme="0" tint="-0.24994659260841701"/>
        <bgColor indexed="64"/>
      </patternFill>
    </fill>
    <fill>
      <patternFill patternType="solid">
        <fgColor rgb="FFDDD9C3"/>
        <bgColor indexed="64"/>
      </patternFill>
    </fill>
    <fill>
      <patternFill patternType="solid">
        <fgColor rgb="FFCDF2FF"/>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59996337778862885"/>
        <bgColor indexed="64"/>
      </patternFill>
    </fill>
    <fill>
      <patternFill patternType="solid">
        <fgColor theme="5" tint="-0.249977111117893"/>
        <bgColor indexed="64"/>
      </patternFill>
    </fill>
    <fill>
      <patternFill patternType="solid">
        <fgColor theme="1"/>
        <bgColor indexed="64"/>
      </patternFill>
    </fill>
    <fill>
      <patternFill patternType="solid">
        <fgColor rgb="FFFFFF66"/>
        <bgColor indexed="64"/>
      </patternFill>
    </fill>
    <fill>
      <patternFill patternType="solid">
        <fgColor rgb="FFFFCCCC"/>
        <bgColor indexed="64"/>
      </patternFill>
    </fill>
    <fill>
      <patternFill patternType="solid">
        <fgColor theme="8" tint="0.39997558519241921"/>
        <bgColor indexed="64"/>
      </patternFill>
    </fill>
    <fill>
      <patternFill patternType="solid">
        <fgColor rgb="FFCCFF99"/>
        <bgColor indexed="64"/>
      </patternFill>
    </fill>
    <fill>
      <patternFill patternType="solid">
        <fgColor rgb="FFFF0000"/>
        <bgColor indexed="64"/>
      </patternFill>
    </fill>
  </fills>
  <borders count="1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17"/>
      </left>
      <right style="thin">
        <color indexed="17"/>
      </right>
      <top style="thin">
        <color indexed="17"/>
      </top>
      <bottom style="thin">
        <color indexed="17"/>
      </bottom>
      <diagonal/>
    </border>
    <border>
      <left style="thin">
        <color indexed="64"/>
      </left>
      <right style="thin">
        <color indexed="64"/>
      </right>
      <top style="thin">
        <color indexed="64"/>
      </top>
      <bottom style="thin">
        <color indexed="64"/>
      </bottom>
      <diagonal/>
    </border>
    <border>
      <left style="thin">
        <color indexed="17"/>
      </left>
      <right/>
      <top style="thin">
        <color indexed="17"/>
      </top>
      <bottom style="thin">
        <color indexed="17"/>
      </bottom>
      <diagonal/>
    </border>
    <border>
      <left style="thin">
        <color indexed="17"/>
      </left>
      <right/>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bottom/>
      <diagonal/>
    </border>
    <border>
      <left style="thin">
        <color indexed="17"/>
      </left>
      <right/>
      <top style="thin">
        <color indexed="17"/>
      </top>
      <bottom/>
      <diagonal/>
    </border>
    <border>
      <left style="thin">
        <color indexed="17"/>
      </left>
      <right style="thin">
        <color indexed="17"/>
      </right>
      <top style="thin">
        <color indexed="17"/>
      </top>
      <bottom/>
      <diagonal/>
    </border>
    <border>
      <left/>
      <right style="thin">
        <color indexed="17"/>
      </right>
      <top style="thin">
        <color indexed="17"/>
      </top>
      <bottom style="thin">
        <color indexed="17"/>
      </bottom>
      <diagonal/>
    </border>
    <border>
      <left/>
      <right style="thin">
        <color indexed="17"/>
      </right>
      <top style="thin">
        <color indexed="17"/>
      </top>
      <bottom/>
      <diagonal/>
    </border>
    <border>
      <left/>
      <right style="thin">
        <color indexed="17"/>
      </right>
      <top/>
      <bottom/>
      <diagonal/>
    </border>
    <border>
      <left/>
      <right style="thin">
        <color indexed="17"/>
      </right>
      <top/>
      <bottom style="thin">
        <color indexed="17"/>
      </bottom>
      <diagonal/>
    </border>
    <border>
      <left/>
      <right/>
      <top/>
      <bottom style="medium">
        <color indexed="12"/>
      </bottom>
      <diagonal/>
    </border>
    <border>
      <left/>
      <right/>
      <top style="medium">
        <color indexed="12"/>
      </top>
      <bottom/>
      <diagonal/>
    </border>
    <border>
      <left style="thin">
        <color rgb="FF7F7F7F"/>
      </left>
      <right style="thin">
        <color rgb="FF7F7F7F"/>
      </right>
      <top style="thin">
        <color rgb="FF7F7F7F"/>
      </top>
      <bottom style="thin">
        <color rgb="FF7F7F7F"/>
      </bottom>
      <diagonal/>
    </border>
    <border>
      <left style="thin">
        <color indexed="17"/>
      </left>
      <right style="thin">
        <color rgb="FF669900"/>
      </right>
      <top style="thin">
        <color rgb="FF669900"/>
      </top>
      <bottom style="thin">
        <color theme="6" tint="-0.249977111117893"/>
      </bottom>
      <diagonal/>
    </border>
    <border>
      <left style="thin">
        <color theme="6" tint="-0.249977111117893"/>
      </left>
      <right style="thin">
        <color rgb="FF669900"/>
      </right>
      <top style="thin">
        <color theme="6" tint="-0.249977111117893"/>
      </top>
      <bottom style="thin">
        <color theme="6" tint="-0.249977111117893"/>
      </bottom>
      <diagonal/>
    </border>
    <border>
      <left style="thin">
        <color rgb="FF669900"/>
      </left>
      <right style="thin">
        <color rgb="FF669900"/>
      </right>
      <top style="thin">
        <color rgb="FF669900"/>
      </top>
      <bottom/>
      <diagonal/>
    </border>
    <border>
      <left style="thin">
        <color rgb="FF669900"/>
      </left>
      <right style="thin">
        <color rgb="FF669900"/>
      </right>
      <top/>
      <bottom/>
      <diagonal/>
    </border>
    <border>
      <left style="thin">
        <color rgb="FF669900"/>
      </left>
      <right style="thin">
        <color rgb="FF669900"/>
      </right>
      <top/>
      <bottom style="thin">
        <color rgb="FF669900"/>
      </bottom>
      <diagonal/>
    </border>
    <border>
      <left style="thin">
        <color indexed="17"/>
      </left>
      <right style="thin">
        <color rgb="FF669900"/>
      </right>
      <top style="thin">
        <color indexed="17"/>
      </top>
      <bottom/>
      <diagonal/>
    </border>
    <border>
      <left style="thin">
        <color indexed="17"/>
      </left>
      <right style="thin">
        <color rgb="FF669900"/>
      </right>
      <top/>
      <bottom/>
      <diagonal/>
    </border>
    <border>
      <left style="thin">
        <color indexed="17"/>
      </left>
      <right style="thin">
        <color rgb="FF669900"/>
      </right>
      <top/>
      <bottom style="thin">
        <color indexed="17"/>
      </bottom>
      <diagonal/>
    </border>
    <border>
      <left/>
      <right/>
      <top/>
      <bottom style="thin">
        <color rgb="FF669900"/>
      </bottom>
      <diagonal/>
    </border>
    <border>
      <left style="thin">
        <color rgb="FF669900"/>
      </left>
      <right/>
      <top style="thin">
        <color rgb="FF669900"/>
      </top>
      <bottom/>
      <diagonal/>
    </border>
    <border>
      <left/>
      <right/>
      <top style="thin">
        <color rgb="FF669900"/>
      </top>
      <bottom/>
      <diagonal/>
    </border>
    <border>
      <left/>
      <right style="thin">
        <color rgb="FF669900"/>
      </right>
      <top style="thin">
        <color rgb="FF669900"/>
      </top>
      <bottom/>
      <diagonal/>
    </border>
    <border>
      <left style="thin">
        <color rgb="FF669900"/>
      </left>
      <right/>
      <top/>
      <bottom style="thin">
        <color rgb="FF669900"/>
      </bottom>
      <diagonal/>
    </border>
    <border>
      <left/>
      <right style="thin">
        <color rgb="FF669900"/>
      </right>
      <top/>
      <bottom style="thin">
        <color rgb="FF669900"/>
      </bottom>
      <diagonal/>
    </border>
    <border>
      <left/>
      <right/>
      <top/>
      <bottom style="thin">
        <color rgb="FF17375D"/>
      </bottom>
      <diagonal/>
    </border>
    <border>
      <left style="thin">
        <color rgb="FF17375D"/>
      </left>
      <right/>
      <top style="thin">
        <color rgb="FF17375D"/>
      </top>
      <bottom/>
      <diagonal/>
    </border>
    <border>
      <left style="thin">
        <color rgb="FF17375D"/>
      </left>
      <right/>
      <top/>
      <bottom style="thin">
        <color rgb="FF17375D"/>
      </bottom>
      <diagonal/>
    </border>
    <border>
      <left/>
      <right style="thin">
        <color rgb="FF17375D"/>
      </right>
      <top/>
      <bottom style="thin">
        <color rgb="FF17375D"/>
      </bottom>
      <diagonal/>
    </border>
    <border>
      <left style="thin">
        <color rgb="FF17375D"/>
      </left>
      <right style="thin">
        <color rgb="FF17375D"/>
      </right>
      <top style="thin">
        <color rgb="FF17375D"/>
      </top>
      <bottom/>
      <diagonal/>
    </border>
    <border>
      <left style="thin">
        <color rgb="FF17375D"/>
      </left>
      <right style="thin">
        <color rgb="FF17375D"/>
      </right>
      <top/>
      <bottom style="thin">
        <color rgb="FF17375D"/>
      </bottom>
      <diagonal/>
    </border>
    <border>
      <left/>
      <right style="thin">
        <color rgb="FF17375D"/>
      </right>
      <top/>
      <bottom/>
      <diagonal/>
    </border>
    <border>
      <left/>
      <right/>
      <top/>
      <bottom style="medium">
        <color rgb="FF0000FF"/>
      </bottom>
      <diagonal/>
    </border>
    <border>
      <left/>
      <right/>
      <top/>
      <bottom style="thin">
        <color indexed="64"/>
      </bottom>
      <diagonal/>
    </border>
    <border>
      <left/>
      <right/>
      <top style="medium">
        <color rgb="FF0000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medium">
        <color indexed="64"/>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indexed="64"/>
      </bottom>
      <diagonal/>
    </border>
    <border>
      <left style="thin">
        <color auto="1"/>
      </left>
      <right style="thin">
        <color indexed="64"/>
      </right>
      <top style="thin">
        <color indexed="64"/>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rgb="FF17375D"/>
      </top>
      <bottom/>
      <diagonal/>
    </border>
    <border>
      <left style="thin">
        <color rgb="FF17375D"/>
      </left>
      <right/>
      <top/>
      <bottom/>
      <diagonal/>
    </border>
    <border>
      <left/>
      <right style="thin">
        <color auto="1"/>
      </right>
      <top/>
      <bottom style="thin">
        <color auto="1"/>
      </bottom>
      <diagonal/>
    </border>
  </borders>
  <cellStyleXfs count="229">
    <xf numFmtId="0" fontId="0" fillId="0" borderId="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04" fillId="0" borderId="0" applyNumberFormat="0" applyFill="0" applyBorder="0" applyAlignment="0" applyProtection="0">
      <alignment vertical="top"/>
      <protection locked="0"/>
    </xf>
    <xf numFmtId="0" fontId="53" fillId="14" borderId="24" applyNumberFormat="0" applyAlignment="0" applyProtection="0"/>
    <xf numFmtId="0" fontId="16" fillId="0" borderId="0"/>
    <xf numFmtId="0" fontId="16" fillId="0" borderId="0"/>
    <xf numFmtId="0" fontId="105" fillId="0" borderId="0"/>
    <xf numFmtId="0" fontId="1" fillId="0" borderId="0"/>
    <xf numFmtId="0" fontId="16"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1" fillId="0" borderId="0" applyNumberFormat="0" applyFill="0" applyProtection="0">
      <alignment vertical="top"/>
    </xf>
    <xf numFmtId="0" fontId="82" fillId="50" borderId="0">
      <alignment vertical="center" wrapText="1"/>
    </xf>
    <xf numFmtId="0" fontId="83" fillId="0" borderId="0" applyNumberFormat="0" applyFill="0" applyBorder="0" applyProtection="0">
      <alignment horizontal="center" vertical="center"/>
    </xf>
  </cellStyleXfs>
  <cellXfs count="1317">
    <xf numFmtId="0" fontId="0" fillId="0" borderId="0" xfId="0"/>
    <xf numFmtId="0" fontId="5" fillId="0" borderId="0" xfId="0" applyFont="1"/>
    <xf numFmtId="0" fontId="5" fillId="0" borderId="0" xfId="0" applyFont="1" applyBorder="1"/>
    <xf numFmtId="0" fontId="5" fillId="0" borderId="0" xfId="0" applyFont="1" applyFill="1"/>
    <xf numFmtId="0" fontId="5" fillId="0" borderId="0" xfId="0" applyFont="1" applyBorder="1" applyProtection="1"/>
    <xf numFmtId="0" fontId="5" fillId="0" borderId="0" xfId="0" applyFont="1" applyFill="1" applyBorder="1" applyProtection="1"/>
    <xf numFmtId="0" fontId="5" fillId="0" borderId="0" xfId="0" applyFont="1" applyFill="1" applyBorder="1" applyAlignment="1" applyProtection="1"/>
    <xf numFmtId="0" fontId="5" fillId="0" borderId="0" xfId="0" applyFont="1" applyProtection="1">
      <protection locked="0"/>
    </xf>
    <xf numFmtId="0" fontId="5" fillId="0" borderId="0" xfId="0" applyFont="1" applyBorder="1" applyProtection="1">
      <protection locked="0"/>
    </xf>
    <xf numFmtId="0" fontId="5" fillId="0" borderId="0" xfId="0" applyFont="1" applyFill="1" applyProtection="1">
      <protection locked="0"/>
    </xf>
    <xf numFmtId="0" fontId="14" fillId="0" borderId="0" xfId="0" applyFont="1" applyProtection="1"/>
    <xf numFmtId="0" fontId="14" fillId="0" borderId="0" xfId="0" applyFont="1"/>
    <xf numFmtId="0" fontId="11" fillId="0" borderId="0" xfId="0" applyFont="1" applyBorder="1" applyAlignment="1" applyProtection="1">
      <alignment horizontal="left" vertical="top"/>
    </xf>
    <xf numFmtId="0" fontId="14" fillId="0" borderId="0" xfId="0" applyFont="1" applyBorder="1" applyAlignment="1" applyProtection="1">
      <alignment horizontal="left" vertical="top"/>
    </xf>
    <xf numFmtId="0" fontId="15" fillId="0" borderId="0" xfId="0" applyFont="1" applyProtection="1"/>
    <xf numFmtId="0" fontId="15" fillId="0" borderId="0" xfId="0" applyFont="1"/>
    <xf numFmtId="0" fontId="5" fillId="0" borderId="0" xfId="0" applyFont="1" applyFill="1" applyBorder="1" applyProtection="1">
      <protection locked="0"/>
    </xf>
    <xf numFmtId="0" fontId="14" fillId="0" borderId="1" xfId="0" applyFont="1" applyBorder="1"/>
    <xf numFmtId="0" fontId="14" fillId="0" borderId="2" xfId="0" applyFont="1" applyBorder="1"/>
    <xf numFmtId="0" fontId="14" fillId="0" borderId="3" xfId="0" applyFont="1" applyBorder="1"/>
    <xf numFmtId="0" fontId="5" fillId="0" borderId="0" xfId="0" applyFont="1" applyFill="1" applyBorder="1"/>
    <xf numFmtId="0" fontId="8" fillId="0" borderId="0" xfId="0" applyFont="1"/>
    <xf numFmtId="0" fontId="8" fillId="0" borderId="0" xfId="0" applyFont="1" applyFill="1"/>
    <xf numFmtId="0" fontId="5" fillId="2" borderId="0" xfId="0" applyFont="1" applyFill="1"/>
    <xf numFmtId="0" fontId="8" fillId="0" borderId="0" xfId="0" applyFont="1" applyFill="1" applyBorder="1"/>
    <xf numFmtId="0" fontId="6" fillId="0" borderId="0" xfId="0" applyFont="1" applyBorder="1" applyProtection="1"/>
    <xf numFmtId="0" fontId="5" fillId="0" borderId="0" xfId="0" applyFont="1" applyBorder="1" applyAlignment="1" applyProtection="1">
      <alignment vertical="top"/>
    </xf>
    <xf numFmtId="0" fontId="5" fillId="0" borderId="0" xfId="0" applyFont="1" applyBorder="1" applyAlignment="1" applyProtection="1">
      <alignment horizontal="left" vertical="top"/>
    </xf>
    <xf numFmtId="0" fontId="5" fillId="0" borderId="0" xfId="0" applyFont="1" applyFill="1" applyBorder="1" applyAlignment="1" applyProtection="1">
      <alignment horizontal="left"/>
    </xf>
    <xf numFmtId="0" fontId="6" fillId="0" borderId="0" xfId="0" applyFont="1" applyBorder="1" applyAlignment="1" applyProtection="1"/>
    <xf numFmtId="0" fontId="5" fillId="0" borderId="0" xfId="0" applyNumberFormat="1" applyFont="1" applyBorder="1" applyAlignment="1" applyProtection="1">
      <alignment vertical="top"/>
    </xf>
    <xf numFmtId="0" fontId="15" fillId="3" borderId="0" xfId="0" applyFont="1" applyFill="1"/>
    <xf numFmtId="0" fontId="5" fillId="3" borderId="0" xfId="0" applyFont="1" applyFill="1"/>
    <xf numFmtId="0" fontId="3" fillId="3" borderId="0" xfId="0" applyFont="1" applyFill="1"/>
    <xf numFmtId="0" fontId="15" fillId="4" borderId="0" xfId="0" applyFont="1" applyFill="1"/>
    <xf numFmtId="0" fontId="5" fillId="4" borderId="0" xfId="0" applyFont="1" applyFill="1"/>
    <xf numFmtId="0" fontId="3" fillId="4" borderId="0" xfId="0" applyFont="1" applyFill="1"/>
    <xf numFmtId="0" fontId="8" fillId="4" borderId="0" xfId="0" applyFont="1" applyFill="1"/>
    <xf numFmtId="0" fontId="15" fillId="4" borderId="0" xfId="0" applyFont="1" applyFill="1" applyBorder="1"/>
    <xf numFmtId="0" fontId="15" fillId="5" borderId="0" xfId="0" applyFont="1" applyFill="1"/>
    <xf numFmtId="0" fontId="5" fillId="5" borderId="0" xfId="0" applyFont="1" applyFill="1"/>
    <xf numFmtId="0" fontId="15" fillId="5" borderId="0" xfId="0" applyFont="1" applyFill="1" applyBorder="1"/>
    <xf numFmtId="0" fontId="3" fillId="5" borderId="0" xfId="0" applyFont="1" applyFill="1"/>
    <xf numFmtId="0" fontId="8" fillId="5" borderId="0" xfId="0" applyFont="1" applyFill="1" applyAlignment="1" applyProtection="1"/>
    <xf numFmtId="0" fontId="15" fillId="2" borderId="0" xfId="0" applyFont="1" applyFill="1"/>
    <xf numFmtId="0" fontId="3" fillId="2" borderId="0" xfId="0" applyFont="1" applyFill="1"/>
    <xf numFmtId="0" fontId="8" fillId="3" borderId="0" xfId="0" applyFont="1" applyFill="1" applyAlignment="1" applyProtection="1">
      <alignment horizontal="left"/>
      <protection hidden="1"/>
    </xf>
    <xf numFmtId="0" fontId="3" fillId="4" borderId="0" xfId="0" applyFont="1" applyFill="1" applyProtection="1">
      <protection hidden="1"/>
    </xf>
    <xf numFmtId="0" fontId="8" fillId="4" borderId="0" xfId="0" applyFont="1" applyFill="1" applyAlignment="1" applyProtection="1">
      <alignment horizontal="left"/>
      <protection hidden="1"/>
    </xf>
    <xf numFmtId="0" fontId="8" fillId="5" borderId="0" xfId="0" applyFont="1" applyFill="1" applyAlignment="1" applyProtection="1">
      <alignment horizontal="left"/>
      <protection hidden="1"/>
    </xf>
    <xf numFmtId="0" fontId="15" fillId="6" borderId="0" xfId="0" applyFont="1" applyFill="1"/>
    <xf numFmtId="0" fontId="3" fillId="6" borderId="0" xfId="0" applyFont="1" applyFill="1"/>
    <xf numFmtId="0" fontId="8" fillId="6" borderId="0" xfId="0" applyFont="1" applyFill="1" applyProtection="1"/>
    <xf numFmtId="0" fontId="14" fillId="6" borderId="0" xfId="0" applyFont="1" applyFill="1"/>
    <xf numFmtId="0" fontId="14" fillId="6" borderId="0" xfId="0" applyFont="1" applyFill="1" applyBorder="1"/>
    <xf numFmtId="0" fontId="5" fillId="6" borderId="0" xfId="0" applyFont="1" applyFill="1"/>
    <xf numFmtId="0" fontId="11" fillId="6" borderId="0" xfId="0" applyFont="1" applyFill="1" applyBorder="1" applyAlignment="1" applyProtection="1">
      <alignment horizontal="left" vertical="top"/>
    </xf>
    <xf numFmtId="0" fontId="14" fillId="6" borderId="0" xfId="0" applyFont="1" applyFill="1" applyBorder="1" applyAlignment="1" applyProtection="1">
      <alignment horizontal="left" vertical="top"/>
    </xf>
    <xf numFmtId="0" fontId="15" fillId="4" borderId="0" xfId="0" applyFont="1" applyFill="1" applyProtection="1"/>
    <xf numFmtId="0" fontId="3" fillId="4" borderId="0" xfId="0" applyFont="1" applyFill="1" applyProtection="1"/>
    <xf numFmtId="0" fontId="14" fillId="4" borderId="0" xfId="0" applyFont="1" applyFill="1"/>
    <xf numFmtId="0" fontId="8" fillId="4" borderId="0" xfId="0" applyFont="1" applyFill="1" applyProtection="1">
      <protection hidden="1"/>
    </xf>
    <xf numFmtId="0" fontId="8" fillId="4" borderId="0" xfId="0" applyFont="1" applyFill="1" applyAlignment="1" applyProtection="1">
      <protection hidden="1"/>
    </xf>
    <xf numFmtId="0" fontId="8" fillId="4" borderId="0" xfId="0" applyFont="1" applyFill="1" applyBorder="1"/>
    <xf numFmtId="0" fontId="14" fillId="4" borderId="0" xfId="0" applyFont="1" applyFill="1" applyBorder="1"/>
    <xf numFmtId="0" fontId="8" fillId="5" borderId="0" xfId="0" applyFont="1" applyFill="1" applyProtection="1">
      <protection hidden="1"/>
    </xf>
    <xf numFmtId="0" fontId="14" fillId="5" borderId="0" xfId="0" applyFont="1" applyFill="1"/>
    <xf numFmtId="0" fontId="14" fillId="5" borderId="0" xfId="0" applyFont="1" applyFill="1" applyBorder="1"/>
    <xf numFmtId="0" fontId="14" fillId="3" borderId="0" xfId="0" applyFont="1" applyFill="1" applyProtection="1">
      <protection hidden="1"/>
    </xf>
    <xf numFmtId="0" fontId="14" fillId="3" borderId="0" xfId="0" applyFont="1" applyFill="1"/>
    <xf numFmtId="0" fontId="15" fillId="3" borderId="0" xfId="0" applyFont="1" applyFill="1" applyAlignment="1" applyProtection="1">
      <alignment horizontal="left"/>
      <protection hidden="1"/>
    </xf>
    <xf numFmtId="0" fontId="14" fillId="3" borderId="0" xfId="0" applyFont="1" applyFill="1" applyBorder="1" applyProtection="1"/>
    <xf numFmtId="0" fontId="11" fillId="3" borderId="0" xfId="0" applyFont="1" applyFill="1" applyBorder="1" applyAlignment="1" applyProtection="1">
      <alignment vertical="top"/>
    </xf>
    <xf numFmtId="0" fontId="14" fillId="3" borderId="0" xfId="0" applyFont="1" applyFill="1" applyBorder="1" applyAlignment="1" applyProtection="1">
      <alignment vertical="top"/>
    </xf>
    <xf numFmtId="0" fontId="14" fillId="3" borderId="0" xfId="0" applyFont="1" applyFill="1" applyProtection="1"/>
    <xf numFmtId="0" fontId="8" fillId="3" borderId="0" xfId="0" applyFont="1" applyFill="1" applyProtection="1">
      <protection hidden="1"/>
    </xf>
    <xf numFmtId="0" fontId="8" fillId="3" borderId="0" xfId="0" applyFont="1" applyFill="1" applyBorder="1" applyAlignment="1">
      <alignment horizontal="center"/>
    </xf>
    <xf numFmtId="0" fontId="15" fillId="3" borderId="0" xfId="0" applyFont="1" applyFill="1" applyBorder="1" applyAlignment="1">
      <alignment horizontal="center"/>
    </xf>
    <xf numFmtId="0" fontId="11" fillId="0" borderId="0" xfId="0" applyFont="1"/>
    <xf numFmtId="0" fontId="14" fillId="0" borderId="0" xfId="0" applyFont="1" applyFill="1"/>
    <xf numFmtId="0" fontId="5" fillId="0" borderId="0" xfId="0" quotePrefix="1" applyFont="1"/>
    <xf numFmtId="0" fontId="5" fillId="3" borderId="0" xfId="0" applyFont="1" applyFill="1" applyBorder="1" applyProtection="1"/>
    <xf numFmtId="0" fontId="8" fillId="5" borderId="0" xfId="0" quotePrefix="1" applyFont="1" applyFill="1" applyAlignment="1" applyProtection="1">
      <alignment horizontal="left"/>
      <protection hidden="1"/>
    </xf>
    <xf numFmtId="0" fontId="8" fillId="5" borderId="0" xfId="0" applyFont="1" applyFill="1"/>
    <xf numFmtId="0" fontId="19" fillId="0" borderId="0" xfId="0" applyFont="1"/>
    <xf numFmtId="0" fontId="54" fillId="15" borderId="0" xfId="0" applyFont="1" applyFill="1"/>
    <xf numFmtId="0" fontId="5" fillId="15" borderId="0" xfId="0" applyFont="1" applyFill="1"/>
    <xf numFmtId="0" fontId="8" fillId="3" borderId="0" xfId="0" applyFont="1" applyFill="1"/>
    <xf numFmtId="0" fontId="5" fillId="16" borderId="0" xfId="0" applyFont="1" applyFill="1"/>
    <xf numFmtId="0" fontId="8" fillId="16" borderId="0" xfId="0" applyFont="1" applyFill="1"/>
    <xf numFmtId="0" fontId="5" fillId="17" borderId="0" xfId="0" applyFont="1" applyFill="1"/>
    <xf numFmtId="0" fontId="5" fillId="18" borderId="0" xfId="0" applyFont="1" applyFill="1"/>
    <xf numFmtId="0" fontId="8" fillId="2" borderId="0" xfId="0" applyFont="1" applyFill="1" applyProtection="1">
      <protection locked="0"/>
    </xf>
    <xf numFmtId="0" fontId="10" fillId="4" borderId="0" xfId="0" applyFont="1" applyFill="1"/>
    <xf numFmtId="0" fontId="54" fillId="19" borderId="0" xfId="0" applyFont="1" applyFill="1"/>
    <xf numFmtId="0" fontId="5" fillId="19" borderId="0" xfId="0" applyFont="1" applyFill="1"/>
    <xf numFmtId="0" fontId="54" fillId="20" borderId="0" xfId="0" applyFont="1" applyFill="1"/>
    <xf numFmtId="0" fontId="5" fillId="20" borderId="0" xfId="0" applyFont="1" applyFill="1"/>
    <xf numFmtId="0" fontId="10" fillId="19" borderId="0" xfId="0" applyFont="1" applyFill="1"/>
    <xf numFmtId="0" fontId="10" fillId="20" borderId="0" xfId="0" applyFont="1" applyFill="1"/>
    <xf numFmtId="0" fontId="0" fillId="22" borderId="0" xfId="0" applyFill="1"/>
    <xf numFmtId="0" fontId="16" fillId="22" borderId="0" xfId="0" applyFont="1" applyFill="1"/>
    <xf numFmtId="0" fontId="0" fillId="23" borderId="0" xfId="0" applyFill="1"/>
    <xf numFmtId="0" fontId="16" fillId="23" borderId="0" xfId="0" applyFont="1" applyFill="1"/>
    <xf numFmtId="0" fontId="0" fillId="24" borderId="0" xfId="0" applyFill="1"/>
    <xf numFmtId="0" fontId="16" fillId="24" borderId="0" xfId="0" applyFont="1" applyFill="1"/>
    <xf numFmtId="0" fontId="14" fillId="0" borderId="0" xfId="0" applyFont="1" applyFill="1" applyBorder="1"/>
    <xf numFmtId="0" fontId="5" fillId="25" borderId="0" xfId="0" applyFont="1" applyFill="1"/>
    <xf numFmtId="0" fontId="5" fillId="26" borderId="0" xfId="0" applyFont="1" applyFill="1"/>
    <xf numFmtId="0" fontId="5" fillId="26" borderId="0" xfId="0" applyFont="1" applyFill="1" applyAlignment="1">
      <alignment horizontal="left"/>
    </xf>
    <xf numFmtId="0" fontId="5" fillId="27" borderId="0" xfId="0" applyFont="1" applyFill="1"/>
    <xf numFmtId="0" fontId="8" fillId="0" borderId="0" xfId="0" applyFont="1" applyFill="1" applyAlignment="1" applyProtection="1">
      <alignment horizontal="left"/>
      <protection hidden="1"/>
    </xf>
    <xf numFmtId="0" fontId="15" fillId="0" borderId="0" xfId="0" applyFont="1" applyFill="1"/>
    <xf numFmtId="0" fontId="8" fillId="0" borderId="0" xfId="0" applyFont="1" applyFill="1" applyProtection="1">
      <protection hidden="1"/>
    </xf>
    <xf numFmtId="0" fontId="8" fillId="0" borderId="0" xfId="0" applyFont="1" applyFill="1" applyAlignment="1" applyProtection="1">
      <protection hidden="1"/>
    </xf>
    <xf numFmtId="0" fontId="8" fillId="28" borderId="0" xfId="0" applyFont="1" applyFill="1"/>
    <xf numFmtId="0" fontId="5" fillId="28" borderId="0" xfId="0" applyFont="1" applyFill="1"/>
    <xf numFmtId="0" fontId="5" fillId="7" borderId="0" xfId="83" applyFont="1" applyFill="1"/>
    <xf numFmtId="0" fontId="14" fillId="7" borderId="0" xfId="83" applyFont="1" applyFill="1"/>
    <xf numFmtId="0" fontId="5" fillId="18" borderId="0" xfId="83" applyFont="1" applyFill="1"/>
    <xf numFmtId="0" fontId="14" fillId="18" borderId="0" xfId="83" applyFont="1" applyFill="1"/>
    <xf numFmtId="0" fontId="11" fillId="7" borderId="0" xfId="83" applyFont="1" applyFill="1"/>
    <xf numFmtId="0" fontId="6" fillId="7" borderId="0" xfId="83" quotePrefix="1" applyFont="1" applyFill="1" applyAlignment="1" applyProtection="1">
      <protection hidden="1"/>
    </xf>
    <xf numFmtId="0" fontId="5" fillId="7" borderId="0" xfId="83" applyFont="1" applyFill="1" applyAlignment="1" applyProtection="1">
      <protection hidden="1"/>
    </xf>
    <xf numFmtId="0" fontId="5" fillId="18" borderId="0" xfId="83" applyFont="1" applyFill="1" applyAlignment="1" applyProtection="1">
      <protection hidden="1"/>
    </xf>
    <xf numFmtId="0" fontId="6" fillId="18" borderId="0" xfId="83" quotePrefix="1" applyFont="1" applyFill="1" applyAlignment="1" applyProtection="1">
      <protection hidden="1"/>
    </xf>
    <xf numFmtId="0" fontId="5" fillId="7" borderId="0" xfId="83" applyFont="1" applyFill="1" applyAlignment="1" applyProtection="1">
      <alignment horizontal="left"/>
      <protection hidden="1"/>
    </xf>
    <xf numFmtId="0" fontId="55" fillId="18" borderId="0" xfId="136" applyFont="1" applyFill="1"/>
    <xf numFmtId="0" fontId="5" fillId="29" borderId="0" xfId="0" applyFont="1" applyFill="1"/>
    <xf numFmtId="0" fontId="10" fillId="29" borderId="0" xfId="0" applyFont="1" applyFill="1"/>
    <xf numFmtId="0" fontId="5" fillId="0" borderId="0" xfId="0" applyFont="1" applyAlignment="1">
      <alignment horizontal="left" vertical="center" wrapText="1"/>
    </xf>
    <xf numFmtId="0" fontId="5" fillId="0" borderId="0" xfId="0" applyFont="1" applyBorder="1" applyAlignment="1">
      <alignment horizontal="center" vertical="center" wrapText="1" readingOrder="1"/>
    </xf>
    <xf numFmtId="0" fontId="8" fillId="18" borderId="0" xfId="0" applyFont="1" applyFill="1"/>
    <xf numFmtId="0" fontId="8" fillId="18" borderId="0" xfId="0" applyFont="1" applyFill="1" applyAlignment="1" applyProtection="1">
      <protection hidden="1"/>
    </xf>
    <xf numFmtId="0" fontId="14" fillId="18" borderId="0" xfId="0" applyFont="1" applyFill="1"/>
    <xf numFmtId="0" fontId="8" fillId="29" borderId="0" xfId="0" applyFont="1" applyFill="1"/>
    <xf numFmtId="0" fontId="56" fillId="31" borderId="0" xfId="0" applyFont="1" applyFill="1"/>
    <xf numFmtId="0" fontId="57" fillId="31" borderId="0" xfId="0" applyFont="1" applyFill="1"/>
    <xf numFmtId="0" fontId="58" fillId="31" borderId="0" xfId="0" applyFont="1" applyFill="1"/>
    <xf numFmtId="0" fontId="59" fillId="31" borderId="0" xfId="0" applyFont="1" applyFill="1"/>
    <xf numFmtId="0" fontId="8" fillId="31" borderId="0" xfId="83" applyFont="1" applyFill="1" applyAlignment="1" applyProtection="1">
      <protection hidden="1"/>
    </xf>
    <xf numFmtId="0" fontId="8" fillId="31" borderId="0" xfId="83" applyFont="1" applyFill="1"/>
    <xf numFmtId="0" fontId="5" fillId="32" borderId="0" xfId="0" applyFont="1" applyFill="1"/>
    <xf numFmtId="0" fontId="8" fillId="32" borderId="0" xfId="0" applyFont="1" applyFill="1" applyAlignment="1" applyProtection="1">
      <alignment horizontal="left"/>
      <protection hidden="1"/>
    </xf>
    <xf numFmtId="0" fontId="8" fillId="32" borderId="0" xfId="0" applyFont="1" applyFill="1"/>
    <xf numFmtId="0" fontId="8" fillId="32" borderId="0" xfId="0" applyFont="1" applyFill="1" applyProtection="1">
      <protection hidden="1"/>
    </xf>
    <xf numFmtId="0" fontId="8" fillId="32" borderId="0" xfId="0" applyFont="1" applyFill="1" applyAlignment="1" applyProtection="1">
      <protection hidden="1"/>
    </xf>
    <xf numFmtId="0" fontId="8" fillId="32" borderId="0" xfId="0" applyFont="1" applyFill="1" applyBorder="1"/>
    <xf numFmtId="0" fontId="5" fillId="33" borderId="0" xfId="0" applyFont="1" applyFill="1"/>
    <xf numFmtId="0" fontId="5" fillId="34" borderId="0" xfId="0" applyFont="1" applyFill="1" applyBorder="1"/>
    <xf numFmtId="0" fontId="5" fillId="34" borderId="0" xfId="0" applyFont="1" applyFill="1"/>
    <xf numFmtId="0" fontId="5" fillId="35" borderId="0" xfId="0" applyFont="1" applyFill="1"/>
    <xf numFmtId="0" fontId="3" fillId="35" borderId="0" xfId="0" applyFont="1" applyFill="1"/>
    <xf numFmtId="0" fontId="15" fillId="35" borderId="0" xfId="0" applyFont="1" applyFill="1"/>
    <xf numFmtId="0" fontId="8" fillId="35" borderId="0" xfId="0" applyFont="1" applyFill="1"/>
    <xf numFmtId="0" fontId="14" fillId="35" borderId="0" xfId="0" applyFont="1" applyFill="1"/>
    <xf numFmtId="0" fontId="5" fillId="31" borderId="0" xfId="0" applyFont="1" applyFill="1" applyBorder="1"/>
    <xf numFmtId="0" fontId="60" fillId="5" borderId="0" xfId="0" applyFont="1" applyFill="1"/>
    <xf numFmtId="0" fontId="60" fillId="28" borderId="0" xfId="0" applyFont="1" applyFill="1"/>
    <xf numFmtId="0" fontId="15" fillId="29" borderId="0" xfId="0" applyFont="1" applyFill="1" applyBorder="1"/>
    <xf numFmtId="0" fontId="56" fillId="36" borderId="0" xfId="0" applyFont="1" applyFill="1"/>
    <xf numFmtId="0" fontId="8" fillId="36" borderId="0" xfId="0" applyFont="1" applyFill="1"/>
    <xf numFmtId="0" fontId="59" fillId="36" borderId="0" xfId="0" applyFont="1" applyFill="1"/>
    <xf numFmtId="0" fontId="5" fillId="0" borderId="0" xfId="0" applyFont="1" applyBorder="1" applyAlignment="1" applyProtection="1">
      <protection locked="0"/>
    </xf>
    <xf numFmtId="0" fontId="8" fillId="37" borderId="0" xfId="0" applyFont="1" applyFill="1"/>
    <xf numFmtId="0" fontId="4" fillId="0" borderId="0" xfId="0" applyFont="1" applyAlignment="1" applyProtection="1">
      <alignment vertical="center"/>
      <protection locked="0"/>
    </xf>
    <xf numFmtId="0" fontId="25" fillId="0" borderId="0" xfId="0" applyFont="1" applyFill="1" applyBorder="1" applyProtection="1">
      <protection locked="0"/>
    </xf>
    <xf numFmtId="0" fontId="5" fillId="0" borderId="0" xfId="0" applyFont="1" applyFill="1" applyAlignment="1" applyProtection="1">
      <alignment horizontal="center" vertical="center"/>
      <protection locked="0"/>
    </xf>
    <xf numFmtId="0" fontId="4"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locked="0"/>
    </xf>
    <xf numFmtId="0" fontId="15" fillId="29" borderId="0" xfId="0" applyFont="1" applyFill="1"/>
    <xf numFmtId="0" fontId="60" fillId="29" borderId="0" xfId="0" applyFont="1" applyFill="1"/>
    <xf numFmtId="0" fontId="8" fillId="38" borderId="0" xfId="0" applyFont="1" applyFill="1"/>
    <xf numFmtId="0" fontId="8" fillId="38" borderId="0" xfId="83" applyFont="1" applyFill="1" applyAlignment="1" applyProtection="1">
      <protection hidden="1"/>
    </xf>
    <xf numFmtId="0" fontId="8" fillId="38" borderId="0" xfId="83" applyFont="1" applyFill="1"/>
    <xf numFmtId="0" fontId="5" fillId="38" borderId="0" xfId="0" applyFont="1" applyFill="1" applyBorder="1"/>
    <xf numFmtId="0" fontId="54" fillId="0" borderId="0" xfId="0" applyFont="1"/>
    <xf numFmtId="0" fontId="56" fillId="35" borderId="0" xfId="0" applyFont="1" applyFill="1"/>
    <xf numFmtId="0" fontId="59" fillId="35" borderId="0" xfId="0" applyFont="1" applyFill="1"/>
    <xf numFmtId="0" fontId="8" fillId="0" borderId="0" xfId="83" applyFont="1" applyFill="1"/>
    <xf numFmtId="0" fontId="3" fillId="0" borderId="0" xfId="0" applyFont="1" applyFill="1"/>
    <xf numFmtId="0" fontId="8" fillId="29" borderId="0" xfId="0" applyFont="1" applyFill="1" applyAlignment="1" applyProtection="1">
      <alignment horizontal="left"/>
      <protection hidden="1"/>
    </xf>
    <xf numFmtId="0" fontId="8" fillId="0" borderId="0" xfId="0" applyFont="1" applyBorder="1" applyAlignment="1" applyProtection="1">
      <alignment horizontal="center" vertical="center"/>
      <protection locked="0"/>
    </xf>
    <xf numFmtId="0" fontId="8" fillId="35" borderId="0" xfId="0" applyFont="1" applyFill="1" applyAlignment="1" applyProtection="1"/>
    <xf numFmtId="0" fontId="8" fillId="35" borderId="0" xfId="0" applyFont="1" applyFill="1" applyAlignment="1" applyProtection="1">
      <alignment horizontal="left"/>
      <protection hidden="1"/>
    </xf>
    <xf numFmtId="0" fontId="10" fillId="35" borderId="0" xfId="0" applyFont="1" applyFill="1"/>
    <xf numFmtId="0" fontId="8" fillId="35" borderId="0" xfId="83" applyFont="1" applyFill="1" applyAlignment="1" applyProtection="1">
      <protection hidden="1"/>
    </xf>
    <xf numFmtId="0" fontId="8" fillId="0" borderId="0" xfId="0" applyFont="1" applyBorder="1" applyAlignment="1" applyProtection="1">
      <alignment horizontal="center" vertical="center" wrapText="1"/>
      <protection locked="0"/>
    </xf>
    <xf numFmtId="6" fontId="8" fillId="0" borderId="0" xfId="0" applyNumberFormat="1" applyFont="1" applyBorder="1" applyAlignment="1" applyProtection="1">
      <alignment horizontal="center" vertical="center"/>
      <protection locked="0"/>
    </xf>
    <xf numFmtId="6" fontId="8" fillId="0" borderId="0" xfId="62" applyNumberFormat="1" applyFont="1" applyBorder="1" applyAlignment="1" applyProtection="1">
      <alignment vertical="center" wrapText="1"/>
      <protection locked="0"/>
    </xf>
    <xf numFmtId="6" fontId="8" fillId="0" borderId="0" xfId="62" applyNumberFormat="1"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6" fontId="8" fillId="0" borderId="0" xfId="0" applyNumberFormat="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8" fillId="0" borderId="0" xfId="0" applyFont="1" applyBorder="1" applyAlignment="1" applyProtection="1">
      <alignment horizontal="left" vertical="center"/>
    </xf>
    <xf numFmtId="0" fontId="5" fillId="0" borderId="0" xfId="0" applyFont="1" applyFill="1" applyBorder="1" applyAlignment="1" applyProtection="1">
      <protection locked="0"/>
    </xf>
    <xf numFmtId="0" fontId="5" fillId="26" borderId="0" xfId="82" applyFont="1" applyFill="1"/>
    <xf numFmtId="0" fontId="8" fillId="0" borderId="0" xfId="82" applyFont="1"/>
    <xf numFmtId="0" fontId="5" fillId="35" borderId="0" xfId="0" applyFont="1" applyFill="1" applyBorder="1"/>
    <xf numFmtId="0" fontId="0" fillId="0" borderId="0" xfId="0" applyFill="1"/>
    <xf numFmtId="0" fontId="5" fillId="0" borderId="0" xfId="82" applyFont="1" applyFill="1"/>
    <xf numFmtId="0" fontId="57" fillId="29" borderId="0" xfId="0" applyFont="1" applyFill="1"/>
    <xf numFmtId="0" fontId="57" fillId="4" borderId="0" xfId="0" applyFont="1" applyFill="1"/>
    <xf numFmtId="0" fontId="56" fillId="31" borderId="0" xfId="83" applyFont="1" applyFill="1"/>
    <xf numFmtId="0" fontId="56" fillId="38" borderId="0" xfId="0" applyFont="1" applyFill="1"/>
    <xf numFmtId="0" fontId="57" fillId="31" borderId="0" xfId="0" applyFont="1" applyFill="1" applyBorder="1"/>
    <xf numFmtId="0" fontId="57" fillId="5" borderId="0" xfId="0" applyFont="1" applyFill="1"/>
    <xf numFmtId="0" fontId="57" fillId="0" borderId="0" xfId="0" applyFont="1" applyFill="1"/>
    <xf numFmtId="0" fontId="57" fillId="0" borderId="0" xfId="0" applyFont="1"/>
    <xf numFmtId="0" fontId="4" fillId="0" borderId="0" xfId="0" applyFont="1" applyAlignment="1" applyProtection="1">
      <alignment horizontal="center" vertical="center"/>
      <protection locked="0"/>
    </xf>
    <xf numFmtId="6" fontId="8" fillId="0" borderId="0" xfId="62" applyNumberFormat="1" applyFont="1" applyBorder="1" applyAlignment="1" applyProtection="1">
      <alignment horizontal="center" vertical="center" wrapText="1"/>
      <protection locked="0"/>
    </xf>
    <xf numFmtId="0" fontId="8" fillId="0" borderId="0" xfId="0" applyNumberFormat="1" applyFont="1" applyBorder="1" applyAlignment="1" applyProtection="1">
      <alignment horizontal="left" vertical="center"/>
    </xf>
    <xf numFmtId="0" fontId="25" fillId="0" borderId="0" xfId="0" applyFont="1" applyFill="1" applyBorder="1" applyAlignment="1" applyProtection="1">
      <alignment vertical="center"/>
      <protection locked="0"/>
    </xf>
    <xf numFmtId="0" fontId="26" fillId="0" borderId="0" xfId="0" applyFont="1" applyBorder="1" applyAlignment="1" applyProtection="1">
      <alignment horizontal="left" vertical="top" wrapText="1"/>
      <protection locked="0"/>
    </xf>
    <xf numFmtId="0" fontId="10" fillId="0" borderId="0" xfId="0" applyFont="1" applyBorder="1" applyProtection="1">
      <protection locked="0"/>
    </xf>
    <xf numFmtId="0" fontId="8" fillId="0" borderId="0" xfId="0" applyFont="1" applyFill="1" applyBorder="1" applyAlignment="1" applyProtection="1">
      <alignment vertical="center"/>
      <protection locked="0"/>
    </xf>
    <xf numFmtId="0" fontId="8" fillId="11" borderId="4" xfId="0" applyFont="1" applyFill="1" applyBorder="1" applyAlignment="1" applyProtection="1">
      <alignment horizontal="center"/>
      <protection locked="0"/>
    </xf>
    <xf numFmtId="0" fontId="8" fillId="11" borderId="4" xfId="0" applyFont="1" applyFill="1" applyBorder="1" applyAlignment="1" applyProtection="1">
      <alignment horizontal="center" wrapText="1" shrinkToFit="1"/>
      <protection locked="0"/>
    </xf>
    <xf numFmtId="165" fontId="8" fillId="11" borderId="25" xfId="62" applyNumberFormat="1" applyFont="1" applyFill="1" applyBorder="1" applyAlignment="1" applyProtection="1">
      <alignment wrapText="1" shrinkToFit="1"/>
      <protection locked="0"/>
    </xf>
    <xf numFmtId="165" fontId="8" fillId="0" borderId="0" xfId="62" applyNumberFormat="1" applyFont="1" applyFill="1" applyBorder="1" applyAlignment="1" applyProtection="1">
      <alignment wrapText="1" shrinkToFit="1"/>
      <protection locked="0"/>
    </xf>
    <xf numFmtId="0" fontId="59" fillId="28" borderId="0" xfId="0" applyFont="1" applyFill="1"/>
    <xf numFmtId="0" fontId="5" fillId="28" borderId="0" xfId="0" applyFont="1" applyFill="1" applyProtection="1">
      <protection locked="0"/>
    </xf>
    <xf numFmtId="0" fontId="5" fillId="5" borderId="0" xfId="0" applyFont="1" applyFill="1" applyProtection="1">
      <protection hidden="1"/>
    </xf>
    <xf numFmtId="0" fontId="59" fillId="29" borderId="0" xfId="0" applyFont="1" applyFill="1"/>
    <xf numFmtId="0" fontId="5" fillId="39" borderId="0" xfId="0" applyFont="1" applyFill="1"/>
    <xf numFmtId="0" fontId="58" fillId="29" borderId="0" xfId="0" applyFont="1" applyFill="1"/>
    <xf numFmtId="0" fontId="5" fillId="40" borderId="0" xfId="0" applyFont="1" applyFill="1"/>
    <xf numFmtId="0" fontId="5" fillId="38" borderId="0" xfId="83" applyFont="1" applyFill="1"/>
    <xf numFmtId="0" fontId="5" fillId="38" borderId="0" xfId="0" applyFont="1" applyFill="1"/>
    <xf numFmtId="0" fontId="57" fillId="39" borderId="0" xfId="0" applyFont="1" applyFill="1"/>
    <xf numFmtId="6" fontId="22" fillId="0" borderId="0" xfId="62" applyNumberFormat="1" applyFont="1" applyFill="1" applyBorder="1" applyAlignment="1" applyProtection="1">
      <alignment vertical="center" wrapText="1"/>
    </xf>
    <xf numFmtId="0" fontId="8" fillId="0" borderId="8" xfId="0" applyFont="1" applyBorder="1" applyAlignment="1" applyProtection="1">
      <alignment horizontal="left" vertical="center" wrapText="1"/>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wrapText="1"/>
      <protection locked="0"/>
    </xf>
    <xf numFmtId="0" fontId="8" fillId="0" borderId="9" xfId="0" applyFont="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0" fontId="8" fillId="0" borderId="4" xfId="0" applyFont="1" applyBorder="1" applyAlignment="1" applyProtection="1">
      <alignment horizontal="left" vertical="center"/>
      <protection locked="0"/>
    </xf>
    <xf numFmtId="3" fontId="8" fillId="0" borderId="7" xfId="0" applyNumberFormat="1" applyFont="1" applyBorder="1" applyAlignment="1" applyProtection="1">
      <alignment horizontal="right" vertical="center"/>
      <protection locked="0"/>
    </xf>
    <xf numFmtId="3" fontId="8" fillId="0" borderId="26" xfId="62" applyNumberFormat="1" applyFont="1" applyBorder="1" applyAlignment="1" applyProtection="1">
      <alignment horizontal="right" vertical="center" wrapText="1"/>
    </xf>
    <xf numFmtId="3" fontId="8" fillId="0" borderId="10" xfId="0" applyNumberFormat="1" applyFont="1" applyBorder="1" applyAlignment="1" applyProtection="1">
      <alignment horizontal="right" vertical="center"/>
      <protection locked="0"/>
    </xf>
    <xf numFmtId="3" fontId="8" fillId="0" borderId="4" xfId="0" applyNumberFormat="1" applyFont="1" applyBorder="1" applyAlignment="1" applyProtection="1">
      <alignment horizontal="right" vertical="center"/>
      <protection locked="0"/>
    </xf>
    <xf numFmtId="9" fontId="5" fillId="0" borderId="0" xfId="0" applyNumberFormat="1" applyFont="1" applyAlignment="1"/>
    <xf numFmtId="0" fontId="33" fillId="0" borderId="0" xfId="0" applyFont="1" applyBorder="1"/>
    <xf numFmtId="0" fontId="33" fillId="0" borderId="0" xfId="0" applyFont="1"/>
    <xf numFmtId="0" fontId="33" fillId="0" borderId="0" xfId="0" applyFont="1" applyFill="1"/>
    <xf numFmtId="0" fontId="3" fillId="3" borderId="0" xfId="0" applyFont="1" applyFill="1" applyAlignment="1">
      <alignment wrapText="1"/>
    </xf>
    <xf numFmtId="0" fontId="68" fillId="3" borderId="0" xfId="0" applyFont="1" applyFill="1"/>
    <xf numFmtId="0" fontId="33" fillId="3" borderId="0" xfId="0" applyFont="1" applyFill="1"/>
    <xf numFmtId="0" fontId="5" fillId="49" borderId="0" xfId="84" applyFont="1" applyFill="1"/>
    <xf numFmtId="0" fontId="5" fillId="49" borderId="0" xfId="208" applyFont="1" applyFill="1"/>
    <xf numFmtId="0" fontId="33" fillId="0" borderId="0" xfId="0" applyFont="1" applyBorder="1" applyAlignment="1">
      <alignment horizontal="left" indent="1"/>
    </xf>
    <xf numFmtId="0" fontId="33" fillId="0" borderId="0" xfId="0" applyFont="1" applyAlignment="1">
      <alignment horizontal="left" indent="1"/>
    </xf>
    <xf numFmtId="0" fontId="5" fillId="0" borderId="65" xfId="0" applyFont="1" applyBorder="1"/>
    <xf numFmtId="0" fontId="5" fillId="35" borderId="65" xfId="0" applyFont="1" applyFill="1" applyBorder="1" applyAlignment="1">
      <alignment horizontal="center" vertical="center"/>
    </xf>
    <xf numFmtId="0" fontId="5" fillId="0" borderId="65" xfId="0" applyFont="1" applyBorder="1" applyAlignment="1">
      <alignment horizontal="center" vertical="center"/>
    </xf>
    <xf numFmtId="0" fontId="5" fillId="0" borderId="15" xfId="0" applyFont="1" applyFill="1" applyBorder="1"/>
    <xf numFmtId="0" fontId="5" fillId="0" borderId="11" xfId="0" applyFont="1" applyBorder="1"/>
    <xf numFmtId="0" fontId="5" fillId="0" borderId="13" xfId="0" applyFont="1" applyFill="1" applyBorder="1"/>
    <xf numFmtId="0" fontId="5" fillId="0" borderId="69" xfId="0" applyFont="1" applyBorder="1"/>
    <xf numFmtId="0" fontId="5" fillId="0" borderId="2" xfId="0" applyFont="1" applyFill="1" applyBorder="1"/>
    <xf numFmtId="0" fontId="5" fillId="0" borderId="3" xfId="0" applyFont="1" applyBorder="1"/>
    <xf numFmtId="0" fontId="5" fillId="0" borderId="2" xfId="0" applyFont="1" applyBorder="1"/>
    <xf numFmtId="0" fontId="5" fillId="0" borderId="66" xfId="0" applyFont="1" applyBorder="1" applyAlignment="1">
      <alignment horizontal="center" vertical="center"/>
    </xf>
    <xf numFmtId="0" fontId="36" fillId="0" borderId="0" xfId="0" applyFont="1" applyFill="1" applyProtection="1"/>
    <xf numFmtId="0" fontId="5" fillId="0" borderId="0" xfId="0" applyFont="1" applyAlignment="1">
      <alignment wrapText="1"/>
    </xf>
    <xf numFmtId="0" fontId="14" fillId="0" borderId="0" xfId="0" applyFont="1" applyAlignment="1">
      <alignment wrapText="1"/>
    </xf>
    <xf numFmtId="0" fontId="33" fillId="0" borderId="0" xfId="0" applyFont="1" applyFill="1" applyAlignment="1">
      <alignment wrapText="1"/>
    </xf>
    <xf numFmtId="0" fontId="0" fillId="0" borderId="0" xfId="0" applyFill="1" applyAlignment="1">
      <alignment wrapText="1"/>
    </xf>
    <xf numFmtId="0" fontId="36" fillId="34" borderId="79" xfId="0" applyFont="1" applyFill="1" applyBorder="1" applyAlignment="1" applyProtection="1">
      <alignment horizontal="left" vertical="center" wrapText="1"/>
      <protection hidden="1"/>
    </xf>
    <xf numFmtId="0" fontId="38" fillId="34" borderId="79" xfId="0" applyFont="1" applyFill="1" applyBorder="1" applyAlignment="1" applyProtection="1">
      <alignment vertical="center" wrapText="1"/>
      <protection hidden="1"/>
    </xf>
    <xf numFmtId="0" fontId="10" fillId="0" borderId="0" xfId="0" applyFont="1" applyProtection="1"/>
    <xf numFmtId="0" fontId="10" fillId="0" borderId="0" xfId="0" applyFont="1" applyFill="1" applyAlignment="1" applyProtection="1"/>
    <xf numFmtId="0" fontId="10" fillId="0" borderId="0" xfId="0" applyFont="1" applyFill="1" applyProtection="1"/>
    <xf numFmtId="0" fontId="48" fillId="0" borderId="0" xfId="0" applyFont="1" applyFill="1" applyProtection="1"/>
    <xf numFmtId="0" fontId="36" fillId="0" borderId="0" xfId="0" applyFont="1" applyFill="1" applyBorder="1" applyAlignment="1" applyProtection="1">
      <alignment horizontal="left" vertical="center" wrapText="1"/>
    </xf>
    <xf numFmtId="0" fontId="36" fillId="0" borderId="80" xfId="0" applyFont="1" applyFill="1" applyBorder="1" applyAlignment="1" applyProtection="1">
      <alignment vertical="center" wrapText="1"/>
    </xf>
    <xf numFmtId="0" fontId="36" fillId="34" borderId="79" xfId="0" applyFont="1" applyFill="1" applyBorder="1" applyAlignment="1" applyProtection="1">
      <alignment horizontal="left" vertical="center" wrapText="1"/>
    </xf>
    <xf numFmtId="0" fontId="36" fillId="0" borderId="0" xfId="0" applyFont="1" applyFill="1" applyAlignment="1" applyProtection="1">
      <alignment wrapText="1"/>
    </xf>
    <xf numFmtId="0" fontId="5" fillId="0" borderId="0" xfId="0" applyFont="1" applyAlignment="1" applyProtection="1">
      <alignment wrapText="1"/>
    </xf>
    <xf numFmtId="0" fontId="5" fillId="0" borderId="0" xfId="0" applyFont="1" applyAlignment="1" applyProtection="1">
      <alignment horizontal="center" vertical="center"/>
    </xf>
    <xf numFmtId="0" fontId="5" fillId="0" borderId="0" xfId="0" applyFont="1" applyAlignment="1" applyProtection="1">
      <alignment horizontal="center"/>
    </xf>
    <xf numFmtId="0" fontId="5" fillId="0" borderId="0" xfId="0" applyFont="1" applyAlignment="1" applyProtection="1">
      <alignment horizontal="left" vertical="center"/>
    </xf>
    <xf numFmtId="0" fontId="5" fillId="0" borderId="0" xfId="0" applyFont="1" applyProtection="1"/>
    <xf numFmtId="174" fontId="43" fillId="34" borderId="79" xfId="0" applyNumberFormat="1" applyFont="1" applyFill="1" applyBorder="1" applyAlignment="1" applyProtection="1">
      <alignment horizontal="center" vertical="center" wrapText="1"/>
      <protection locked="0"/>
    </xf>
    <xf numFmtId="0" fontId="5" fillId="0" borderId="0" xfId="0" applyFont="1" applyFill="1" applyProtection="1"/>
    <xf numFmtId="0" fontId="50" fillId="0" borderId="0" xfId="0" applyFont="1" applyProtection="1"/>
    <xf numFmtId="0" fontId="36" fillId="0" borderId="50" xfId="0" applyFont="1" applyFill="1" applyBorder="1" applyAlignment="1" applyProtection="1">
      <alignment vertical="center" wrapText="1"/>
    </xf>
    <xf numFmtId="0" fontId="36" fillId="34" borderId="57" xfId="0" applyFont="1" applyFill="1" applyBorder="1" applyAlignment="1" applyProtection="1">
      <alignment horizontal="left" vertical="center" wrapText="1"/>
    </xf>
    <xf numFmtId="0" fontId="38" fillId="34" borderId="57" xfId="0" applyFont="1" applyFill="1" applyBorder="1" applyAlignment="1" applyProtection="1">
      <alignment vertical="center" wrapText="1"/>
    </xf>
    <xf numFmtId="164" fontId="5" fillId="0" borderId="0" xfId="0" applyNumberFormat="1" applyFont="1" applyAlignment="1" applyProtection="1">
      <alignment wrapText="1"/>
    </xf>
    <xf numFmtId="174" fontId="43" fillId="34" borderId="57" xfId="0" applyNumberFormat="1" applyFont="1" applyFill="1" applyBorder="1" applyAlignment="1" applyProtection="1">
      <alignment horizontal="center" vertical="center" wrapText="1"/>
      <protection locked="0"/>
    </xf>
    <xf numFmtId="0" fontId="33" fillId="0" borderId="0" xfId="0" applyFont="1" applyProtection="1">
      <protection hidden="1"/>
    </xf>
    <xf numFmtId="0" fontId="5" fillId="0" borderId="0" xfId="0" applyFont="1" applyProtection="1">
      <protection hidden="1"/>
    </xf>
    <xf numFmtId="0" fontId="43" fillId="32" borderId="59" xfId="0" applyFont="1" applyFill="1" applyBorder="1" applyAlignment="1" applyProtection="1">
      <alignment horizontal="center" vertical="center"/>
      <protection hidden="1"/>
    </xf>
    <xf numFmtId="0" fontId="33" fillId="0" borderId="0" xfId="0" applyFont="1" applyFill="1" applyAlignment="1" applyProtection="1">
      <alignment vertical="center"/>
      <protection hidden="1"/>
    </xf>
    <xf numFmtId="0" fontId="5" fillId="0" borderId="0" xfId="0" applyFont="1" applyFill="1" applyAlignment="1" applyProtection="1">
      <alignment vertical="center"/>
      <protection hidden="1"/>
    </xf>
    <xf numFmtId="0" fontId="33" fillId="0" borderId="0" xfId="0" applyNumberFormat="1" applyFont="1" applyAlignment="1" applyProtection="1">
      <alignment readingOrder="1"/>
      <protection hidden="1"/>
    </xf>
    <xf numFmtId="0" fontId="5" fillId="0" borderId="0" xfId="0" applyNumberFormat="1" applyFont="1" applyAlignment="1" applyProtection="1">
      <alignment readingOrder="1"/>
      <protection hidden="1"/>
    </xf>
    <xf numFmtId="0" fontId="45" fillId="0" borderId="0" xfId="0" applyNumberFormat="1" applyFont="1" applyAlignment="1" applyProtection="1">
      <alignment vertical="center" wrapText="1" readingOrder="1"/>
      <protection hidden="1"/>
    </xf>
    <xf numFmtId="0" fontId="49" fillId="0" borderId="0" xfId="0" applyNumberFormat="1" applyFont="1" applyFill="1" applyBorder="1" applyAlignment="1" applyProtection="1">
      <alignment vertical="center" readingOrder="1"/>
      <protection hidden="1"/>
    </xf>
    <xf numFmtId="0" fontId="36" fillId="0" borderId="0" xfId="0" applyNumberFormat="1" applyFont="1" applyBorder="1" applyAlignment="1" applyProtection="1">
      <alignment readingOrder="1"/>
      <protection hidden="1"/>
    </xf>
    <xf numFmtId="0" fontId="33" fillId="0" borderId="0" xfId="0" applyNumberFormat="1" applyFont="1" applyBorder="1" applyAlignment="1" applyProtection="1">
      <alignment readingOrder="1"/>
      <protection hidden="1"/>
    </xf>
    <xf numFmtId="0" fontId="36" fillId="0" borderId="0" xfId="0" applyNumberFormat="1" applyFont="1" applyBorder="1" applyAlignment="1" applyProtection="1">
      <alignment vertical="center" readingOrder="1"/>
      <protection hidden="1"/>
    </xf>
    <xf numFmtId="0" fontId="37" fillId="0" borderId="0" xfId="0" applyNumberFormat="1" applyFont="1" applyAlignment="1" applyProtection="1">
      <alignment readingOrder="1"/>
      <protection hidden="1"/>
    </xf>
    <xf numFmtId="0" fontId="36" fillId="0" borderId="0" xfId="0" applyNumberFormat="1" applyFont="1" applyBorder="1" applyAlignment="1" applyProtection="1">
      <alignment horizontal="left" vertical="top" wrapText="1" readingOrder="1"/>
      <protection hidden="1"/>
    </xf>
    <xf numFmtId="0" fontId="33" fillId="0" borderId="0" xfId="0" applyNumberFormat="1" applyFont="1" applyBorder="1" applyAlignment="1" applyProtection="1">
      <alignment horizontal="left" readingOrder="1"/>
      <protection hidden="1"/>
    </xf>
    <xf numFmtId="0" fontId="33" fillId="0" borderId="0" xfId="0" applyNumberFormat="1" applyFont="1" applyAlignment="1" applyProtection="1">
      <alignment horizontal="left" readingOrder="1"/>
      <protection hidden="1"/>
    </xf>
    <xf numFmtId="0" fontId="36" fillId="0" borderId="0" xfId="0" applyNumberFormat="1" applyFont="1" applyAlignment="1" applyProtection="1">
      <alignment horizontal="left" readingOrder="1"/>
      <protection hidden="1"/>
    </xf>
    <xf numFmtId="0" fontId="46" fillId="0" borderId="0" xfId="0" applyNumberFormat="1" applyFont="1" applyAlignment="1" applyProtection="1">
      <alignment horizontal="left" readingOrder="1"/>
      <protection hidden="1"/>
    </xf>
    <xf numFmtId="0" fontId="39" fillId="0" borderId="0" xfId="0" applyNumberFormat="1" applyFont="1" applyAlignment="1" applyProtection="1">
      <alignment readingOrder="1"/>
      <protection hidden="1"/>
    </xf>
    <xf numFmtId="0" fontId="36" fillId="0" borderId="0" xfId="0" applyNumberFormat="1" applyFont="1" applyAlignment="1" applyProtection="1">
      <alignment readingOrder="1"/>
      <protection hidden="1"/>
    </xf>
    <xf numFmtId="0" fontId="35"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5" fillId="0" borderId="0" xfId="0" applyFont="1" applyAlignment="1" applyProtection="1">
      <alignment horizontal="left"/>
      <protection hidden="1"/>
    </xf>
    <xf numFmtId="0" fontId="0" fillId="0" borderId="0" xfId="0" applyProtection="1">
      <protection hidden="1"/>
    </xf>
    <xf numFmtId="0" fontId="5" fillId="0" borderId="0" xfId="0" applyFont="1" applyFill="1" applyProtection="1">
      <protection hidden="1"/>
    </xf>
    <xf numFmtId="0" fontId="5" fillId="0" borderId="0" xfId="0" applyNumberFormat="1" applyFont="1" applyProtection="1"/>
    <xf numFmtId="174" fontId="43" fillId="34" borderId="79" xfId="0" applyNumberFormat="1" applyFont="1" applyFill="1" applyBorder="1" applyAlignment="1" applyProtection="1">
      <alignment horizontal="center" vertical="center" wrapText="1"/>
      <protection locked="0" hidden="1"/>
    </xf>
    <xf numFmtId="0" fontId="34" fillId="34" borderId="79" xfId="0" applyFont="1" applyFill="1" applyBorder="1" applyAlignment="1" applyProtection="1">
      <alignment horizontal="left" vertical="center" wrapText="1"/>
    </xf>
    <xf numFmtId="0" fontId="38" fillId="34" borderId="79" xfId="0" applyFont="1" applyFill="1" applyBorder="1" applyAlignment="1" applyProtection="1">
      <alignment horizontal="left" vertical="center" wrapText="1"/>
    </xf>
    <xf numFmtId="0" fontId="36" fillId="34" borderId="43" xfId="0" applyFont="1" applyFill="1" applyBorder="1" applyAlignment="1" applyProtection="1">
      <alignment horizontal="left" vertical="center" wrapText="1"/>
    </xf>
    <xf numFmtId="0" fontId="38" fillId="34" borderId="43" xfId="0" applyFont="1" applyFill="1" applyBorder="1" applyAlignment="1" applyProtection="1">
      <alignment horizontal="left" vertical="center" wrapText="1"/>
    </xf>
    <xf numFmtId="174" fontId="43" fillId="34" borderId="43" xfId="0" applyNumberFormat="1" applyFont="1" applyFill="1" applyBorder="1" applyAlignment="1" applyProtection="1">
      <alignment horizontal="center" vertical="center" wrapText="1"/>
      <protection locked="0"/>
    </xf>
    <xf numFmtId="0" fontId="38" fillId="0" borderId="0" xfId="84" applyFont="1" applyFill="1" applyBorder="1" applyAlignment="1" applyProtection="1"/>
    <xf numFmtId="0" fontId="1" fillId="0" borderId="0" xfId="84" applyFont="1" applyProtection="1"/>
    <xf numFmtId="0" fontId="36" fillId="0" borderId="89" xfId="84" applyFont="1" applyFill="1" applyBorder="1" applyAlignment="1" applyProtection="1">
      <alignment horizontal="center" vertical="center"/>
    </xf>
    <xf numFmtId="0" fontId="1" fillId="0" borderId="0" xfId="84" applyFont="1" applyFill="1" applyBorder="1" applyAlignment="1" applyProtection="1"/>
    <xf numFmtId="0" fontId="1" fillId="0" borderId="0" xfId="84" applyFont="1" applyBorder="1" applyAlignment="1" applyProtection="1"/>
    <xf numFmtId="0" fontId="93" fillId="0" borderId="0" xfId="84" applyFont="1" applyBorder="1" applyAlignment="1" applyProtection="1"/>
    <xf numFmtId="0" fontId="93" fillId="0" borderId="0" xfId="84" applyFont="1" applyBorder="1" applyAlignment="1" applyProtection="1">
      <alignment vertical="center"/>
    </xf>
    <xf numFmtId="0" fontId="94" fillId="0" borderId="0" xfId="84" applyFont="1" applyProtection="1"/>
    <xf numFmtId="0" fontId="93" fillId="21" borderId="0" xfId="84" applyFont="1" applyFill="1" applyBorder="1" applyAlignment="1" applyProtection="1">
      <alignment vertical="center" wrapText="1"/>
    </xf>
    <xf numFmtId="0" fontId="94" fillId="0" borderId="0" xfId="84" applyFont="1" applyAlignment="1" applyProtection="1">
      <alignment vertical="top"/>
    </xf>
    <xf numFmtId="0" fontId="39" fillId="21" borderId="0" xfId="84" applyFont="1" applyFill="1" applyBorder="1" applyAlignment="1" applyProtection="1"/>
    <xf numFmtId="0" fontId="45" fillId="0" borderId="0" xfId="84" applyFont="1" applyFill="1" applyBorder="1" applyAlignment="1" applyProtection="1">
      <alignment horizontal="right" wrapText="1"/>
    </xf>
    <xf numFmtId="0" fontId="95" fillId="0" borderId="0" xfId="84" applyFont="1" applyAlignment="1" applyProtection="1">
      <alignment vertical="center"/>
    </xf>
    <xf numFmtId="0" fontId="36" fillId="0" borderId="0" xfId="84" applyFont="1" applyBorder="1" applyAlignment="1" applyProtection="1">
      <alignment vertical="center"/>
    </xf>
    <xf numFmtId="0" fontId="39" fillId="0" borderId="0" xfId="84" applyFont="1" applyBorder="1" applyAlignment="1" applyProtection="1">
      <alignment vertical="center"/>
    </xf>
    <xf numFmtId="0" fontId="1" fillId="0" borderId="0" xfId="84" applyFont="1" applyAlignment="1" applyProtection="1">
      <alignment vertical="center"/>
    </xf>
    <xf numFmtId="168" fontId="36" fillId="21" borderId="90" xfId="84" applyNumberFormat="1" applyFont="1" applyFill="1" applyBorder="1" applyAlignment="1" applyProtection="1"/>
    <xf numFmtId="0" fontId="36" fillId="0" borderId="0" xfId="84" applyFont="1" applyBorder="1" applyAlignment="1" applyProtection="1"/>
    <xf numFmtId="172" fontId="39" fillId="0" borderId="0" xfId="84" applyNumberFormat="1" applyFont="1" applyFill="1" applyBorder="1" applyAlignment="1" applyProtection="1"/>
    <xf numFmtId="0" fontId="36" fillId="0" borderId="0" xfId="84" applyFont="1" applyFill="1" applyBorder="1" applyAlignment="1" applyProtection="1">
      <alignment vertical="center"/>
    </xf>
    <xf numFmtId="0" fontId="1" fillId="0" borderId="0" xfId="84" applyFont="1" applyFill="1" applyBorder="1" applyAlignment="1" applyProtection="1">
      <alignment vertical="center"/>
    </xf>
    <xf numFmtId="0" fontId="1" fillId="0" borderId="0" xfId="84" applyFont="1" applyFill="1" applyAlignment="1" applyProtection="1">
      <alignment vertical="center"/>
    </xf>
    <xf numFmtId="0" fontId="36" fillId="0" borderId="90" xfId="84" applyFont="1" applyBorder="1" applyAlignment="1" applyProtection="1">
      <alignment vertical="top"/>
    </xf>
    <xf numFmtId="0" fontId="36" fillId="0" borderId="0" xfId="84" applyFont="1" applyBorder="1" applyAlignment="1" applyProtection="1">
      <alignment vertical="top"/>
    </xf>
    <xf numFmtId="0" fontId="28" fillId="0" borderId="0" xfId="84" applyFont="1" applyAlignment="1" applyProtection="1">
      <alignment vertical="center"/>
    </xf>
    <xf numFmtId="0" fontId="96" fillId="0" borderId="0" xfId="84" applyFont="1" applyBorder="1" applyAlignment="1" applyProtection="1">
      <alignment horizontal="center"/>
    </xf>
    <xf numFmtId="14" fontId="39" fillId="0" borderId="0" xfId="84" applyNumberFormat="1" applyFont="1" applyBorder="1" applyAlignment="1" applyProtection="1"/>
    <xf numFmtId="0" fontId="39" fillId="0" borderId="0" xfId="84" applyFont="1" applyBorder="1" applyAlignment="1" applyProtection="1"/>
    <xf numFmtId="0" fontId="28" fillId="0" borderId="0" xfId="84" applyFont="1" applyBorder="1" applyAlignment="1" applyProtection="1">
      <alignment vertical="center"/>
    </xf>
    <xf numFmtId="0" fontId="36" fillId="0" borderId="0" xfId="84" applyFont="1" applyFill="1" applyBorder="1" applyAlignment="1" applyProtection="1">
      <alignment horizontal="center" vertical="top"/>
    </xf>
    <xf numFmtId="0" fontId="1" fillId="0" borderId="0" xfId="84" applyFont="1" applyBorder="1" applyAlignment="1" applyProtection="1">
      <alignment horizontal="center" vertical="top"/>
    </xf>
    <xf numFmtId="0" fontId="1" fillId="0" borderId="0" xfId="84" applyFont="1" applyBorder="1" applyAlignment="1" applyProtection="1">
      <alignment vertical="center"/>
    </xf>
    <xf numFmtId="0" fontId="36" fillId="0" borderId="0" xfId="84" applyFont="1" applyFill="1" applyBorder="1" applyAlignment="1" applyProtection="1"/>
    <xf numFmtId="0" fontId="28" fillId="0" borderId="0" xfId="84" applyFont="1" applyFill="1" applyBorder="1" applyAlignment="1" applyProtection="1"/>
    <xf numFmtId="0" fontId="39" fillId="0" borderId="0" xfId="84" applyFont="1" applyFill="1" applyBorder="1" applyAlignment="1" applyProtection="1"/>
    <xf numFmtId="0" fontId="28" fillId="0" borderId="0" xfId="84" applyFont="1" applyAlignment="1" applyProtection="1"/>
    <xf numFmtId="0" fontId="37" fillId="0" borderId="0" xfId="84" applyFont="1" applyFill="1" applyBorder="1" applyAlignment="1" applyProtection="1">
      <alignment vertical="center" wrapText="1"/>
    </xf>
    <xf numFmtId="0" fontId="23" fillId="0" borderId="0" xfId="84" applyFont="1" applyFill="1" applyBorder="1" applyAlignment="1" applyProtection="1">
      <alignment vertical="center"/>
    </xf>
    <xf numFmtId="0" fontId="45" fillId="47" borderId="89" xfId="84" applyFont="1" applyFill="1" applyBorder="1" applyAlignment="1" applyProtection="1">
      <alignment horizontal="center" vertical="center" wrapText="1"/>
    </xf>
    <xf numFmtId="0" fontId="45" fillId="47" borderId="89" xfId="84" applyFont="1" applyFill="1" applyBorder="1" applyAlignment="1" applyProtection="1">
      <alignment horizontal="center" vertical="center" shrinkToFit="1"/>
    </xf>
    <xf numFmtId="0" fontId="45" fillId="47" borderId="89" xfId="84" applyFont="1" applyFill="1" applyBorder="1" applyAlignment="1" applyProtection="1">
      <alignment horizontal="center" vertical="center" wrapText="1" shrinkToFit="1"/>
    </xf>
    <xf numFmtId="0" fontId="23" fillId="0" borderId="0" xfId="84" applyFont="1" applyFill="1" applyBorder="1" applyProtection="1"/>
    <xf numFmtId="0" fontId="45" fillId="0" borderId="0" xfId="84" applyNumberFormat="1" applyFont="1" applyFill="1" applyBorder="1" applyAlignment="1" applyProtection="1">
      <alignment wrapText="1"/>
    </xf>
    <xf numFmtId="0" fontId="1" fillId="50" borderId="0" xfId="84" applyFont="1" applyFill="1" applyBorder="1" applyProtection="1"/>
    <xf numFmtId="0" fontId="45" fillId="50" borderId="0" xfId="84" applyNumberFormat="1" applyFont="1" applyFill="1" applyBorder="1" applyAlignment="1" applyProtection="1">
      <alignment vertical="center" wrapText="1"/>
    </xf>
    <xf numFmtId="0" fontId="45" fillId="0" borderId="0" xfId="84" applyFont="1" applyFill="1" applyBorder="1" applyAlignment="1" applyProtection="1"/>
    <xf numFmtId="0" fontId="1" fillId="0" borderId="0" xfId="84" applyFont="1" applyAlignment="1" applyProtection="1"/>
    <xf numFmtId="0" fontId="1" fillId="0" borderId="0" xfId="84" applyFont="1" applyFill="1" applyBorder="1" applyProtection="1"/>
    <xf numFmtId="0" fontId="39" fillId="0" borderId="0" xfId="84" applyFont="1" applyFill="1" applyBorder="1" applyAlignment="1" applyProtection="1">
      <alignment vertical="center"/>
    </xf>
    <xf numFmtId="0" fontId="39" fillId="0" borderId="0" xfId="84" applyFont="1" applyFill="1" applyBorder="1" applyAlignment="1" applyProtection="1">
      <alignment horizontal="right"/>
    </xf>
    <xf numFmtId="172" fontId="41" fillId="0" borderId="0" xfId="84" applyNumberFormat="1" applyFont="1" applyFill="1" applyBorder="1" applyAlignment="1" applyProtection="1"/>
    <xf numFmtId="175" fontId="39" fillId="0" borderId="0" xfId="84" applyNumberFormat="1" applyFont="1" applyFill="1" applyBorder="1" applyAlignment="1" applyProtection="1"/>
    <xf numFmtId="172" fontId="39" fillId="0" borderId="0" xfId="84" applyNumberFormat="1" applyFont="1" applyFill="1" applyBorder="1" applyAlignment="1" applyProtection="1">
      <alignment horizontal="right"/>
    </xf>
    <xf numFmtId="0" fontId="96" fillId="21" borderId="0" xfId="84" applyFont="1" applyFill="1" applyBorder="1" applyAlignment="1" applyProtection="1"/>
    <xf numFmtId="0" fontId="96" fillId="0" borderId="0" xfId="84" applyFont="1" applyFill="1" applyBorder="1" applyAlignment="1" applyProtection="1">
      <alignment horizontal="left"/>
    </xf>
    <xf numFmtId="0" fontId="96" fillId="21" borderId="0" xfId="84" applyFont="1" applyFill="1" applyBorder="1" applyAlignment="1" applyProtection="1">
      <alignment horizontal="left"/>
    </xf>
    <xf numFmtId="0" fontId="45" fillId="0" borderId="0" xfId="84" applyFont="1" applyFill="1" applyBorder="1" applyAlignment="1" applyProtection="1">
      <alignment vertical="center"/>
    </xf>
    <xf numFmtId="0" fontId="1" fillId="0" borderId="0" xfId="84" applyFont="1" applyBorder="1" applyProtection="1"/>
    <xf numFmtId="0" fontId="36" fillId="0" borderId="0" xfId="84" applyFont="1" applyFill="1" applyBorder="1" applyAlignment="1" applyProtection="1">
      <alignment vertical="top" wrapText="1"/>
    </xf>
    <xf numFmtId="0" fontId="39" fillId="8" borderId="0" xfId="84" applyFont="1" applyFill="1" applyBorder="1" applyAlignment="1" applyProtection="1">
      <alignment vertical="center" wrapText="1"/>
    </xf>
    <xf numFmtId="0" fontId="39" fillId="21" borderId="0" xfId="84" applyFont="1" applyFill="1" applyBorder="1" applyAlignment="1" applyProtection="1">
      <alignment vertical="center"/>
    </xf>
    <xf numFmtId="169" fontId="39" fillId="21" borderId="0" xfId="84" applyNumberFormat="1" applyFont="1" applyFill="1" applyBorder="1" applyAlignment="1" applyProtection="1">
      <alignment vertical="center"/>
    </xf>
    <xf numFmtId="0" fontId="38" fillId="21" borderId="0" xfId="84" applyFont="1" applyFill="1" applyBorder="1" applyAlignment="1" applyProtection="1">
      <alignment vertical="top"/>
    </xf>
    <xf numFmtId="0" fontId="38" fillId="0" borderId="0" xfId="84" applyFont="1" applyBorder="1" applyAlignment="1" applyProtection="1">
      <alignment horizontal="center" vertical="top"/>
    </xf>
    <xf numFmtId="0" fontId="38" fillId="21" borderId="90" xfId="84" applyFont="1" applyFill="1" applyBorder="1" applyAlignment="1" applyProtection="1">
      <alignment vertical="top"/>
    </xf>
    <xf numFmtId="0" fontId="38" fillId="0" borderId="90" xfId="84" applyFont="1" applyBorder="1" applyAlignment="1" applyProtection="1">
      <alignment horizontal="center" vertical="top"/>
    </xf>
    <xf numFmtId="0" fontId="21" fillId="0" borderId="0" xfId="84" applyFont="1" applyFill="1" applyBorder="1" applyProtection="1"/>
    <xf numFmtId="0" fontId="32" fillId="0" borderId="0" xfId="84" applyFont="1" applyFill="1" applyBorder="1" applyProtection="1"/>
    <xf numFmtId="173" fontId="43" fillId="32" borderId="92" xfId="84" applyNumberFormat="1" applyFont="1" applyFill="1" applyBorder="1" applyAlignment="1" applyProtection="1">
      <alignment horizontal="center" vertical="center"/>
    </xf>
    <xf numFmtId="0" fontId="43" fillId="32" borderId="91" xfId="84" applyFont="1" applyFill="1" applyBorder="1" applyAlignment="1">
      <alignment horizontal="center" vertical="center"/>
    </xf>
    <xf numFmtId="172" fontId="39" fillId="21" borderId="47" xfId="84" applyNumberFormat="1" applyFont="1" applyFill="1" applyBorder="1" applyAlignment="1" applyProtection="1">
      <alignment horizontal="left"/>
      <protection locked="0"/>
    </xf>
    <xf numFmtId="172" fontId="39" fillId="0" borderId="47" xfId="84" applyNumberFormat="1" applyFont="1" applyFill="1" applyBorder="1" applyAlignment="1" applyProtection="1">
      <alignment horizontal="left"/>
      <protection locked="0"/>
    </xf>
    <xf numFmtId="0" fontId="36" fillId="0" borderId="0" xfId="84" applyFont="1" applyProtection="1"/>
    <xf numFmtId="0" fontId="36" fillId="4" borderId="0" xfId="84" applyFont="1" applyFill="1" applyAlignment="1" applyProtection="1">
      <alignment horizontal="left"/>
      <protection hidden="1"/>
    </xf>
    <xf numFmtId="0" fontId="36" fillId="0" borderId="0" xfId="84" applyFont="1" applyBorder="1" applyProtection="1"/>
    <xf numFmtId="0" fontId="36" fillId="29" borderId="0" xfId="84" applyFont="1" applyFill="1" applyProtection="1"/>
    <xf numFmtId="0" fontId="36" fillId="29" borderId="0" xfId="0" applyFont="1" applyFill="1" applyProtection="1"/>
    <xf numFmtId="0" fontId="36" fillId="4" borderId="0" xfId="84" applyFont="1" applyFill="1" applyProtection="1"/>
    <xf numFmtId="0" fontId="36" fillId="4" borderId="0" xfId="84" applyFont="1" applyFill="1" applyProtection="1">
      <protection hidden="1"/>
    </xf>
    <xf numFmtId="0" fontId="36" fillId="0" borderId="0" xfId="84" applyFont="1" applyFill="1" applyAlignment="1" applyProtection="1">
      <alignment horizontal="left"/>
    </xf>
    <xf numFmtId="0" fontId="39" fillId="0" borderId="0" xfId="0" applyNumberFormat="1" applyFont="1" applyAlignment="1" applyProtection="1">
      <alignment horizontal="left" readingOrder="1"/>
      <protection hidden="1"/>
    </xf>
    <xf numFmtId="0" fontId="35" fillId="0" borderId="0" xfId="0" applyNumberFormat="1" applyFont="1" applyAlignment="1" applyProtection="1">
      <alignment horizontal="center" readingOrder="1"/>
      <protection hidden="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vertical="center"/>
    </xf>
    <xf numFmtId="0" fontId="33" fillId="0" borderId="0" xfId="84" applyFont="1" applyProtection="1">
      <protection hidden="1"/>
    </xf>
    <xf numFmtId="0" fontId="102" fillId="0" borderId="0" xfId="84" applyFont="1" applyProtection="1">
      <protection hidden="1"/>
    </xf>
    <xf numFmtId="0" fontId="92" fillId="3" borderId="85" xfId="84" applyFont="1" applyFill="1" applyBorder="1" applyAlignment="1" applyProtection="1">
      <alignment horizontal="center" vertical="center"/>
      <protection hidden="1"/>
    </xf>
    <xf numFmtId="0" fontId="92" fillId="3" borderId="87" xfId="84" applyFont="1" applyFill="1" applyBorder="1" applyAlignment="1" applyProtection="1">
      <alignment horizontal="center" vertical="center"/>
      <protection hidden="1"/>
    </xf>
    <xf numFmtId="0" fontId="103" fillId="0" borderId="0" xfId="84" applyFont="1" applyProtection="1">
      <protection hidden="1"/>
    </xf>
    <xf numFmtId="0" fontId="38" fillId="0" borderId="91" xfId="84" applyFont="1" applyBorder="1" applyAlignment="1" applyProtection="1">
      <alignment horizontal="center" vertical="center" wrapText="1"/>
      <protection hidden="1"/>
    </xf>
    <xf numFmtId="0" fontId="36" fillId="0" borderId="92" xfId="84" applyFont="1" applyBorder="1" applyAlignment="1" applyProtection="1">
      <alignment horizontal="left" vertical="center" wrapText="1" indent="1"/>
      <protection hidden="1"/>
    </xf>
    <xf numFmtId="0" fontId="33" fillId="0" borderId="0" xfId="84" applyFont="1" applyAlignment="1" applyProtection="1">
      <alignment wrapText="1"/>
      <protection hidden="1"/>
    </xf>
    <xf numFmtId="0" fontId="38" fillId="0" borderId="95" xfId="84" applyFont="1" applyBorder="1" applyAlignment="1" applyProtection="1">
      <alignment horizontal="center" vertical="center" wrapText="1"/>
      <protection hidden="1"/>
    </xf>
    <xf numFmtId="0" fontId="36" fillId="0" borderId="94" xfId="84" applyFont="1" applyBorder="1" applyAlignment="1" applyProtection="1">
      <alignment horizontal="left" vertical="center" wrapText="1" indent="1"/>
      <protection hidden="1"/>
    </xf>
    <xf numFmtId="0" fontId="45" fillId="16" borderId="85" xfId="84" applyFont="1" applyFill="1" applyBorder="1" applyAlignment="1" applyProtection="1">
      <alignment horizontal="center" vertical="center"/>
      <protection hidden="1"/>
    </xf>
    <xf numFmtId="0" fontId="45" fillId="16" borderId="87" xfId="84" applyFont="1" applyFill="1" applyBorder="1" applyAlignment="1" applyProtection="1">
      <alignment horizontal="center" vertical="center"/>
      <protection hidden="1"/>
    </xf>
    <xf numFmtId="0" fontId="33" fillId="0" borderId="0" xfId="84" applyFont="1" applyFill="1" applyProtection="1">
      <protection hidden="1"/>
    </xf>
    <xf numFmtId="0" fontId="36" fillId="0" borderId="91" xfId="84" applyFont="1" applyFill="1" applyBorder="1" applyAlignment="1" applyProtection="1">
      <alignment horizontal="left" vertical="center" indent="2"/>
      <protection hidden="1"/>
    </xf>
    <xf numFmtId="0" fontId="36" fillId="0" borderId="92" xfId="84" applyFont="1" applyFill="1" applyBorder="1" applyAlignment="1" applyProtection="1">
      <alignment horizontal="left" vertical="center" indent="1"/>
      <protection hidden="1"/>
    </xf>
    <xf numFmtId="0" fontId="36" fillId="0" borderId="92" xfId="84" applyFont="1" applyFill="1" applyBorder="1" applyAlignment="1" applyProtection="1">
      <alignment horizontal="left" vertical="center" wrapText="1" indent="1"/>
      <protection hidden="1"/>
    </xf>
    <xf numFmtId="0" fontId="36" fillId="0" borderId="95" xfId="84" applyFont="1" applyFill="1" applyBorder="1" applyAlignment="1" applyProtection="1">
      <alignment horizontal="left" vertical="center" indent="2"/>
      <protection hidden="1"/>
    </xf>
    <xf numFmtId="0" fontId="36" fillId="0" borderId="94" xfId="84" applyFont="1" applyFill="1" applyBorder="1" applyAlignment="1" applyProtection="1">
      <alignment horizontal="left" vertical="center" indent="1"/>
      <protection hidden="1"/>
    </xf>
    <xf numFmtId="0" fontId="33" fillId="0" borderId="0" xfId="84" applyFont="1" applyFill="1" applyBorder="1" applyProtection="1">
      <protection hidden="1"/>
    </xf>
    <xf numFmtId="0" fontId="102" fillId="0" borderId="0" xfId="84" applyFont="1" applyBorder="1" applyAlignment="1" applyProtection="1">
      <alignment vertical="center"/>
      <protection hidden="1"/>
    </xf>
    <xf numFmtId="0" fontId="33" fillId="0" borderId="0" xfId="84" applyFont="1" applyBorder="1" applyProtection="1">
      <protection hidden="1"/>
    </xf>
    <xf numFmtId="0" fontId="92" fillId="16" borderId="85" xfId="84" applyFont="1" applyFill="1" applyBorder="1" applyAlignment="1" applyProtection="1">
      <alignment horizontal="center" vertical="center" wrapText="1"/>
      <protection hidden="1"/>
    </xf>
    <xf numFmtId="0" fontId="92" fillId="16" borderId="87" xfId="84" applyFont="1" applyFill="1" applyBorder="1" applyAlignment="1" applyProtection="1">
      <alignment horizontal="center" vertical="center" wrapText="1"/>
      <protection hidden="1"/>
    </xf>
    <xf numFmtId="0" fontId="103" fillId="0" borderId="0" xfId="84" applyFont="1" applyBorder="1" applyProtection="1">
      <protection hidden="1"/>
    </xf>
    <xf numFmtId="0" fontId="36" fillId="0" borderId="91" xfId="84" applyFont="1" applyBorder="1" applyAlignment="1" applyProtection="1">
      <alignment vertical="center" wrapText="1"/>
      <protection hidden="1"/>
    </xf>
    <xf numFmtId="0" fontId="33" fillId="0" borderId="0" xfId="84" applyFont="1" applyAlignment="1" applyProtection="1">
      <alignment vertical="center"/>
      <protection hidden="1"/>
    </xf>
    <xf numFmtId="0" fontId="36" fillId="0" borderId="91" xfId="84" applyFont="1" applyFill="1" applyBorder="1" applyAlignment="1" applyProtection="1">
      <alignment vertical="center" wrapText="1"/>
      <protection hidden="1"/>
    </xf>
    <xf numFmtId="0" fontId="36" fillId="0" borderId="95" xfId="84" applyFont="1" applyBorder="1" applyAlignment="1" applyProtection="1">
      <alignment vertical="center" wrapText="1"/>
      <protection hidden="1"/>
    </xf>
    <xf numFmtId="0" fontId="102" fillId="0" borderId="0" xfId="84" applyFont="1" applyAlignment="1" applyProtection="1">
      <alignment vertical="center"/>
      <protection hidden="1"/>
    </xf>
    <xf numFmtId="0" fontId="102" fillId="0" borderId="0" xfId="84" applyFont="1" applyFill="1" applyBorder="1" applyAlignment="1" applyProtection="1">
      <alignment vertical="center"/>
      <protection hidden="1"/>
    </xf>
    <xf numFmtId="0" fontId="92" fillId="16" borderId="85" xfId="84" applyFont="1" applyFill="1" applyBorder="1" applyAlignment="1" applyProtection="1">
      <alignment horizontal="center" vertical="center"/>
      <protection hidden="1"/>
    </xf>
    <xf numFmtId="0" fontId="92" fillId="16" borderId="87" xfId="84" applyFont="1" applyFill="1" applyBorder="1" applyAlignment="1" applyProtection="1">
      <alignment horizontal="center" vertical="center"/>
      <protection hidden="1"/>
    </xf>
    <xf numFmtId="0" fontId="36" fillId="0" borderId="91" xfId="84" applyFont="1" applyFill="1" applyBorder="1" applyAlignment="1" applyProtection="1">
      <alignment horizontal="left" vertical="center" wrapText="1" indent="2"/>
      <protection hidden="1"/>
    </xf>
    <xf numFmtId="0" fontId="36" fillId="0" borderId="95" xfId="84" applyFont="1" applyFill="1" applyBorder="1" applyAlignment="1" applyProtection="1">
      <alignment horizontal="left" vertical="center" wrapText="1" indent="2"/>
      <protection hidden="1"/>
    </xf>
    <xf numFmtId="0" fontId="36" fillId="0" borderId="92" xfId="84" applyFont="1" applyBorder="1" applyAlignment="1" applyProtection="1">
      <alignment horizontal="left" vertical="center" indent="1"/>
      <protection hidden="1"/>
    </xf>
    <xf numFmtId="0" fontId="36" fillId="0" borderId="89" xfId="84" applyFont="1" applyBorder="1" applyAlignment="1" applyProtection="1">
      <alignment horizontal="left" vertical="center" indent="1"/>
      <protection hidden="1"/>
    </xf>
    <xf numFmtId="0" fontId="102" fillId="0" borderId="0" xfId="84" applyFont="1" applyBorder="1" applyProtection="1">
      <protection hidden="1"/>
    </xf>
    <xf numFmtId="0" fontId="103" fillId="0" borderId="0" xfId="84" applyFont="1" applyFill="1" applyBorder="1" applyProtection="1">
      <protection hidden="1"/>
    </xf>
    <xf numFmtId="0" fontId="36" fillId="0" borderId="93" xfId="84" applyFont="1" applyBorder="1" applyAlignment="1" applyProtection="1">
      <alignment horizontal="left" vertical="center" wrapText="1" indent="1"/>
      <protection hidden="1"/>
    </xf>
    <xf numFmtId="0" fontId="36" fillId="0" borderId="91" xfId="84" applyFont="1" applyFill="1" applyBorder="1" applyAlignment="1" applyProtection="1">
      <alignment horizontal="left" vertical="top" indent="2"/>
      <protection hidden="1"/>
    </xf>
    <xf numFmtId="0" fontId="36" fillId="0" borderId="92" xfId="84" applyFont="1" applyBorder="1" applyAlignment="1" applyProtection="1">
      <alignment horizontal="left" vertical="top" wrapText="1" indent="1"/>
      <protection hidden="1"/>
    </xf>
    <xf numFmtId="0" fontId="102" fillId="0" borderId="0" xfId="84" applyFont="1" applyFill="1" applyProtection="1">
      <protection hidden="1"/>
    </xf>
    <xf numFmtId="0" fontId="103" fillId="0" borderId="0" xfId="84" applyFont="1" applyFill="1" applyProtection="1">
      <protection hidden="1"/>
    </xf>
    <xf numFmtId="0" fontId="63" fillId="0" borderId="0" xfId="84" applyFont="1" applyFill="1" applyProtection="1">
      <protection hidden="1"/>
    </xf>
    <xf numFmtId="0" fontId="102" fillId="0" borderId="0" xfId="84" applyFont="1" applyFill="1" applyAlignment="1" applyProtection="1">
      <alignment vertical="center"/>
      <protection hidden="1"/>
    </xf>
    <xf numFmtId="0" fontId="36" fillId="0" borderId="94" xfId="84" applyFont="1" applyBorder="1" applyAlignment="1" applyProtection="1">
      <alignment horizontal="left" vertical="center" indent="1"/>
      <protection hidden="1"/>
    </xf>
    <xf numFmtId="0" fontId="36" fillId="0" borderId="92" xfId="84" applyFont="1" applyFill="1" applyBorder="1" applyAlignment="1" applyProtection="1">
      <alignment horizontal="left" vertical="top" indent="1"/>
      <protection hidden="1"/>
    </xf>
    <xf numFmtId="0" fontId="36" fillId="0" borderId="94" xfId="84" applyFont="1" applyBorder="1" applyAlignment="1" applyProtection="1">
      <alignment horizontal="left" vertical="top" indent="1"/>
      <protection hidden="1"/>
    </xf>
    <xf numFmtId="0" fontId="45" fillId="47" borderId="89" xfId="84" applyFont="1" applyFill="1" applyBorder="1" applyAlignment="1" applyProtection="1">
      <alignment horizontal="center" vertical="center"/>
    </xf>
    <xf numFmtId="0" fontId="36" fillId="0" borderId="0" xfId="84" applyFont="1" applyFill="1" applyBorder="1" applyAlignment="1" applyProtection="1">
      <alignment horizontal="center"/>
    </xf>
    <xf numFmtId="0" fontId="36" fillId="32" borderId="89" xfId="84" applyFont="1" applyFill="1" applyBorder="1" applyAlignment="1" applyProtection="1">
      <alignment horizontal="center" vertical="center"/>
    </xf>
    <xf numFmtId="0" fontId="36" fillId="0" borderId="0" xfId="0" applyFont="1" applyAlignment="1" applyProtection="1">
      <alignment horizontal="center" vertical="center" wrapText="1"/>
    </xf>
    <xf numFmtId="10" fontId="36" fillId="0" borderId="0" xfId="210" applyNumberFormat="1" applyFont="1" applyFill="1" applyBorder="1" applyAlignment="1" applyProtection="1">
      <alignment horizontal="center" vertical="center" wrapText="1"/>
    </xf>
    <xf numFmtId="0" fontId="36" fillId="0" borderId="90" xfId="84" applyFont="1" applyBorder="1" applyAlignment="1" applyProtection="1">
      <alignment horizontal="left"/>
    </xf>
    <xf numFmtId="2" fontId="39" fillId="0" borderId="47" xfId="84" applyNumberFormat="1" applyFont="1" applyFill="1" applyBorder="1" applyAlignment="1" applyProtection="1">
      <alignment horizontal="center" shrinkToFit="1"/>
      <protection locked="0"/>
    </xf>
    <xf numFmtId="173" fontId="106" fillId="21" borderId="89" xfId="84" applyNumberFormat="1" applyFont="1" applyFill="1" applyBorder="1" applyAlignment="1" applyProtection="1">
      <alignment horizontal="center" vertical="center"/>
    </xf>
    <xf numFmtId="0" fontId="41" fillId="0" borderId="89" xfId="84" applyFont="1" applyBorder="1" applyAlignment="1" applyProtection="1">
      <alignment horizontal="center" vertical="center"/>
      <protection locked="0"/>
    </xf>
    <xf numFmtId="171" fontId="41" fillId="0" borderId="92" xfId="84" applyNumberFormat="1" applyFont="1" applyFill="1" applyBorder="1" applyAlignment="1" applyProtection="1">
      <alignment horizontal="center" vertical="center" shrinkToFit="1"/>
      <protection locked="0"/>
    </xf>
    <xf numFmtId="171" fontId="41" fillId="0" borderId="89" xfId="84" applyNumberFormat="1" applyFont="1" applyFill="1" applyBorder="1" applyAlignment="1" applyProtection="1">
      <alignment horizontal="center" vertical="center" shrinkToFit="1"/>
      <protection locked="0"/>
    </xf>
    <xf numFmtId="171" fontId="41" fillId="21" borderId="101" xfId="84" applyNumberFormat="1" applyFont="1" applyFill="1" applyBorder="1" applyAlignment="1" applyProtection="1">
      <alignment horizontal="center" vertical="center" shrinkToFit="1"/>
      <protection locked="0"/>
    </xf>
    <xf numFmtId="172" fontId="39" fillId="0" borderId="47" xfId="84" applyNumberFormat="1" applyFont="1" applyFill="1" applyBorder="1" applyAlignment="1" applyProtection="1">
      <alignment horizontal="center"/>
      <protection locked="0"/>
    </xf>
    <xf numFmtId="0" fontId="105" fillId="32" borderId="100" xfId="84" applyFill="1" applyBorder="1" applyAlignment="1">
      <alignment horizontal="center" vertical="center"/>
    </xf>
    <xf numFmtId="0" fontId="105" fillId="32" borderId="2" xfId="84" applyFill="1" applyBorder="1" applyAlignment="1">
      <alignment horizontal="center" vertical="center"/>
    </xf>
    <xf numFmtId="0" fontId="105" fillId="32" borderId="86" xfId="84" applyFill="1" applyBorder="1" applyAlignment="1">
      <alignment horizontal="center" vertical="center"/>
    </xf>
    <xf numFmtId="171" fontId="41" fillId="32" borderId="89" xfId="84" applyNumberFormat="1" applyFont="1" applyFill="1" applyBorder="1" applyAlignment="1">
      <alignment horizontal="center" vertical="center"/>
    </xf>
    <xf numFmtId="0" fontId="43" fillId="32" borderId="101" xfId="84" applyFont="1" applyFill="1" applyBorder="1" applyAlignment="1">
      <alignment horizontal="center" vertical="center"/>
    </xf>
    <xf numFmtId="0" fontId="41" fillId="0" borderId="89" xfId="84" applyFont="1" applyBorder="1" applyAlignment="1" applyProtection="1">
      <alignment horizontal="center" vertical="center"/>
    </xf>
    <xf numFmtId="175" fontId="39" fillId="0" borderId="47" xfId="84" applyNumberFormat="1" applyFont="1" applyFill="1" applyBorder="1" applyAlignment="1" applyProtection="1">
      <alignment horizontal="center"/>
      <protection locked="0"/>
    </xf>
    <xf numFmtId="175" fontId="39" fillId="21" borderId="47" xfId="84" applyNumberFormat="1" applyFont="1" applyFill="1" applyBorder="1" applyAlignment="1" applyProtection="1">
      <alignment horizontal="center"/>
      <protection locked="0"/>
    </xf>
    <xf numFmtId="181" fontId="38" fillId="0" borderId="89" xfId="84" applyNumberFormat="1" applyFont="1" applyBorder="1" applyAlignment="1" applyProtection="1">
      <alignment horizontal="center" vertical="center"/>
    </xf>
    <xf numFmtId="177" fontId="38" fillId="0" borderId="89" xfId="84" applyNumberFormat="1" applyFont="1" applyFill="1" applyBorder="1" applyAlignment="1" applyProtection="1">
      <alignment horizontal="center" vertical="center"/>
      <protection locked="0"/>
    </xf>
    <xf numFmtId="0" fontId="36" fillId="0" borderId="0" xfId="0" applyFont="1" applyProtection="1"/>
    <xf numFmtId="175" fontId="45" fillId="34" borderId="79" xfId="0" applyNumberFormat="1" applyFont="1" applyFill="1" applyBorder="1" applyAlignment="1" applyProtection="1">
      <alignment horizontal="center" vertical="center" wrapText="1"/>
      <protection locked="0"/>
    </xf>
    <xf numFmtId="0" fontId="36" fillId="0" borderId="0" xfId="0" applyFont="1" applyAlignment="1"/>
    <xf numFmtId="0" fontId="39" fillId="0" borderId="0" xfId="0" applyFont="1" applyFill="1" applyBorder="1" applyAlignment="1" applyProtection="1">
      <alignment horizontal="right" vertical="center"/>
      <protection hidden="1"/>
    </xf>
    <xf numFmtId="0" fontId="39" fillId="6" borderId="73" xfId="0" applyFont="1" applyFill="1" applyBorder="1" applyAlignment="1" applyProtection="1">
      <alignment horizontal="center" vertical="center" wrapText="1" shrinkToFit="1"/>
      <protection locked="0"/>
    </xf>
    <xf numFmtId="0" fontId="39" fillId="6" borderId="5" xfId="0" applyFont="1" applyFill="1" applyBorder="1" applyAlignment="1" applyProtection="1">
      <alignment horizontal="center" vertical="center" wrapText="1" shrinkToFit="1"/>
      <protection locked="0"/>
    </xf>
    <xf numFmtId="183" fontId="39" fillId="6" borderId="5" xfId="0" applyNumberFormat="1" applyFont="1" applyFill="1" applyBorder="1" applyAlignment="1" applyProtection="1">
      <alignment horizontal="center" vertical="center" wrapText="1" shrinkToFit="1"/>
      <protection locked="0"/>
    </xf>
    <xf numFmtId="167" fontId="39" fillId="6" borderId="5" xfId="0" applyNumberFormat="1" applyFont="1" applyFill="1" applyBorder="1" applyAlignment="1" applyProtection="1">
      <alignment horizontal="center" vertical="center" wrapText="1" shrinkToFit="1"/>
      <protection locked="0"/>
    </xf>
    <xf numFmtId="0" fontId="39" fillId="6" borderId="74" xfId="0" applyFont="1" applyFill="1" applyBorder="1" applyAlignment="1" applyProtection="1">
      <alignment horizontal="center" vertical="center" wrapText="1" shrinkToFit="1"/>
      <protection locked="0"/>
    </xf>
    <xf numFmtId="0" fontId="39" fillId="6" borderId="63" xfId="0" applyFont="1" applyFill="1" applyBorder="1" applyAlignment="1" applyProtection="1">
      <alignment horizontal="center" vertical="center" wrapText="1" shrinkToFit="1"/>
      <protection locked="0"/>
    </xf>
    <xf numFmtId="183" fontId="39" fillId="6" borderId="63" xfId="0" applyNumberFormat="1" applyFont="1" applyFill="1" applyBorder="1" applyAlignment="1" applyProtection="1">
      <alignment horizontal="center" vertical="center" wrapText="1" shrinkToFit="1"/>
      <protection locked="0"/>
    </xf>
    <xf numFmtId="167" fontId="39" fillId="6" borderId="63" xfId="0" applyNumberFormat="1" applyFont="1" applyFill="1" applyBorder="1" applyAlignment="1" applyProtection="1">
      <alignment horizontal="center" vertical="center" wrapText="1" shrinkToFit="1"/>
      <protection locked="0"/>
    </xf>
    <xf numFmtId="0" fontId="107" fillId="6" borderId="64" xfId="80" applyFont="1" applyFill="1" applyBorder="1" applyAlignment="1" applyProtection="1">
      <alignment horizontal="center" vertical="center" wrapText="1" shrinkToFit="1"/>
      <protection locked="0"/>
    </xf>
    <xf numFmtId="0" fontId="43" fillId="3" borderId="3" xfId="0" applyFont="1" applyFill="1" applyBorder="1" applyAlignment="1" applyProtection="1">
      <alignment horizontal="center" vertical="center"/>
    </xf>
    <xf numFmtId="0" fontId="43" fillId="3" borderId="12" xfId="0" applyFont="1" applyFill="1" applyBorder="1" applyAlignment="1" applyProtection="1">
      <alignment horizontal="center" vertical="center"/>
    </xf>
    <xf numFmtId="0" fontId="43" fillId="3" borderId="13" xfId="0" applyFont="1" applyFill="1" applyBorder="1" applyAlignment="1" applyProtection="1">
      <alignment horizontal="center" vertical="center" wrapText="1"/>
    </xf>
    <xf numFmtId="0" fontId="98" fillId="6" borderId="72" xfId="80" applyFont="1" applyFill="1" applyBorder="1" applyAlignment="1" applyProtection="1">
      <alignment horizontal="center" vertical="center" wrapText="1" shrinkToFit="1"/>
      <protection locked="0"/>
    </xf>
    <xf numFmtId="0" fontId="39" fillId="6" borderId="73" xfId="0" applyFont="1" applyFill="1" applyBorder="1" applyAlignment="1" applyProtection="1">
      <alignment horizontal="center" vertical="center" shrinkToFit="1"/>
      <protection locked="0"/>
    </xf>
    <xf numFmtId="0" fontId="39" fillId="6" borderId="5" xfId="0" applyFont="1" applyFill="1" applyBorder="1" applyAlignment="1" applyProtection="1">
      <alignment horizontal="center" vertical="center" shrinkToFit="1"/>
      <protection locked="0"/>
    </xf>
    <xf numFmtId="172" fontId="39" fillId="6" borderId="5" xfId="0" applyNumberFormat="1" applyFont="1" applyFill="1" applyBorder="1" applyAlignment="1" applyProtection="1">
      <alignment horizontal="center" vertical="center" shrinkToFit="1"/>
      <protection locked="0"/>
    </xf>
    <xf numFmtId="167" fontId="39" fillId="6" borderId="5" xfId="0" applyNumberFormat="1" applyFont="1" applyFill="1" applyBorder="1" applyAlignment="1" applyProtection="1">
      <alignment horizontal="center" vertical="center" shrinkToFit="1"/>
      <protection locked="0"/>
    </xf>
    <xf numFmtId="0" fontId="39" fillId="6" borderId="74" xfId="0" applyFont="1" applyFill="1" applyBorder="1" applyAlignment="1" applyProtection="1">
      <alignment horizontal="center" vertical="center" shrinkToFit="1"/>
      <protection locked="0"/>
    </xf>
    <xf numFmtId="0" fontId="39" fillId="6" borderId="63" xfId="0" applyFont="1" applyFill="1" applyBorder="1" applyAlignment="1" applyProtection="1">
      <alignment horizontal="center" vertical="center" shrinkToFit="1"/>
      <protection locked="0"/>
    </xf>
    <xf numFmtId="172" fontId="39" fillId="6" borderId="63" xfId="0" applyNumberFormat="1" applyFont="1" applyFill="1" applyBorder="1" applyAlignment="1" applyProtection="1">
      <alignment horizontal="center" vertical="center" shrinkToFit="1"/>
      <protection locked="0"/>
    </xf>
    <xf numFmtId="167" fontId="39" fillId="6" borderId="63" xfId="0" applyNumberFormat="1" applyFont="1" applyFill="1" applyBorder="1" applyAlignment="1" applyProtection="1">
      <alignment horizontal="center" vertical="center" shrinkToFit="1"/>
      <protection locked="0"/>
    </xf>
    <xf numFmtId="0" fontId="107" fillId="6" borderId="64" xfId="80" applyFont="1" applyFill="1" applyBorder="1" applyAlignment="1" applyProtection="1">
      <alignment horizontal="center" vertical="center" shrinkToFit="1"/>
      <protection locked="0"/>
    </xf>
    <xf numFmtId="175" fontId="45" fillId="34" borderId="57" xfId="0" applyNumberFormat="1" applyFont="1" applyFill="1" applyBorder="1" applyAlignment="1" applyProtection="1">
      <alignment horizontal="center" vertical="center" wrapText="1"/>
      <protection locked="0"/>
    </xf>
    <xf numFmtId="175" fontId="45" fillId="34" borderId="79" xfId="0" applyNumberFormat="1" applyFont="1" applyFill="1" applyBorder="1" applyAlignment="1" applyProtection="1">
      <alignment horizontal="center" vertical="center"/>
      <protection locked="0"/>
    </xf>
    <xf numFmtId="175" fontId="45" fillId="34" borderId="79" xfId="0" applyNumberFormat="1" applyFont="1" applyFill="1" applyBorder="1" applyAlignment="1" applyProtection="1">
      <alignment horizontal="center" vertical="center" wrapText="1"/>
      <protection locked="0" hidden="1"/>
    </xf>
    <xf numFmtId="0" fontId="33" fillId="0" borderId="0" xfId="0" applyFont="1" applyProtection="1"/>
    <xf numFmtId="0" fontId="36" fillId="0" borderId="104" xfId="0" applyFont="1" applyFill="1" applyBorder="1" applyAlignment="1" applyProtection="1">
      <alignment horizontal="left" vertical="center" wrapText="1"/>
    </xf>
    <xf numFmtId="0" fontId="47" fillId="34" borderId="79" xfId="0" applyFont="1" applyFill="1" applyBorder="1" applyAlignment="1" applyProtection="1">
      <alignment horizontal="left" vertical="center" wrapText="1"/>
    </xf>
    <xf numFmtId="0" fontId="36" fillId="34" borderId="111" xfId="0" applyFont="1" applyFill="1" applyBorder="1" applyAlignment="1" applyProtection="1">
      <alignment horizontal="left" vertical="center" wrapText="1"/>
    </xf>
    <xf numFmtId="0" fontId="38" fillId="34" borderId="111" xfId="0" applyFont="1" applyFill="1" applyBorder="1" applyAlignment="1" applyProtection="1">
      <alignment vertical="center" wrapText="1"/>
    </xf>
    <xf numFmtId="174" fontId="43" fillId="34" borderId="111" xfId="0" applyNumberFormat="1" applyFont="1" applyFill="1" applyBorder="1" applyAlignment="1" applyProtection="1">
      <alignment horizontal="center" vertical="center" wrapText="1"/>
      <protection locked="0"/>
    </xf>
    <xf numFmtId="175" fontId="45" fillId="34" borderId="111" xfId="0" applyNumberFormat="1" applyFont="1" applyFill="1" applyBorder="1" applyAlignment="1" applyProtection="1">
      <alignment horizontal="center" vertical="center" wrapText="1"/>
      <protection locked="0"/>
    </xf>
    <xf numFmtId="0" fontId="47" fillId="34" borderId="111" xfId="0" applyFont="1" applyFill="1" applyBorder="1" applyAlignment="1" applyProtection="1">
      <alignment horizontal="left" vertical="center" wrapText="1"/>
    </xf>
    <xf numFmtId="0" fontId="10" fillId="0" borderId="0" xfId="0" applyFont="1" applyProtection="1">
      <protection hidden="1"/>
    </xf>
    <xf numFmtId="176" fontId="37" fillId="0" borderId="0" xfId="0" applyNumberFormat="1" applyFont="1" applyFill="1" applyBorder="1" applyAlignment="1" applyProtection="1">
      <protection hidden="1"/>
    </xf>
    <xf numFmtId="176" fontId="37" fillId="0" borderId="0" xfId="0" applyNumberFormat="1" applyFont="1" applyFill="1" applyBorder="1" applyAlignment="1" applyProtection="1">
      <alignment vertical="top"/>
      <protection hidden="1"/>
    </xf>
    <xf numFmtId="0" fontId="36" fillId="0" borderId="110" xfId="84" applyFont="1" applyBorder="1" applyAlignment="1" applyProtection="1">
      <alignment horizontal="left" vertical="center" indent="1"/>
      <protection hidden="1"/>
    </xf>
    <xf numFmtId="0" fontId="36" fillId="0" borderId="106" xfId="84" applyFont="1" applyFill="1" applyBorder="1" applyAlignment="1" applyProtection="1">
      <alignment horizontal="left" vertical="center" indent="2"/>
      <protection hidden="1"/>
    </xf>
    <xf numFmtId="0" fontId="33" fillId="0" borderId="0" xfId="84" applyFont="1" applyAlignment="1" applyProtection="1">
      <alignment horizontal="left" wrapText="1"/>
      <protection hidden="1"/>
    </xf>
    <xf numFmtId="0" fontId="36" fillId="0" borderId="118" xfId="84" applyFont="1" applyFill="1" applyBorder="1" applyAlignment="1" applyProtection="1">
      <alignment horizontal="left" vertical="center" indent="2"/>
      <protection hidden="1"/>
    </xf>
    <xf numFmtId="0" fontId="36" fillId="0" borderId="119" xfId="84" applyFont="1" applyBorder="1" applyAlignment="1" applyProtection="1">
      <alignment horizontal="left" vertical="center" indent="1"/>
      <protection hidden="1"/>
    </xf>
    <xf numFmtId="0" fontId="36" fillId="0" borderId="119" xfId="84" applyFont="1" applyBorder="1" applyAlignment="1" applyProtection="1">
      <alignment horizontal="left" vertical="top" wrapText="1" indent="1"/>
      <protection hidden="1"/>
    </xf>
    <xf numFmtId="0" fontId="36" fillId="0" borderId="119" xfId="84" applyFont="1" applyBorder="1" applyAlignment="1" applyProtection="1">
      <alignment horizontal="left" vertical="center" wrapText="1" indent="1"/>
      <protection hidden="1"/>
    </xf>
    <xf numFmtId="0" fontId="92" fillId="16" borderId="114" xfId="84" applyFont="1" applyFill="1" applyBorder="1" applyAlignment="1" applyProtection="1">
      <alignment horizontal="center" vertical="center"/>
      <protection hidden="1"/>
    </xf>
    <xf numFmtId="0" fontId="92" fillId="16" borderId="113" xfId="84" applyFont="1" applyFill="1" applyBorder="1" applyAlignment="1" applyProtection="1">
      <alignment horizontal="center" vertical="center"/>
      <protection hidden="1"/>
    </xf>
    <xf numFmtId="0" fontId="36" fillId="0" borderId="117" xfId="84" applyFont="1" applyFill="1" applyBorder="1" applyAlignment="1" applyProtection="1">
      <alignment horizontal="left" vertical="center" indent="2"/>
      <protection hidden="1"/>
    </xf>
    <xf numFmtId="0" fontId="36" fillId="0" borderId="116" xfId="84" applyFont="1" applyBorder="1" applyAlignment="1" applyProtection="1">
      <alignment horizontal="left" vertical="center" wrapText="1" indent="1"/>
      <protection hidden="1"/>
    </xf>
    <xf numFmtId="0" fontId="36" fillId="0" borderId="92" xfId="80" applyFont="1" applyBorder="1" applyAlignment="1" applyProtection="1">
      <alignment horizontal="left" vertical="center" wrapText="1" indent="1"/>
      <protection hidden="1"/>
    </xf>
    <xf numFmtId="0" fontId="39" fillId="6" borderId="118" xfId="0" applyFont="1" applyFill="1" applyBorder="1" applyAlignment="1" applyProtection="1">
      <alignment horizontal="center" vertical="center" wrapText="1" shrinkToFit="1"/>
      <protection locked="0"/>
    </xf>
    <xf numFmtId="0" fontId="39" fillId="6" borderId="104" xfId="0" applyFont="1" applyFill="1" applyBorder="1" applyAlignment="1" applyProtection="1">
      <alignment horizontal="center" vertical="center" wrapText="1" shrinkToFit="1"/>
      <protection locked="0"/>
    </xf>
    <xf numFmtId="183" fontId="39" fillId="6" borderId="104" xfId="0" applyNumberFormat="1" applyFont="1" applyFill="1" applyBorder="1" applyAlignment="1" applyProtection="1">
      <alignment horizontal="center" vertical="center" wrapText="1" shrinkToFit="1"/>
      <protection locked="0"/>
    </xf>
    <xf numFmtId="167" fontId="39" fillId="6" borderId="104" xfId="0" applyNumberFormat="1" applyFont="1" applyFill="1" applyBorder="1" applyAlignment="1" applyProtection="1">
      <alignment horizontal="center" vertical="center" wrapText="1" shrinkToFit="1"/>
      <protection locked="0"/>
    </xf>
    <xf numFmtId="0" fontId="98" fillId="6" borderId="119" xfId="80" applyFont="1" applyFill="1" applyBorder="1" applyAlignment="1" applyProtection="1">
      <alignment horizontal="center" vertical="center" wrapText="1" shrinkToFit="1"/>
      <protection locked="0"/>
    </xf>
    <xf numFmtId="0" fontId="117" fillId="0" borderId="92" xfId="80" applyFont="1" applyBorder="1" applyAlignment="1" applyProtection="1">
      <alignment horizontal="left" vertical="center" wrapText="1" indent="1"/>
      <protection hidden="1"/>
    </xf>
    <xf numFmtId="0" fontId="36" fillId="0" borderId="92" xfId="80" applyFont="1" applyBorder="1" applyAlignment="1" applyProtection="1">
      <alignment horizontal="left" vertical="center" indent="1"/>
      <protection hidden="1"/>
    </xf>
    <xf numFmtId="0" fontId="39" fillId="6" borderId="118" xfId="0" applyFont="1" applyFill="1" applyBorder="1" applyAlignment="1" applyProtection="1">
      <alignment horizontal="center" vertical="center" shrinkToFit="1"/>
      <protection locked="0"/>
    </xf>
    <xf numFmtId="0" fontId="39" fillId="6" borderId="104" xfId="0" applyFont="1" applyFill="1" applyBorder="1" applyAlignment="1" applyProtection="1">
      <alignment horizontal="center" vertical="center" shrinkToFit="1"/>
      <protection locked="0"/>
    </xf>
    <xf numFmtId="172" fontId="39" fillId="6" borderId="104" xfId="0" applyNumberFormat="1" applyFont="1" applyFill="1" applyBorder="1" applyAlignment="1" applyProtection="1">
      <alignment horizontal="center" vertical="center" shrinkToFit="1"/>
      <protection locked="0"/>
    </xf>
    <xf numFmtId="167" fontId="39" fillId="6" borderId="104" xfId="0" applyNumberFormat="1" applyFont="1" applyFill="1" applyBorder="1" applyAlignment="1" applyProtection="1">
      <alignment horizontal="center" vertical="center" shrinkToFit="1"/>
      <protection locked="0"/>
    </xf>
    <xf numFmtId="0" fontId="98" fillId="6" borderId="72" xfId="80" applyFont="1" applyFill="1" applyBorder="1" applyAlignment="1" applyProtection="1">
      <alignment horizontal="center" vertical="center" shrinkToFit="1"/>
      <protection locked="0"/>
    </xf>
    <xf numFmtId="0" fontId="98" fillId="6" borderId="119" xfId="80" applyFont="1" applyFill="1" applyBorder="1" applyAlignment="1" applyProtection="1">
      <alignment horizontal="center" vertical="center" shrinkToFit="1"/>
      <protection locked="0"/>
    </xf>
    <xf numFmtId="10" fontId="36" fillId="0" borderId="0" xfId="210" applyNumberFormat="1" applyFont="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10" fontId="36" fillId="0" borderId="0" xfId="210" applyNumberFormat="1" applyFont="1" applyFill="1" applyBorder="1" applyAlignment="1" applyProtection="1">
      <alignment horizontal="center" vertical="center" wrapText="1"/>
      <protection locked="0"/>
    </xf>
    <xf numFmtId="0" fontId="4" fillId="19" borderId="122" xfId="0" applyFont="1" applyFill="1" applyBorder="1" applyAlignment="1" applyProtection="1">
      <alignment horizontal="center" vertical="center" wrapText="1"/>
    </xf>
    <xf numFmtId="0" fontId="37" fillId="19" borderId="122" xfId="0" applyFont="1" applyFill="1" applyBorder="1" applyAlignment="1" applyProtection="1">
      <alignment horizontal="center" vertical="center" wrapText="1"/>
    </xf>
    <xf numFmtId="171" fontId="43" fillId="19" borderId="122" xfId="0" applyNumberFormat="1" applyFont="1" applyFill="1" applyBorder="1" applyAlignment="1" applyProtection="1">
      <alignment horizontal="center" vertical="center" wrapText="1"/>
    </xf>
    <xf numFmtId="0" fontId="116" fillId="54" borderId="122" xfId="0" applyNumberFormat="1" applyFont="1" applyFill="1" applyBorder="1" applyAlignment="1" applyProtection="1">
      <alignment horizontal="center" vertical="center" wrapText="1"/>
      <protection hidden="1"/>
    </xf>
    <xf numFmtId="171" fontId="116" fillId="54" borderId="122" xfId="0" applyNumberFormat="1" applyFont="1" applyFill="1" applyBorder="1" applyAlignment="1" applyProtection="1">
      <alignment horizontal="center" vertical="center" wrapText="1"/>
      <protection hidden="1"/>
    </xf>
    <xf numFmtId="0" fontId="36" fillId="0" borderId="122" xfId="0" applyFont="1" applyFill="1" applyBorder="1" applyAlignment="1" applyProtection="1">
      <alignment horizontal="center" vertical="center" wrapText="1"/>
      <protection locked="0"/>
    </xf>
    <xf numFmtId="0" fontId="36" fillId="0" borderId="122" xfId="0" applyFont="1" applyFill="1" applyBorder="1" applyAlignment="1" applyProtection="1">
      <alignment horizontal="center" vertical="center" wrapText="1" shrinkToFit="1"/>
      <protection locked="0"/>
    </xf>
    <xf numFmtId="37" fontId="36" fillId="0" borderId="122" xfId="1" applyNumberFormat="1" applyFont="1" applyFill="1" applyBorder="1" applyAlignment="1" applyProtection="1">
      <alignment horizontal="center" vertical="center" wrapText="1" shrinkToFit="1"/>
      <protection locked="0"/>
    </xf>
    <xf numFmtId="3" fontId="36" fillId="0" borderId="122" xfId="1" applyNumberFormat="1" applyFont="1" applyFill="1" applyBorder="1" applyAlignment="1" applyProtection="1">
      <alignment horizontal="center" vertical="center" wrapText="1"/>
      <protection locked="0"/>
    </xf>
    <xf numFmtId="182" fontId="36" fillId="18" borderId="122" xfId="1" applyNumberFormat="1" applyFont="1" applyFill="1" applyBorder="1" applyAlignment="1" applyProtection="1">
      <alignment horizontal="center" vertical="center" wrapText="1"/>
      <protection locked="0"/>
    </xf>
    <xf numFmtId="22" fontId="36" fillId="0" borderId="122" xfId="0" applyNumberFormat="1" applyFont="1" applyFill="1" applyBorder="1" applyAlignment="1" applyProtection="1">
      <alignment horizontal="center" vertical="center" wrapText="1"/>
      <protection locked="0"/>
    </xf>
    <xf numFmtId="171" fontId="36" fillId="0" borderId="122" xfId="1" applyNumberFormat="1" applyFont="1" applyFill="1" applyBorder="1" applyAlignment="1" applyProtection="1">
      <alignment horizontal="center" vertical="center" wrapText="1" shrinkToFit="1"/>
      <protection locked="0"/>
    </xf>
    <xf numFmtId="171" fontId="36" fillId="0" borderId="122" xfId="1" applyNumberFormat="1" applyFont="1" applyFill="1" applyBorder="1" applyAlignment="1" applyProtection="1">
      <alignment horizontal="center" vertical="center" wrapText="1"/>
      <protection locked="0"/>
    </xf>
    <xf numFmtId="182" fontId="36" fillId="18" borderId="122" xfId="1" applyNumberFormat="1" applyFont="1" applyFill="1" applyBorder="1" applyAlignment="1" applyProtection="1">
      <alignment horizontal="center" vertical="center" wrapText="1" shrinkToFit="1"/>
      <protection locked="0"/>
    </xf>
    <xf numFmtId="0" fontId="36" fillId="0" borderId="0" xfId="0" applyFont="1" applyFill="1" applyBorder="1" applyAlignment="1" applyProtection="1">
      <alignment horizontal="center" vertical="center"/>
    </xf>
    <xf numFmtId="178" fontId="37" fillId="19" borderId="120" xfId="0" applyNumberFormat="1" applyFont="1" applyFill="1" applyBorder="1" applyAlignment="1" applyProtection="1">
      <alignment horizontal="center" vertical="center" wrapText="1"/>
    </xf>
    <xf numFmtId="0" fontId="116" fillId="54" borderId="120" xfId="0" applyNumberFormat="1" applyFont="1" applyFill="1" applyBorder="1" applyAlignment="1" applyProtection="1">
      <alignment horizontal="center" vertical="center" wrapText="1"/>
      <protection hidden="1"/>
    </xf>
    <xf numFmtId="49" fontId="36" fillId="0" borderId="120" xfId="0" applyNumberFormat="1" applyFont="1" applyFill="1" applyBorder="1" applyAlignment="1" applyProtection="1">
      <alignment horizontal="center" vertical="center" wrapText="1"/>
      <protection locked="0"/>
    </xf>
    <xf numFmtId="0" fontId="36" fillId="0" borderId="120" xfId="0" applyNumberFormat="1" applyFont="1" applyFill="1" applyBorder="1" applyAlignment="1" applyProtection="1">
      <alignment horizontal="center" vertical="center" wrapText="1"/>
      <protection locked="0"/>
    </xf>
    <xf numFmtId="178" fontId="43" fillId="19" borderId="122" xfId="0" applyNumberFormat="1" applyFont="1" applyFill="1" applyBorder="1" applyAlignment="1" applyProtection="1">
      <alignment horizontal="center" vertical="center" wrapText="1"/>
    </xf>
    <xf numFmtId="178" fontId="116" fillId="54" borderId="122" xfId="0" applyNumberFormat="1" applyFont="1" applyFill="1" applyBorder="1" applyAlignment="1" applyProtection="1">
      <alignment horizontal="center" vertical="center" wrapText="1"/>
      <protection hidden="1"/>
    </xf>
    <xf numFmtId="178" fontId="36" fillId="18" borderId="122" xfId="210" applyNumberFormat="1" applyFont="1" applyFill="1" applyBorder="1" applyAlignment="1" applyProtection="1">
      <alignment horizontal="center" vertical="center" wrapText="1" shrinkToFit="1"/>
      <protection locked="0"/>
    </xf>
    <xf numFmtId="0" fontId="92" fillId="6" borderId="0" xfId="0" applyFont="1" applyFill="1" applyBorder="1" applyAlignment="1" applyProtection="1">
      <alignment horizontal="center" vertical="center" wrapText="1"/>
    </xf>
    <xf numFmtId="0" fontId="92" fillId="6" borderId="107" xfId="0" applyFont="1" applyFill="1" applyBorder="1" applyAlignment="1" applyProtection="1">
      <alignment horizontal="center" vertical="center" wrapText="1"/>
    </xf>
    <xf numFmtId="0" fontId="37" fillId="4" borderId="122" xfId="0" applyFont="1" applyFill="1" applyBorder="1" applyAlignment="1" applyProtection="1">
      <alignment horizontal="center" textRotation="90" wrapText="1"/>
    </xf>
    <xf numFmtId="0" fontId="37" fillId="4" borderId="122" xfId="0" applyFont="1" applyFill="1" applyBorder="1" applyAlignment="1" applyProtection="1">
      <alignment horizontal="center" wrapText="1"/>
    </xf>
    <xf numFmtId="0" fontId="37" fillId="4" borderId="122" xfId="0" applyFont="1" applyFill="1" applyBorder="1" applyAlignment="1" applyProtection="1">
      <alignment horizontal="center" wrapText="1" shrinkToFit="1"/>
    </xf>
    <xf numFmtId="164" fontId="43" fillId="4" borderId="122" xfId="1" applyNumberFormat="1" applyFont="1" applyFill="1" applyBorder="1" applyAlignment="1" applyProtection="1">
      <alignment horizontal="center" vertical="center" wrapText="1" shrinkToFit="1"/>
    </xf>
    <xf numFmtId="182" fontId="43" fillId="4" borderId="122" xfId="1" applyNumberFormat="1" applyFont="1" applyFill="1" applyBorder="1" applyAlignment="1" applyProtection="1">
      <alignment horizontal="center" vertical="center" wrapText="1" shrinkToFit="1"/>
    </xf>
    <xf numFmtId="0" fontId="43" fillId="4" borderId="122" xfId="1" applyNumberFormat="1" applyFont="1" applyFill="1" applyBorder="1" applyAlignment="1" applyProtection="1">
      <alignment vertical="center" wrapText="1" shrinkToFit="1"/>
    </xf>
    <xf numFmtId="0" fontId="36" fillId="54" borderId="122" xfId="0" applyFont="1" applyFill="1" applyBorder="1" applyAlignment="1" applyProtection="1">
      <alignment horizontal="center" vertical="center" wrapText="1"/>
    </xf>
    <xf numFmtId="0" fontId="36" fillId="54" borderId="122" xfId="1" applyNumberFormat="1" applyFont="1" applyFill="1" applyBorder="1" applyAlignment="1" applyProtection="1">
      <alignment horizontal="center" vertical="center" wrapText="1"/>
    </xf>
    <xf numFmtId="14" fontId="36" fillId="54" borderId="122" xfId="1" applyNumberFormat="1" applyFont="1" applyFill="1" applyBorder="1" applyAlignment="1" applyProtection="1">
      <alignment horizontal="center" vertical="center" wrapText="1"/>
    </xf>
    <xf numFmtId="171" fontId="36" fillId="54" borderId="122" xfId="1" applyNumberFormat="1" applyFont="1" applyFill="1" applyBorder="1" applyAlignment="1" applyProtection="1">
      <alignment horizontal="center" vertical="center" wrapText="1" shrinkToFit="1"/>
    </xf>
    <xf numFmtId="0" fontId="36" fillId="54" borderId="122" xfId="1" applyNumberFormat="1" applyFont="1" applyFill="1" applyBorder="1" applyAlignment="1" applyProtection="1">
      <alignment horizontal="center" vertical="center" wrapText="1" shrinkToFit="1"/>
    </xf>
    <xf numFmtId="38" fontId="36" fillId="54" borderId="122" xfId="1" applyNumberFormat="1" applyFont="1" applyFill="1" applyBorder="1" applyAlignment="1" applyProtection="1">
      <alignment horizontal="center" vertical="center" wrapText="1" shrinkToFit="1"/>
    </xf>
    <xf numFmtId="0" fontId="36" fillId="0" borderId="122" xfId="1" applyNumberFormat="1" applyFont="1" applyFill="1" applyBorder="1" applyAlignment="1" applyProtection="1">
      <alignment horizontal="center" vertical="center" wrapText="1"/>
      <protection locked="0"/>
    </xf>
    <xf numFmtId="14" fontId="36" fillId="0" borderId="122" xfId="1" applyNumberFormat="1" applyFont="1" applyFill="1" applyBorder="1" applyAlignment="1" applyProtection="1">
      <alignment horizontal="center" vertical="center" wrapText="1"/>
      <protection locked="0"/>
    </xf>
    <xf numFmtId="38" fontId="36" fillId="0" borderId="122" xfId="1" applyNumberFormat="1" applyFont="1" applyFill="1" applyBorder="1" applyAlignment="1" applyProtection="1">
      <alignment horizontal="center" vertical="center" wrapText="1" shrinkToFit="1"/>
      <protection locked="0"/>
    </xf>
    <xf numFmtId="0" fontId="36" fillId="0" borderId="122" xfId="1" applyNumberFormat="1" applyFont="1" applyFill="1" applyBorder="1" applyAlignment="1" applyProtection="1">
      <alignment horizontal="center" vertical="center" wrapText="1" shrinkToFit="1"/>
      <protection locked="0"/>
    </xf>
    <xf numFmtId="182" fontId="36" fillId="0" borderId="122" xfId="1" applyNumberFormat="1" applyFont="1" applyFill="1" applyBorder="1" applyAlignment="1" applyProtection="1">
      <alignment horizontal="center" vertical="center" wrapText="1" shrinkToFit="1"/>
      <protection locked="0"/>
    </xf>
    <xf numFmtId="0" fontId="36" fillId="0" borderId="121" xfId="0" applyFont="1" applyFill="1" applyBorder="1" applyAlignment="1" applyProtection="1">
      <alignment horizontal="left" vertical="center" wrapText="1"/>
    </xf>
    <xf numFmtId="0" fontId="92" fillId="4" borderId="107" xfId="0" applyFont="1" applyFill="1" applyBorder="1" applyAlignment="1" applyProtection="1">
      <alignment horizontal="center" vertical="center" wrapText="1"/>
    </xf>
    <xf numFmtId="0" fontId="92" fillId="4" borderId="107" xfId="0" applyFont="1" applyFill="1" applyBorder="1" applyAlignment="1" applyProtection="1">
      <alignment horizontal="center" vertical="center" wrapText="1" shrinkToFit="1"/>
    </xf>
    <xf numFmtId="0" fontId="36" fillId="0" borderId="0" xfId="0" applyFont="1" applyAlignment="1" applyProtection="1">
      <alignment horizontal="left" vertical="top" wrapText="1"/>
      <protection locked="0"/>
    </xf>
    <xf numFmtId="182" fontId="123" fillId="7" borderId="122" xfId="1" applyNumberFormat="1" applyFont="1" applyFill="1" applyBorder="1" applyAlignment="1" applyProtection="1">
      <alignment horizontal="center" vertical="center" wrapText="1" shrinkToFit="1"/>
      <protection locked="0"/>
    </xf>
    <xf numFmtId="0" fontId="37" fillId="4" borderId="120" xfId="0" applyFont="1" applyFill="1" applyBorder="1" applyAlignment="1" applyProtection="1">
      <alignment horizontal="center" textRotation="90" wrapText="1"/>
    </xf>
    <xf numFmtId="0" fontId="36" fillId="54" borderId="120" xfId="0" applyFont="1" applyFill="1" applyBorder="1" applyAlignment="1" applyProtection="1">
      <alignment horizontal="center" vertical="center" wrapText="1"/>
    </xf>
    <xf numFmtId="0" fontId="36" fillId="0" borderId="120" xfId="0" applyFont="1" applyFill="1" applyBorder="1" applyAlignment="1" applyProtection="1">
      <alignment horizontal="center" vertical="center" wrapText="1"/>
      <protection locked="0"/>
    </xf>
    <xf numFmtId="0" fontId="92" fillId="4" borderId="0" xfId="0" applyFont="1" applyFill="1" applyBorder="1" applyAlignment="1" applyProtection="1">
      <alignment horizontal="center" vertical="center"/>
    </xf>
    <xf numFmtId="14" fontId="36" fillId="0" borderId="121" xfId="0" applyNumberFormat="1" applyFont="1" applyFill="1" applyBorder="1" applyAlignment="1" applyProtection="1">
      <alignment horizontal="left" vertical="center" wrapText="1"/>
    </xf>
    <xf numFmtId="0" fontId="121" fillId="30" borderId="122" xfId="0" applyFont="1" applyFill="1" applyBorder="1" applyAlignment="1">
      <alignment horizontal="center" vertical="center" textRotation="90" wrapText="1"/>
    </xf>
    <xf numFmtId="0" fontId="121" fillId="30" borderId="122" xfId="0" applyFont="1" applyFill="1" applyBorder="1" applyAlignment="1">
      <alignment horizontal="center" vertical="center" wrapText="1"/>
    </xf>
    <xf numFmtId="0" fontId="121" fillId="30" borderId="122" xfId="0" applyFont="1" applyFill="1" applyBorder="1" applyAlignment="1">
      <alignment horizontal="center" vertical="center" wrapText="1" shrinkToFit="1"/>
    </xf>
    <xf numFmtId="164" fontId="122" fillId="30" borderId="122" xfId="1" applyNumberFormat="1" applyFont="1" applyFill="1" applyBorder="1" applyAlignment="1">
      <alignment horizontal="center" vertical="center" wrapText="1" shrinkToFit="1"/>
    </xf>
    <xf numFmtId="182" fontId="122" fillId="30" borderId="122" xfId="1" applyNumberFormat="1" applyFont="1" applyFill="1" applyBorder="1" applyAlignment="1">
      <alignment horizontal="center" vertical="center" wrapText="1" shrinkToFit="1"/>
    </xf>
    <xf numFmtId="38" fontId="122" fillId="30" borderId="122" xfId="1" applyNumberFormat="1" applyFont="1" applyFill="1" applyBorder="1" applyAlignment="1">
      <alignment horizontal="center" vertical="center" wrapText="1" shrinkToFit="1"/>
    </xf>
    <xf numFmtId="0" fontId="123" fillId="54" borderId="122" xfId="0" applyFont="1" applyFill="1" applyBorder="1" applyAlignment="1">
      <alignment horizontal="center" vertical="center" wrapText="1"/>
    </xf>
    <xf numFmtId="164" fontId="123" fillId="54" borderId="122" xfId="1" applyNumberFormat="1" applyFont="1" applyFill="1" applyBorder="1" applyAlignment="1">
      <alignment horizontal="center" vertical="center" wrapText="1"/>
    </xf>
    <xf numFmtId="0" fontId="123" fillId="54" borderId="122" xfId="1" applyNumberFormat="1" applyFont="1" applyFill="1" applyBorder="1" applyAlignment="1">
      <alignment horizontal="center" vertical="center" wrapText="1"/>
    </xf>
    <xf numFmtId="171" fontId="123" fillId="54" borderId="122" xfId="1" applyNumberFormat="1" applyFont="1" applyFill="1" applyBorder="1" applyAlignment="1">
      <alignment horizontal="center" vertical="center" wrapText="1" shrinkToFit="1"/>
    </xf>
    <xf numFmtId="38" fontId="123" fillId="54" borderId="122" xfId="1" applyNumberFormat="1" applyFont="1" applyFill="1" applyBorder="1" applyAlignment="1">
      <alignment horizontal="center" vertical="center" wrapText="1" shrinkToFit="1"/>
    </xf>
    <xf numFmtId="164" fontId="5" fillId="0" borderId="0" xfId="0" applyNumberFormat="1" applyFont="1" applyAlignment="1" applyProtection="1">
      <alignment wrapText="1"/>
      <protection locked="0"/>
    </xf>
    <xf numFmtId="0" fontId="5" fillId="0" borderId="0" xfId="0" applyFont="1" applyAlignment="1" applyProtection="1">
      <alignment wrapText="1"/>
      <protection locked="0"/>
    </xf>
    <xf numFmtId="38" fontId="36" fillId="0" borderId="0" xfId="0" applyNumberFormat="1" applyFont="1" applyAlignment="1" applyProtection="1">
      <alignment horizontal="left" vertical="top" wrapText="1"/>
      <protection locked="0"/>
    </xf>
    <xf numFmtId="38" fontId="48" fillId="0" borderId="0" xfId="0" applyNumberFormat="1" applyFont="1" applyAlignment="1" applyProtection="1">
      <alignment horizontal="left" vertical="top" wrapText="1"/>
      <protection locked="0"/>
    </xf>
    <xf numFmtId="0" fontId="48" fillId="0" borderId="0" xfId="0" applyFont="1" applyAlignment="1" applyProtection="1">
      <alignment horizontal="left" vertical="top" wrapText="1"/>
      <protection locked="0"/>
    </xf>
    <xf numFmtId="38" fontId="5" fillId="0" borderId="0" xfId="0" applyNumberFormat="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23" fillId="0" borderId="122" xfId="0" applyFont="1" applyFill="1" applyBorder="1" applyAlignment="1" applyProtection="1">
      <alignment horizontal="center" vertical="center" wrapText="1"/>
      <protection locked="0"/>
    </xf>
    <xf numFmtId="0" fontId="123" fillId="0" borderId="122" xfId="1" applyNumberFormat="1" applyFont="1" applyFill="1" applyBorder="1" applyAlignment="1" applyProtection="1">
      <alignment horizontal="center" vertical="center" wrapText="1"/>
      <protection locked="0"/>
    </xf>
    <xf numFmtId="37" fontId="123" fillId="0" borderId="122" xfId="1" applyNumberFormat="1" applyFont="1" applyFill="1" applyBorder="1" applyAlignment="1" applyProtection="1">
      <alignment horizontal="center" vertical="center" wrapText="1" shrinkToFit="1"/>
      <protection locked="0"/>
    </xf>
    <xf numFmtId="38" fontId="123" fillId="0" borderId="122" xfId="1" applyNumberFormat="1" applyFont="1" applyFill="1" applyBorder="1" applyAlignment="1" applyProtection="1">
      <alignment horizontal="center" vertical="center" wrapText="1" shrinkToFit="1"/>
      <protection locked="0"/>
    </xf>
    <xf numFmtId="171" fontId="123" fillId="0" borderId="122" xfId="1" applyNumberFormat="1" applyFont="1" applyFill="1" applyBorder="1" applyAlignment="1" applyProtection="1">
      <alignment horizontal="center" vertical="center" wrapText="1" shrinkToFit="1"/>
      <protection locked="0"/>
    </xf>
    <xf numFmtId="0" fontId="121" fillId="30" borderId="120" xfId="0" applyFont="1" applyFill="1" applyBorder="1" applyAlignment="1">
      <alignment horizontal="center" vertical="center" textRotation="90" wrapText="1"/>
    </xf>
    <xf numFmtId="0" fontId="123" fillId="54" borderId="120" xfId="0" applyFont="1" applyFill="1" applyBorder="1" applyAlignment="1">
      <alignment horizontal="center" vertical="center" wrapText="1"/>
    </xf>
    <xf numFmtId="0" fontId="123" fillId="0" borderId="120" xfId="0" applyFont="1" applyFill="1" applyBorder="1" applyAlignment="1" applyProtection="1">
      <alignment horizontal="center" vertical="center" wrapText="1"/>
      <protection locked="0"/>
    </xf>
    <xf numFmtId="0" fontId="119" fillId="30" borderId="0" xfId="0" applyFont="1" applyFill="1" applyBorder="1" applyAlignment="1">
      <alignment horizontal="center" vertical="center"/>
    </xf>
    <xf numFmtId="0" fontId="119" fillId="30" borderId="107" xfId="0" applyFont="1" applyFill="1" applyBorder="1" applyAlignment="1">
      <alignment horizontal="center" vertical="center" wrapText="1"/>
    </xf>
    <xf numFmtId="0" fontId="119" fillId="30" borderId="107" xfId="0" applyFont="1" applyFill="1" applyBorder="1" applyAlignment="1">
      <alignment horizontal="center" vertical="center"/>
    </xf>
    <xf numFmtId="0" fontId="119" fillId="30" borderId="107" xfId="0" applyFont="1" applyFill="1" applyBorder="1" applyAlignment="1">
      <alignment horizontal="center" vertical="center" wrapText="1" shrinkToFit="1"/>
    </xf>
    <xf numFmtId="182" fontId="123" fillId="18" borderId="124" xfId="1" applyNumberFormat="1" applyFont="1" applyFill="1" applyBorder="1" applyAlignment="1" applyProtection="1">
      <alignment horizontal="center" vertical="center" wrapText="1"/>
      <protection locked="0"/>
    </xf>
    <xf numFmtId="182" fontId="123" fillId="7" borderId="124" xfId="1" applyNumberFormat="1" applyFont="1" applyFill="1" applyBorder="1" applyAlignment="1" applyProtection="1">
      <alignment horizontal="center" vertical="center" wrapText="1" shrinkToFit="1"/>
      <protection locked="0"/>
    </xf>
    <xf numFmtId="178" fontId="123" fillId="7" borderId="124" xfId="210" applyNumberFormat="1" applyFont="1" applyFill="1" applyBorder="1" applyAlignment="1" applyProtection="1">
      <alignment horizontal="center" vertical="center" wrapText="1" shrinkToFit="1"/>
      <protection locked="0"/>
    </xf>
    <xf numFmtId="182" fontId="123" fillId="18" borderId="124" xfId="1" applyNumberFormat="1" applyFont="1" applyFill="1" applyBorder="1" applyAlignment="1" applyProtection="1">
      <alignment horizontal="center" vertical="center" wrapText="1" shrinkToFit="1"/>
      <protection locked="0"/>
    </xf>
    <xf numFmtId="182" fontId="125" fillId="7" borderId="124" xfId="1" applyNumberFormat="1" applyFont="1" applyFill="1" applyBorder="1" applyAlignment="1" applyProtection="1">
      <alignment horizontal="center" vertical="center" wrapText="1" shrinkToFit="1"/>
      <protection locked="0"/>
    </xf>
    <xf numFmtId="0" fontId="36" fillId="0" borderId="123" xfId="0" applyFont="1" applyBorder="1" applyAlignment="1" applyProtection="1">
      <alignment horizontal="left" vertical="center" wrapText="1"/>
    </xf>
    <xf numFmtId="0" fontId="36" fillId="0" borderId="123" xfId="0" applyFont="1" applyFill="1" applyBorder="1" applyAlignment="1" applyProtection="1">
      <alignment vertical="center" wrapText="1"/>
    </xf>
    <xf numFmtId="0" fontId="36" fillId="34" borderId="123" xfId="0" applyFont="1" applyFill="1" applyBorder="1" applyAlignment="1" applyProtection="1">
      <alignment horizontal="left" vertical="center" wrapText="1"/>
    </xf>
    <xf numFmtId="0" fontId="38" fillId="34" borderId="123" xfId="0" applyFont="1" applyFill="1" applyBorder="1" applyAlignment="1" applyProtection="1">
      <alignment vertical="center" wrapText="1"/>
    </xf>
    <xf numFmtId="174" fontId="43" fillId="34" borderId="123" xfId="0" applyNumberFormat="1" applyFont="1" applyFill="1" applyBorder="1" applyAlignment="1" applyProtection="1">
      <alignment horizontal="center" vertical="center"/>
      <protection locked="0"/>
    </xf>
    <xf numFmtId="175" fontId="45" fillId="34" borderId="123" xfId="0" applyNumberFormat="1" applyFont="1" applyFill="1" applyBorder="1" applyAlignment="1" applyProtection="1">
      <alignment horizontal="center" vertical="center"/>
      <protection locked="0"/>
    </xf>
    <xf numFmtId="0" fontId="123" fillId="54" borderId="125" xfId="0" applyFont="1" applyFill="1" applyBorder="1" applyAlignment="1">
      <alignment horizontal="center" vertical="center" wrapText="1"/>
    </xf>
    <xf numFmtId="0" fontId="123" fillId="54" borderId="124" xfId="0" applyFont="1" applyFill="1" applyBorder="1" applyAlignment="1">
      <alignment horizontal="center" vertical="center" wrapText="1"/>
    </xf>
    <xf numFmtId="0" fontId="123" fillId="54" borderId="124" xfId="1" applyNumberFormat="1" applyFont="1" applyFill="1" applyBorder="1" applyAlignment="1">
      <alignment horizontal="center" vertical="center" wrapText="1"/>
    </xf>
    <xf numFmtId="171" fontId="123" fillId="54" borderId="124" xfId="1" applyNumberFormat="1" applyFont="1" applyFill="1" applyBorder="1" applyAlignment="1">
      <alignment horizontal="center" vertical="center" wrapText="1" shrinkToFit="1"/>
    </xf>
    <xf numFmtId="38" fontId="123" fillId="54" borderId="124" xfId="1" applyNumberFormat="1" applyFont="1" applyFill="1" applyBorder="1" applyAlignment="1">
      <alignment horizontal="center" vertical="center" wrapText="1" shrinkToFit="1"/>
    </xf>
    <xf numFmtId="182" fontId="123" fillId="18" borderId="122" xfId="1" applyNumberFormat="1" applyFont="1" applyFill="1" applyBorder="1" applyAlignment="1" applyProtection="1">
      <alignment horizontal="center" vertical="center" wrapText="1" shrinkToFit="1"/>
      <protection locked="0"/>
    </xf>
    <xf numFmtId="0" fontId="123" fillId="0" borderId="125" xfId="0" applyFont="1" applyFill="1" applyBorder="1" applyAlignment="1" applyProtection="1">
      <alignment horizontal="center" vertical="center" wrapText="1"/>
      <protection locked="0"/>
    </xf>
    <xf numFmtId="0" fontId="123" fillId="0" borderId="124" xfId="0" applyFont="1" applyFill="1" applyBorder="1" applyAlignment="1" applyProtection="1">
      <alignment horizontal="center" vertical="center" wrapText="1"/>
      <protection locked="0"/>
    </xf>
    <xf numFmtId="0" fontId="123" fillId="0" borderId="124" xfId="1" applyNumberFormat="1" applyFont="1" applyFill="1" applyBorder="1" applyAlignment="1" applyProtection="1">
      <alignment horizontal="center" vertical="center" wrapText="1"/>
      <protection locked="0"/>
    </xf>
    <xf numFmtId="37" fontId="123" fillId="0" borderId="124" xfId="1" applyNumberFormat="1" applyFont="1" applyFill="1" applyBorder="1" applyAlignment="1" applyProtection="1">
      <alignment horizontal="center" vertical="center" wrapText="1" shrinkToFit="1"/>
      <protection locked="0"/>
    </xf>
    <xf numFmtId="38" fontId="123" fillId="0" borderId="124" xfId="1" applyNumberFormat="1" applyFont="1" applyFill="1" applyBorder="1" applyAlignment="1" applyProtection="1">
      <alignment horizontal="center" vertical="center" wrapText="1" shrinkToFit="1"/>
      <protection locked="0"/>
    </xf>
    <xf numFmtId="0" fontId="36" fillId="0" borderId="0" xfId="0" applyFont="1" applyProtection="1">
      <protection locked="0"/>
    </xf>
    <xf numFmtId="0" fontId="17" fillId="0" borderId="0" xfId="0" applyFont="1" applyProtection="1">
      <protection locked="0"/>
    </xf>
    <xf numFmtId="0" fontId="36" fillId="0" borderId="0" xfId="0" applyFont="1" applyFill="1" applyAlignment="1" applyProtection="1">
      <alignment horizontal="left" vertical="top" wrapText="1"/>
      <protection locked="0"/>
    </xf>
    <xf numFmtId="0" fontId="121" fillId="2" borderId="124" xfId="0" applyFont="1" applyFill="1" applyBorder="1" applyAlignment="1">
      <alignment horizontal="left" vertical="center" textRotation="90" wrapText="1"/>
    </xf>
    <xf numFmtId="44" fontId="121" fillId="2" borderId="124" xfId="61" applyNumberFormat="1" applyFont="1" applyFill="1" applyBorder="1" applyAlignment="1">
      <alignment horizontal="left" vertical="center" wrapText="1" shrinkToFit="1"/>
    </xf>
    <xf numFmtId="0" fontId="121" fillId="2" borderId="124" xfId="0" applyFont="1" applyFill="1" applyBorder="1" applyAlignment="1">
      <alignment horizontal="left" vertical="center" wrapText="1"/>
    </xf>
    <xf numFmtId="0" fontId="121" fillId="2" borderId="124" xfId="61" applyNumberFormat="1" applyFont="1" applyFill="1" applyBorder="1" applyAlignment="1">
      <alignment horizontal="left" vertical="center" wrapText="1" shrinkToFit="1"/>
    </xf>
    <xf numFmtId="164" fontId="122" fillId="2" borderId="124" xfId="1" applyNumberFormat="1" applyFont="1" applyFill="1" applyBorder="1" applyAlignment="1">
      <alignment horizontal="left" vertical="center" wrapText="1" shrinkToFit="1"/>
    </xf>
    <xf numFmtId="165" fontId="121" fillId="2" borderId="124" xfId="61" applyNumberFormat="1" applyFont="1" applyFill="1" applyBorder="1" applyAlignment="1">
      <alignment horizontal="left" vertical="center" wrapText="1" shrinkToFit="1"/>
    </xf>
    <xf numFmtId="182" fontId="122" fillId="2" borderId="124" xfId="1" applyNumberFormat="1" applyFont="1" applyFill="1" applyBorder="1" applyAlignment="1">
      <alignment horizontal="center" vertical="center" wrapText="1" shrinkToFit="1"/>
    </xf>
    <xf numFmtId="164" fontId="122" fillId="2" borderId="124" xfId="1" applyNumberFormat="1" applyFont="1" applyFill="1" applyBorder="1" applyAlignment="1">
      <alignment horizontal="center" vertical="center" wrapText="1" shrinkToFit="1"/>
    </xf>
    <xf numFmtId="0" fontId="126" fillId="54" borderId="124" xfId="0" applyFont="1" applyFill="1" applyBorder="1" applyAlignment="1">
      <alignment horizontal="center" vertical="center" wrapText="1"/>
    </xf>
    <xf numFmtId="164" fontId="126" fillId="54" borderId="124" xfId="1" applyNumberFormat="1" applyFont="1" applyFill="1" applyBorder="1" applyAlignment="1">
      <alignment horizontal="center" vertical="center" wrapText="1"/>
    </xf>
    <xf numFmtId="14" fontId="126" fillId="54" borderId="124" xfId="1" applyNumberFormat="1" applyFont="1" applyFill="1" applyBorder="1" applyAlignment="1">
      <alignment horizontal="center" vertical="center" wrapText="1"/>
    </xf>
    <xf numFmtId="0" fontId="126" fillId="54" borderId="124" xfId="1" applyNumberFormat="1" applyFont="1" applyFill="1" applyBorder="1" applyAlignment="1">
      <alignment horizontal="center" vertical="center" wrapText="1"/>
    </xf>
    <xf numFmtId="9" fontId="126" fillId="54" borderId="124" xfId="1" applyNumberFormat="1" applyFont="1" applyFill="1" applyBorder="1" applyAlignment="1">
      <alignment horizontal="center" vertical="center" wrapText="1"/>
    </xf>
    <xf numFmtId="1" fontId="126" fillId="54" borderId="124" xfId="1" applyNumberFormat="1" applyFont="1" applyFill="1" applyBorder="1" applyAlignment="1">
      <alignment horizontal="center" vertical="center" wrapText="1" shrinkToFit="1"/>
    </xf>
    <xf numFmtId="1" fontId="126" fillId="54" borderId="124" xfId="1" applyNumberFormat="1" applyFont="1" applyFill="1" applyBorder="1" applyAlignment="1">
      <alignment horizontal="center" vertical="center" wrapText="1"/>
    </xf>
    <xf numFmtId="166" fontId="126" fillId="54" borderId="124" xfId="1" applyNumberFormat="1" applyFont="1" applyFill="1" applyBorder="1" applyAlignment="1">
      <alignment horizontal="center" vertical="center" wrapText="1"/>
    </xf>
    <xf numFmtId="171" fontId="126" fillId="54" borderId="124" xfId="1" applyNumberFormat="1" applyFont="1" applyFill="1" applyBorder="1" applyAlignment="1">
      <alignment horizontal="center" vertical="center" wrapText="1" shrinkToFit="1"/>
    </xf>
    <xf numFmtId="37" fontId="126" fillId="54" borderId="124" xfId="1" applyNumberFormat="1" applyFont="1" applyFill="1" applyBorder="1" applyAlignment="1">
      <alignment horizontal="center" vertical="center" wrapText="1"/>
    </xf>
    <xf numFmtId="171" fontId="126" fillId="54" borderId="124" xfId="1" applyNumberFormat="1" applyFont="1" applyFill="1" applyBorder="1" applyAlignment="1">
      <alignment horizontal="center" vertical="center" wrapText="1"/>
    </xf>
    <xf numFmtId="0" fontId="119" fillId="2" borderId="107" xfId="0" applyFont="1" applyFill="1" applyBorder="1" applyAlignment="1">
      <alignment horizontal="center" vertical="center" wrapText="1" shrinkToFit="1"/>
    </xf>
    <xf numFmtId="0" fontId="119" fillId="2" borderId="107" xfId="0" applyNumberFormat="1" applyFont="1" applyFill="1" applyBorder="1" applyAlignment="1">
      <alignment horizontal="center" vertical="center" wrapText="1" shrinkToFit="1"/>
    </xf>
    <xf numFmtId="0" fontId="119" fillId="2" borderId="107" xfId="0" applyFont="1" applyFill="1" applyBorder="1" applyAlignment="1">
      <alignment horizontal="center" vertical="center" wrapText="1"/>
    </xf>
    <xf numFmtId="164" fontId="123" fillId="0" borderId="124" xfId="1" applyNumberFormat="1" applyFont="1" applyFill="1" applyBorder="1" applyAlignment="1" applyProtection="1">
      <alignment horizontal="center" vertical="center" wrapText="1"/>
      <protection locked="0"/>
    </xf>
    <xf numFmtId="14" fontId="123" fillId="0" borderId="124" xfId="1" applyNumberFormat="1" applyFont="1" applyFill="1" applyBorder="1" applyAlignment="1" applyProtection="1">
      <alignment horizontal="center" vertical="center" wrapText="1"/>
      <protection locked="0"/>
    </xf>
    <xf numFmtId="9" fontId="123" fillId="0" borderId="124" xfId="1" applyNumberFormat="1" applyFont="1" applyFill="1" applyBorder="1" applyAlignment="1" applyProtection="1">
      <alignment horizontal="center" vertical="center" wrapText="1"/>
      <protection locked="0"/>
    </xf>
    <xf numFmtId="1" fontId="123" fillId="0" borderId="124" xfId="1" applyNumberFormat="1" applyFont="1" applyFill="1" applyBorder="1" applyAlignment="1" applyProtection="1">
      <alignment horizontal="center" vertical="center" wrapText="1" shrinkToFit="1"/>
      <protection locked="0"/>
    </xf>
    <xf numFmtId="1" fontId="123" fillId="0" borderId="124" xfId="1" applyNumberFormat="1" applyFont="1" applyFill="1" applyBorder="1" applyAlignment="1" applyProtection="1">
      <alignment horizontal="center" vertical="center" wrapText="1"/>
      <protection locked="0"/>
    </xf>
    <xf numFmtId="166" fontId="123" fillId="0" borderId="124" xfId="1" applyNumberFormat="1" applyFont="1" applyFill="1" applyBorder="1" applyAlignment="1" applyProtection="1">
      <alignment horizontal="center" vertical="center" wrapText="1"/>
      <protection locked="0"/>
    </xf>
    <xf numFmtId="37" fontId="123" fillId="0" borderId="124" xfId="1" applyNumberFormat="1" applyFont="1" applyFill="1" applyBorder="1" applyAlignment="1" applyProtection="1">
      <alignment horizontal="center" vertical="center" wrapText="1"/>
      <protection locked="0"/>
    </xf>
    <xf numFmtId="0" fontId="5" fillId="0" borderId="0" xfId="0" applyNumberFormat="1" applyFont="1" applyFill="1" applyProtection="1"/>
    <xf numFmtId="0" fontId="121" fillId="2" borderId="125" xfId="0" applyFont="1" applyFill="1" applyBorder="1" applyAlignment="1">
      <alignment horizontal="left" vertical="center" textRotation="90" wrapText="1"/>
    </xf>
    <xf numFmtId="0" fontId="126" fillId="54" borderId="125" xfId="0" applyFont="1" applyFill="1" applyBorder="1" applyAlignment="1">
      <alignment horizontal="center" vertical="center" wrapText="1"/>
    </xf>
    <xf numFmtId="0" fontId="119" fillId="2" borderId="0" xfId="0" applyFont="1" applyFill="1" applyBorder="1" applyAlignment="1">
      <alignment horizontal="center" vertical="center" wrapText="1"/>
    </xf>
    <xf numFmtId="0" fontId="36" fillId="21" borderId="123" xfId="0" applyFont="1" applyFill="1" applyBorder="1" applyAlignment="1" applyProtection="1">
      <alignment horizontal="left" vertical="center" wrapText="1"/>
    </xf>
    <xf numFmtId="170" fontId="36" fillId="0" borderId="123" xfId="0" applyNumberFormat="1" applyFont="1" applyFill="1" applyBorder="1" applyAlignment="1" applyProtection="1">
      <alignment horizontal="left" vertical="center" wrapText="1"/>
    </xf>
    <xf numFmtId="0" fontId="36" fillId="0" borderId="123" xfId="0" applyFont="1" applyFill="1" applyBorder="1" applyAlignment="1" applyProtection="1">
      <alignment horizontal="left" vertical="center" wrapText="1"/>
    </xf>
    <xf numFmtId="0" fontId="10" fillId="0" borderId="0" xfId="0" applyFont="1" applyProtection="1">
      <protection locked="0"/>
    </xf>
    <xf numFmtId="182" fontId="123" fillId="7" borderId="126" xfId="1" applyNumberFormat="1" applyFont="1" applyFill="1" applyBorder="1" applyAlignment="1" applyProtection="1">
      <alignment horizontal="center" vertical="center" wrapText="1" shrinkToFit="1"/>
      <protection locked="0"/>
    </xf>
    <xf numFmtId="182" fontId="123" fillId="7" borderId="130" xfId="1" applyNumberFormat="1" applyFont="1" applyFill="1" applyBorder="1" applyAlignment="1" applyProtection="1">
      <alignment horizontal="center" vertical="center" wrapText="1" shrinkToFit="1"/>
      <protection locked="0"/>
    </xf>
    <xf numFmtId="182" fontId="123" fillId="7" borderId="123" xfId="1" applyNumberFormat="1" applyFont="1" applyFill="1" applyBorder="1" applyAlignment="1" applyProtection="1">
      <alignment horizontal="center" vertical="center" wrapText="1" shrinkToFit="1"/>
      <protection locked="0"/>
    </xf>
    <xf numFmtId="38" fontId="123" fillId="0" borderId="124" xfId="0" applyNumberFormat="1" applyFont="1" applyFill="1" applyBorder="1" applyAlignment="1" applyProtection="1">
      <alignment horizontal="center" vertical="center" wrapText="1"/>
      <protection locked="0"/>
    </xf>
    <xf numFmtId="0" fontId="121" fillId="3" borderId="123" xfId="0" applyFont="1" applyFill="1" applyBorder="1" applyAlignment="1">
      <alignment horizontal="center" textRotation="90" wrapText="1"/>
    </xf>
    <xf numFmtId="0" fontId="121" fillId="3" borderId="123" xfId="0" applyFont="1" applyFill="1" applyBorder="1" applyAlignment="1">
      <alignment horizontal="center" wrapText="1"/>
    </xf>
    <xf numFmtId="0" fontId="121" fillId="3" borderId="123" xfId="0" applyFont="1" applyFill="1" applyBorder="1" applyAlignment="1">
      <alignment horizontal="center" wrapText="1" shrinkToFit="1"/>
    </xf>
    <xf numFmtId="164" fontId="122" fillId="3" borderId="123" xfId="1" applyNumberFormat="1" applyFont="1" applyFill="1" applyBorder="1" applyAlignment="1">
      <alignment horizontal="left" vertical="center" wrapText="1" shrinkToFit="1"/>
    </xf>
    <xf numFmtId="165" fontId="121" fillId="3" borderId="123" xfId="61" applyNumberFormat="1" applyFont="1" applyFill="1" applyBorder="1" applyAlignment="1">
      <alignment horizontal="center" wrapText="1" shrinkToFit="1"/>
    </xf>
    <xf numFmtId="49" fontId="121" fillId="3" borderId="123" xfId="0" applyNumberFormat="1" applyFont="1" applyFill="1" applyBorder="1" applyAlignment="1">
      <alignment horizontal="center" wrapText="1" shrinkToFit="1"/>
    </xf>
    <xf numFmtId="182" fontId="122" fillId="3" borderId="123" xfId="1" applyNumberFormat="1" applyFont="1" applyFill="1" applyBorder="1" applyAlignment="1">
      <alignment horizontal="center" vertical="center" wrapText="1" shrinkToFit="1"/>
    </xf>
    <xf numFmtId="38" fontId="121" fillId="3" borderId="123" xfId="0" applyNumberFormat="1" applyFont="1" applyFill="1" applyBorder="1" applyAlignment="1">
      <alignment horizontal="center" wrapText="1" shrinkToFit="1"/>
    </xf>
    <xf numFmtId="0" fontId="123" fillId="54" borderId="123" xfId="0" applyFont="1" applyFill="1" applyBorder="1" applyAlignment="1">
      <alignment horizontal="center" vertical="center" wrapText="1"/>
    </xf>
    <xf numFmtId="0" fontId="123" fillId="54" borderId="123" xfId="1" applyNumberFormat="1" applyFont="1" applyFill="1" applyBorder="1" applyAlignment="1">
      <alignment horizontal="center" vertical="center" wrapText="1"/>
    </xf>
    <xf numFmtId="49" fontId="123" fillId="54" borderId="123" xfId="1" applyNumberFormat="1" applyFont="1" applyFill="1" applyBorder="1" applyAlignment="1">
      <alignment horizontal="center" vertical="center" wrapText="1"/>
    </xf>
    <xf numFmtId="49" fontId="123" fillId="54" borderId="123" xfId="0" applyNumberFormat="1" applyFont="1" applyFill="1" applyBorder="1" applyAlignment="1">
      <alignment horizontal="center" vertical="center" wrapText="1"/>
    </xf>
    <xf numFmtId="14" fontId="123" fillId="54" borderId="123" xfId="1" applyNumberFormat="1" applyFont="1" applyFill="1" applyBorder="1" applyAlignment="1">
      <alignment horizontal="center" vertical="center" wrapText="1"/>
    </xf>
    <xf numFmtId="171" fontId="123" fillId="54" borderId="123" xfId="1" applyNumberFormat="1" applyFont="1" applyFill="1" applyBorder="1" applyAlignment="1">
      <alignment horizontal="center" vertical="center" wrapText="1"/>
    </xf>
    <xf numFmtId="38" fontId="123" fillId="54" borderId="123" xfId="1" applyNumberFormat="1" applyFont="1" applyFill="1" applyBorder="1" applyAlignment="1">
      <alignment horizontal="center" vertical="center" wrapText="1"/>
    </xf>
    <xf numFmtId="38" fontId="123" fillId="54" borderId="123" xfId="0" applyNumberFormat="1" applyFont="1" applyFill="1" applyBorder="1" applyAlignment="1">
      <alignment horizontal="center" vertical="center" wrapText="1"/>
    </xf>
    <xf numFmtId="38" fontId="123" fillId="54" borderId="123" xfId="1" applyNumberFormat="1" applyFont="1" applyFill="1" applyBorder="1" applyAlignment="1">
      <alignment horizontal="center" vertical="center" wrapText="1" shrinkToFit="1"/>
    </xf>
    <xf numFmtId="0" fontId="123" fillId="0" borderId="123" xfId="0" applyFont="1" applyFill="1" applyBorder="1" applyAlignment="1" applyProtection="1">
      <alignment horizontal="center" vertical="center" wrapText="1"/>
      <protection locked="0"/>
    </xf>
    <xf numFmtId="0" fontId="123" fillId="0" borderId="123" xfId="1" applyNumberFormat="1" applyFont="1" applyFill="1" applyBorder="1" applyAlignment="1" applyProtection="1">
      <alignment horizontal="center" vertical="center" wrapText="1"/>
      <protection locked="0"/>
    </xf>
    <xf numFmtId="49" fontId="123" fillId="0" borderId="123" xfId="1" applyNumberFormat="1" applyFont="1" applyFill="1" applyBorder="1" applyAlignment="1" applyProtection="1">
      <alignment horizontal="center" vertical="center" wrapText="1"/>
      <protection locked="0"/>
    </xf>
    <xf numFmtId="14" fontId="123" fillId="0" borderId="123" xfId="1" applyNumberFormat="1" applyFont="1" applyFill="1" applyBorder="1" applyAlignment="1" applyProtection="1">
      <alignment horizontal="center" vertical="center" wrapText="1"/>
      <protection locked="0"/>
    </xf>
    <xf numFmtId="38" fontId="123" fillId="0" borderId="123" xfId="0" applyNumberFormat="1" applyFont="1" applyFill="1" applyBorder="1" applyAlignment="1" applyProtection="1">
      <alignment horizontal="center" vertical="center" wrapText="1"/>
      <protection locked="0"/>
    </xf>
    <xf numFmtId="0" fontId="121" fillId="3" borderId="129" xfId="0" applyFont="1" applyFill="1" applyBorder="1" applyAlignment="1">
      <alignment horizontal="center" textRotation="90" wrapText="1"/>
    </xf>
    <xf numFmtId="0" fontId="123" fillId="54" borderId="129" xfId="0" applyFont="1" applyFill="1" applyBorder="1" applyAlignment="1">
      <alignment horizontal="center" vertical="center" wrapText="1"/>
    </xf>
    <xf numFmtId="0" fontId="123" fillId="0" borderId="129" xfId="0" applyFont="1" applyFill="1" applyBorder="1" applyAlignment="1" applyProtection="1">
      <alignment horizontal="center" vertical="center" wrapText="1"/>
      <protection locked="0"/>
    </xf>
    <xf numFmtId="182" fontId="122" fillId="3" borderId="130" xfId="1" applyNumberFormat="1" applyFont="1" applyFill="1" applyBorder="1" applyAlignment="1">
      <alignment horizontal="center" vertical="center" wrapText="1" shrinkToFit="1"/>
    </xf>
    <xf numFmtId="171" fontId="123" fillId="54" borderId="130" xfId="1" applyNumberFormat="1" applyFont="1" applyFill="1" applyBorder="1" applyAlignment="1">
      <alignment horizontal="center" vertical="center" wrapText="1" shrinkToFit="1"/>
    </xf>
    <xf numFmtId="0" fontId="119" fillId="3" borderId="114" xfId="0" applyFont="1" applyFill="1" applyBorder="1" applyAlignment="1">
      <alignment horizontal="center" vertical="center"/>
    </xf>
    <xf numFmtId="0" fontId="119" fillId="3" borderId="86" xfId="0" applyFont="1" applyFill="1" applyBorder="1" applyAlignment="1">
      <alignment horizontal="center" vertical="center" wrapText="1"/>
    </xf>
    <xf numFmtId="0" fontId="119" fillId="3" borderId="86" xfId="0" applyFont="1" applyFill="1" applyBorder="1" applyAlignment="1">
      <alignment horizontal="center" vertical="center" wrapText="1" shrinkToFit="1"/>
    </xf>
    <xf numFmtId="0" fontId="119" fillId="3" borderId="86" xfId="0" applyNumberFormat="1" applyFont="1" applyFill="1" applyBorder="1" applyAlignment="1">
      <alignment horizontal="center" vertical="center" wrapText="1" shrinkToFit="1"/>
    </xf>
    <xf numFmtId="0" fontId="119" fillId="3" borderId="113" xfId="0" applyFont="1" applyFill="1" applyBorder="1" applyAlignment="1">
      <alignment horizontal="center" vertical="center" wrapText="1"/>
    </xf>
    <xf numFmtId="0" fontId="123" fillId="0" borderId="127" xfId="0" applyFont="1" applyFill="1" applyBorder="1" applyAlignment="1" applyProtection="1">
      <alignment horizontal="center" vertical="center" wrapText="1"/>
      <protection locked="0"/>
    </xf>
    <xf numFmtId="0" fontId="123" fillId="0" borderId="126" xfId="0" applyFont="1" applyFill="1" applyBorder="1" applyAlignment="1" applyProtection="1">
      <alignment horizontal="center" vertical="center" wrapText="1"/>
      <protection locked="0"/>
    </xf>
    <xf numFmtId="0" fontId="123" fillId="0" borderId="126" xfId="1" applyNumberFormat="1" applyFont="1" applyFill="1" applyBorder="1" applyAlignment="1" applyProtection="1">
      <alignment horizontal="center" vertical="center" wrapText="1"/>
      <protection locked="0"/>
    </xf>
    <xf numFmtId="49" fontId="123" fillId="0" borderId="126" xfId="1" applyNumberFormat="1" applyFont="1" applyFill="1" applyBorder="1" applyAlignment="1" applyProtection="1">
      <alignment horizontal="center" vertical="center" wrapText="1"/>
      <protection locked="0"/>
    </xf>
    <xf numFmtId="14" fontId="123" fillId="0" borderId="126" xfId="1" applyNumberFormat="1" applyFont="1" applyFill="1" applyBorder="1" applyAlignment="1" applyProtection="1">
      <alignment horizontal="center" vertical="center" wrapText="1"/>
      <protection locked="0"/>
    </xf>
    <xf numFmtId="38" fontId="123" fillId="0" borderId="126" xfId="0" applyNumberFormat="1" applyFont="1" applyFill="1" applyBorder="1" applyAlignment="1" applyProtection="1">
      <alignment horizontal="center" vertical="center" wrapText="1"/>
      <protection locked="0"/>
    </xf>
    <xf numFmtId="0" fontId="36" fillId="0" borderId="123" xfId="0" applyNumberFormat="1" applyFont="1" applyFill="1" applyBorder="1" applyAlignment="1" applyProtection="1">
      <alignment vertical="center" wrapText="1"/>
    </xf>
    <xf numFmtId="14" fontId="5" fillId="0" borderId="0" xfId="0" applyNumberFormat="1" applyFont="1" applyProtection="1">
      <protection locked="0"/>
    </xf>
    <xf numFmtId="0" fontId="10" fillId="0" borderId="0" xfId="0" applyFont="1" applyAlignment="1" applyProtection="1">
      <alignment horizontal="left" vertical="top" wrapText="1"/>
      <protection locked="0"/>
    </xf>
    <xf numFmtId="0" fontId="120" fillId="13" borderId="124" xfId="0" applyFont="1" applyFill="1" applyBorder="1" applyAlignment="1">
      <alignment horizontal="left" vertical="center" textRotation="90" wrapText="1"/>
    </xf>
    <xf numFmtId="0" fontId="120" fillId="13" borderId="124" xfId="0" applyFont="1" applyFill="1" applyBorder="1" applyAlignment="1">
      <alignment horizontal="left" vertical="center" wrapText="1"/>
    </xf>
    <xf numFmtId="0" fontId="120" fillId="13" borderId="124" xfId="0" applyFont="1" applyFill="1" applyBorder="1" applyAlignment="1">
      <alignment horizontal="left" vertical="center" wrapText="1" shrinkToFit="1"/>
    </xf>
    <xf numFmtId="0" fontId="121" fillId="13" borderId="124" xfId="0" applyFont="1" applyFill="1" applyBorder="1" applyAlignment="1">
      <alignment horizontal="left" vertical="center" wrapText="1" shrinkToFit="1"/>
    </xf>
    <xf numFmtId="0" fontId="120" fillId="13" borderId="124" xfId="0" applyFont="1" applyFill="1" applyBorder="1" applyAlignment="1">
      <alignment vertical="center" wrapText="1"/>
    </xf>
    <xf numFmtId="164" fontId="122" fillId="13" borderId="124" xfId="1" applyNumberFormat="1" applyFont="1" applyFill="1" applyBorder="1" applyAlignment="1">
      <alignment horizontal="center" vertical="center" wrapText="1" shrinkToFit="1"/>
    </xf>
    <xf numFmtId="9" fontId="120" fillId="13" borderId="124" xfId="210" applyNumberFormat="1" applyFont="1" applyFill="1" applyBorder="1" applyAlignment="1">
      <alignment horizontal="left" vertical="center" wrapText="1"/>
    </xf>
    <xf numFmtId="182" fontId="122" fillId="13" borderId="124" xfId="1" applyNumberFormat="1" applyFont="1" applyFill="1" applyBorder="1" applyAlignment="1">
      <alignment horizontal="center" vertical="center" wrapText="1" shrinkToFit="1"/>
    </xf>
    <xf numFmtId="166" fontId="123" fillId="54" borderId="124" xfId="1" applyNumberFormat="1" applyFont="1" applyFill="1" applyBorder="1" applyAlignment="1">
      <alignment horizontal="center" vertical="center" wrapText="1"/>
    </xf>
    <xf numFmtId="166" fontId="126" fillId="54" borderId="124" xfId="210" applyNumberFormat="1" applyFont="1" applyFill="1" applyBorder="1" applyAlignment="1">
      <alignment horizontal="center" vertical="center" wrapText="1"/>
    </xf>
    <xf numFmtId="38" fontId="126" fillId="54" borderId="124" xfId="1" applyNumberFormat="1" applyFont="1" applyFill="1" applyBorder="1" applyAlignment="1">
      <alignment horizontal="center" vertical="center" wrapText="1"/>
    </xf>
    <xf numFmtId="182" fontId="123" fillId="45" borderId="124" xfId="1" applyNumberFormat="1" applyFont="1" applyFill="1" applyBorder="1" applyAlignment="1" applyProtection="1">
      <alignment horizontal="center" vertical="center" wrapText="1"/>
      <protection locked="0"/>
    </xf>
    <xf numFmtId="166" fontId="123" fillId="0" borderId="124" xfId="0" applyNumberFormat="1" applyFont="1" applyFill="1" applyBorder="1" applyAlignment="1" applyProtection="1">
      <alignment horizontal="center" vertical="center" wrapText="1"/>
      <protection locked="0"/>
    </xf>
    <xf numFmtId="171" fontId="123" fillId="0" borderId="124" xfId="0" applyNumberFormat="1" applyFont="1" applyFill="1" applyBorder="1" applyAlignment="1" applyProtection="1">
      <alignment horizontal="center" vertical="center" wrapText="1"/>
      <protection locked="0"/>
    </xf>
    <xf numFmtId="0" fontId="120" fillId="13" borderId="125" xfId="0" applyFont="1" applyFill="1" applyBorder="1" applyAlignment="1">
      <alignment horizontal="left" vertical="center" textRotation="90" wrapText="1"/>
    </xf>
    <xf numFmtId="0" fontId="119" fillId="13" borderId="0" xfId="0" applyFont="1" applyFill="1" applyBorder="1" applyAlignment="1">
      <alignment horizontal="center" vertical="center" wrapText="1"/>
    </xf>
    <xf numFmtId="0" fontId="119" fillId="13" borderId="107" xfId="0" applyFont="1" applyFill="1" applyBorder="1" applyAlignment="1">
      <alignment horizontal="center" vertical="center" wrapText="1"/>
    </xf>
    <xf numFmtId="0" fontId="119" fillId="13" borderId="107" xfId="0" applyFont="1" applyFill="1" applyBorder="1" applyAlignment="1">
      <alignment horizontal="center" vertical="center" wrapText="1" shrinkToFit="1"/>
    </xf>
    <xf numFmtId="0" fontId="33" fillId="0" borderId="0" xfId="0" applyFont="1" applyFill="1" applyBorder="1" applyProtection="1">
      <protection locked="0"/>
    </xf>
    <xf numFmtId="0" fontId="33" fillId="0" borderId="0" xfId="0" applyFont="1" applyProtection="1">
      <protection locked="0"/>
    </xf>
    <xf numFmtId="0" fontId="45" fillId="0" borderId="0" xfId="0" applyFont="1" applyFill="1" applyBorder="1" applyAlignment="1" applyProtection="1">
      <alignment vertical="center"/>
      <protection locked="0"/>
    </xf>
    <xf numFmtId="0" fontId="33" fillId="0" borderId="0" xfId="0" applyFont="1" applyFill="1" applyProtection="1">
      <protection locked="0"/>
    </xf>
    <xf numFmtId="0" fontId="37" fillId="0" borderId="0" xfId="0" applyFont="1" applyFill="1" applyBorder="1" applyProtection="1">
      <protection locked="0"/>
    </xf>
    <xf numFmtId="0" fontId="37" fillId="0" borderId="0" xfId="0" applyFont="1" applyProtection="1">
      <protection locked="0"/>
    </xf>
    <xf numFmtId="0" fontId="34" fillId="0" borderId="0" xfId="0" applyFont="1" applyFill="1" applyBorder="1" applyProtection="1">
      <protection locked="0"/>
    </xf>
    <xf numFmtId="0" fontId="34" fillId="0" borderId="0" xfId="0" applyFont="1" applyProtection="1">
      <protection locked="0"/>
    </xf>
    <xf numFmtId="0" fontId="36" fillId="0" borderId="0" xfId="0" applyNumberFormat="1" applyFont="1" applyAlignment="1" applyProtection="1">
      <alignment horizontal="left" vertical="top" wrapText="1"/>
      <protection locked="0"/>
    </xf>
    <xf numFmtId="171" fontId="123" fillId="0" borderId="124" xfId="1" applyNumberFormat="1" applyFont="1" applyFill="1" applyBorder="1" applyAlignment="1" applyProtection="1">
      <alignment horizontal="center" vertical="center" wrapText="1" shrinkToFit="1"/>
      <protection locked="0"/>
    </xf>
    <xf numFmtId="0" fontId="36" fillId="0" borderId="123" xfId="0" applyFont="1" applyFill="1" applyBorder="1" applyAlignment="1" applyProtection="1">
      <alignment horizontal="left" vertical="center" wrapText="1"/>
      <protection hidden="1"/>
    </xf>
    <xf numFmtId="0" fontId="36" fillId="0" borderId="123" xfId="0" applyFont="1" applyFill="1" applyBorder="1" applyAlignment="1" applyProtection="1">
      <alignment vertical="center" wrapText="1"/>
      <protection hidden="1"/>
    </xf>
    <xf numFmtId="0" fontId="79" fillId="0" borderId="0" xfId="0" applyFont="1" applyProtection="1">
      <protection locked="0"/>
    </xf>
    <xf numFmtId="0" fontId="50" fillId="0" borderId="0" xfId="0" applyFont="1" applyAlignment="1" applyProtection="1">
      <alignment horizontal="left" vertical="top" wrapText="1"/>
      <protection locked="0"/>
    </xf>
    <xf numFmtId="0" fontId="121" fillId="56" borderId="124" xfId="0" applyFont="1" applyFill="1" applyBorder="1" applyAlignment="1">
      <alignment horizontal="center" textRotation="90" wrapText="1"/>
    </xf>
    <xf numFmtId="0" fontId="121" fillId="56" borderId="124" xfId="0" applyFont="1" applyFill="1" applyBorder="1" applyAlignment="1">
      <alignment horizontal="center" wrapText="1" shrinkToFit="1"/>
    </xf>
    <xf numFmtId="164" fontId="122" fillId="56" borderId="124" xfId="1" applyNumberFormat="1" applyFont="1" applyFill="1" applyBorder="1" applyAlignment="1">
      <alignment horizontal="left" vertical="center" wrapText="1" shrinkToFit="1"/>
    </xf>
    <xf numFmtId="171" fontId="122" fillId="56" borderId="124" xfId="1" applyNumberFormat="1" applyFont="1" applyFill="1" applyBorder="1" applyAlignment="1">
      <alignment horizontal="center" vertical="center" wrapText="1" shrinkToFit="1"/>
    </xf>
    <xf numFmtId="38" fontId="122" fillId="56" borderId="124" xfId="1" applyNumberFormat="1" applyFont="1" applyFill="1" applyBorder="1" applyAlignment="1">
      <alignment vertical="center" wrapText="1" shrinkToFit="1"/>
    </xf>
    <xf numFmtId="10" fontId="123" fillId="54" borderId="124" xfId="1" applyNumberFormat="1" applyFont="1" applyFill="1" applyBorder="1" applyAlignment="1">
      <alignment horizontal="center" vertical="center" wrapText="1"/>
    </xf>
    <xf numFmtId="10" fontId="123" fillId="0" borderId="124" xfId="1" applyNumberFormat="1" applyFont="1" applyFill="1" applyBorder="1" applyAlignment="1" applyProtection="1">
      <alignment horizontal="center" vertical="center" wrapText="1"/>
      <protection locked="0"/>
    </xf>
    <xf numFmtId="0" fontId="121" fillId="56" borderId="125" xfId="0" applyFont="1" applyFill="1" applyBorder="1" applyAlignment="1">
      <alignment horizontal="center" textRotation="90" wrapText="1"/>
    </xf>
    <xf numFmtId="0" fontId="119" fillId="56" borderId="0" xfId="0" applyFont="1" applyFill="1" applyBorder="1" applyAlignment="1">
      <alignment horizontal="center" vertical="center"/>
    </xf>
    <xf numFmtId="0" fontId="119" fillId="56" borderId="107" xfId="0" applyFont="1" applyFill="1" applyBorder="1" applyAlignment="1">
      <alignment horizontal="center" vertical="center"/>
    </xf>
    <xf numFmtId="0" fontId="119" fillId="56" borderId="107" xfId="0" applyFont="1" applyFill="1" applyBorder="1" applyAlignment="1">
      <alignment horizontal="center" vertical="center" wrapText="1" shrinkToFit="1"/>
    </xf>
    <xf numFmtId="0" fontId="119" fillId="56" borderId="107" xfId="0" applyFont="1" applyFill="1" applyBorder="1" applyAlignment="1">
      <alignment horizontal="center" vertical="center" wrapText="1"/>
    </xf>
    <xf numFmtId="0" fontId="125" fillId="0" borderId="125" xfId="0" applyFont="1" applyFill="1" applyBorder="1" applyAlignment="1" applyProtection="1">
      <alignment horizontal="center" vertical="center" wrapText="1"/>
      <protection locked="0"/>
    </xf>
    <xf numFmtId="0" fontId="125" fillId="0" borderId="124" xfId="0" applyFont="1" applyFill="1" applyBorder="1" applyAlignment="1" applyProtection="1">
      <alignment horizontal="center" vertical="center" wrapText="1"/>
      <protection locked="0"/>
    </xf>
    <xf numFmtId="0" fontId="125" fillId="0" borderId="124" xfId="1" applyNumberFormat="1" applyFont="1" applyFill="1" applyBorder="1" applyAlignment="1" applyProtection="1">
      <alignment horizontal="center" vertical="center" wrapText="1"/>
      <protection locked="0"/>
    </xf>
    <xf numFmtId="10" fontId="125" fillId="0" borderId="124" xfId="1" applyNumberFormat="1" applyFont="1" applyFill="1" applyBorder="1" applyAlignment="1" applyProtection="1">
      <alignment horizontal="center" vertical="center" wrapText="1"/>
      <protection locked="0"/>
    </xf>
    <xf numFmtId="37" fontId="125" fillId="0" borderId="124" xfId="1" applyNumberFormat="1" applyFont="1" applyFill="1" applyBorder="1" applyAlignment="1" applyProtection="1">
      <alignment horizontal="center" vertical="center" wrapText="1" shrinkToFit="1"/>
      <protection locked="0"/>
    </xf>
    <xf numFmtId="38" fontId="125" fillId="0" borderId="124" xfId="1" applyNumberFormat="1" applyFont="1" applyFill="1" applyBorder="1" applyAlignment="1" applyProtection="1">
      <alignment horizontal="center" vertical="center" wrapText="1" shrinkToFit="1"/>
      <protection locked="0"/>
    </xf>
    <xf numFmtId="0" fontId="45" fillId="0" borderId="107" xfId="0" applyFont="1" applyFill="1" applyBorder="1" applyAlignment="1" applyProtection="1">
      <alignment vertical="center"/>
      <protection locked="0"/>
    </xf>
    <xf numFmtId="0" fontId="121" fillId="4" borderId="124" xfId="0" applyFont="1" applyFill="1" applyBorder="1" applyAlignment="1">
      <alignment horizontal="center" wrapText="1"/>
    </xf>
    <xf numFmtId="0" fontId="121" fillId="4" borderId="124" xfId="0" applyFont="1" applyFill="1" applyBorder="1" applyAlignment="1">
      <alignment horizontal="center" wrapText="1" shrinkToFit="1"/>
    </xf>
    <xf numFmtId="164" fontId="122" fillId="4" borderId="124" xfId="1" applyNumberFormat="1" applyFont="1" applyFill="1" applyBorder="1" applyAlignment="1">
      <alignment horizontal="center" vertical="center" wrapText="1" shrinkToFit="1"/>
    </xf>
    <xf numFmtId="0" fontId="121" fillId="29" borderId="124" xfId="0" applyFont="1" applyFill="1" applyBorder="1" applyAlignment="1">
      <alignment wrapText="1" shrinkToFit="1"/>
    </xf>
    <xf numFmtId="171" fontId="122" fillId="4" borderId="124" xfId="1" applyNumberFormat="1" applyFont="1" applyFill="1" applyBorder="1" applyAlignment="1">
      <alignment horizontal="center" vertical="center" wrapText="1" shrinkToFit="1"/>
    </xf>
    <xf numFmtId="171" fontId="130" fillId="4" borderId="124" xfId="0" applyNumberFormat="1" applyFont="1" applyFill="1" applyBorder="1" applyAlignment="1">
      <alignment horizontal="center" vertical="center" wrapText="1"/>
    </xf>
    <xf numFmtId="0" fontId="124" fillId="4" borderId="124" xfId="0" applyFont="1" applyFill="1" applyBorder="1" applyAlignment="1">
      <alignment horizontal="center" vertical="center" wrapText="1"/>
    </xf>
    <xf numFmtId="180" fontId="130" fillId="4" borderId="124" xfId="0" applyNumberFormat="1" applyFont="1" applyFill="1" applyBorder="1" applyAlignment="1">
      <alignment horizontal="center" vertical="center" wrapText="1"/>
    </xf>
    <xf numFmtId="38" fontId="126" fillId="54" borderId="124" xfId="1" applyNumberFormat="1" applyFont="1" applyFill="1" applyBorder="1" applyAlignment="1">
      <alignment horizontal="center" vertical="center" wrapText="1" shrinkToFit="1"/>
    </xf>
    <xf numFmtId="180" fontId="126" fillId="54" borderId="124" xfId="1" applyNumberFormat="1" applyFont="1" applyFill="1" applyBorder="1" applyAlignment="1">
      <alignment horizontal="center" vertical="center" wrapText="1" shrinkToFit="1"/>
    </xf>
    <xf numFmtId="0" fontId="131" fillId="0" borderId="124" xfId="0" applyFont="1" applyFill="1" applyBorder="1" applyAlignment="1" applyProtection="1">
      <alignment horizontal="center" vertical="center" wrapText="1"/>
      <protection locked="0"/>
    </xf>
    <xf numFmtId="0" fontId="131" fillId="0" borderId="124" xfId="1" applyNumberFormat="1" applyFont="1" applyFill="1" applyBorder="1" applyAlignment="1" applyProtection="1">
      <alignment horizontal="center" vertical="center" wrapText="1"/>
      <protection locked="0"/>
    </xf>
    <xf numFmtId="38" fontId="131" fillId="0" borderId="124" xfId="1" applyNumberFormat="1" applyFont="1" applyFill="1" applyBorder="1" applyAlignment="1" applyProtection="1">
      <alignment horizontal="center" vertical="center" wrapText="1" shrinkToFit="1"/>
      <protection locked="0"/>
    </xf>
    <xf numFmtId="180" fontId="131" fillId="0" borderId="124" xfId="1" applyNumberFormat="1" applyFont="1" applyFill="1" applyBorder="1" applyAlignment="1" applyProtection="1">
      <alignment horizontal="center" vertical="center" wrapText="1" shrinkToFit="1"/>
      <protection locked="0"/>
    </xf>
    <xf numFmtId="14" fontId="131" fillId="0" borderId="124" xfId="0" applyNumberFormat="1" applyFont="1" applyFill="1" applyBorder="1" applyAlignment="1" applyProtection="1">
      <alignment horizontal="center" vertical="center" wrapText="1"/>
      <protection locked="0"/>
    </xf>
    <xf numFmtId="171" fontId="131" fillId="0" borderId="124" xfId="1" applyNumberFormat="1" applyFont="1" applyFill="1" applyBorder="1" applyAlignment="1" applyProtection="1">
      <alignment horizontal="center" vertical="center" wrapText="1" shrinkToFit="1"/>
      <protection locked="0"/>
    </xf>
    <xf numFmtId="0" fontId="121" fillId="4" borderId="125" xfId="0" applyFont="1" applyFill="1" applyBorder="1" applyAlignment="1">
      <alignment horizontal="center" textRotation="90" wrapText="1"/>
    </xf>
    <xf numFmtId="0" fontId="131" fillId="0" borderId="125" xfId="0" applyFont="1" applyFill="1" applyBorder="1" applyAlignment="1" applyProtection="1">
      <alignment horizontal="center" vertical="center" wrapText="1"/>
      <protection locked="0"/>
    </xf>
    <xf numFmtId="0" fontId="119" fillId="4" borderId="0" xfId="0" applyFont="1" applyFill="1" applyBorder="1" applyAlignment="1">
      <alignment horizontal="center" vertical="center"/>
    </xf>
    <xf numFmtId="0" fontId="119" fillId="4" borderId="107" xfId="0" applyFont="1" applyFill="1" applyBorder="1" applyAlignment="1">
      <alignment horizontal="center" vertical="center" wrapText="1"/>
    </xf>
    <xf numFmtId="0" fontId="119" fillId="4" borderId="107" xfId="0" applyFont="1" applyFill="1" applyBorder="1" applyAlignment="1">
      <alignment horizontal="center" vertical="center" wrapText="1" shrinkToFit="1"/>
    </xf>
    <xf numFmtId="38" fontId="5" fillId="0" borderId="0" xfId="0" applyNumberFormat="1" applyFont="1" applyAlignment="1" applyProtection="1">
      <alignment wrapText="1"/>
      <protection locked="0"/>
    </xf>
    <xf numFmtId="38" fontId="50" fillId="0" borderId="0" xfId="0" applyNumberFormat="1" applyFont="1" applyAlignment="1" applyProtection="1">
      <alignment horizontal="left" vertical="top" wrapText="1"/>
      <protection locked="0"/>
    </xf>
    <xf numFmtId="0" fontId="121" fillId="46" borderId="40" xfId="0" applyFont="1" applyFill="1" applyBorder="1" applyAlignment="1">
      <alignment horizontal="center" wrapText="1"/>
    </xf>
    <xf numFmtId="0" fontId="121" fillId="46" borderId="40" xfId="0" applyFont="1" applyFill="1" applyBorder="1" applyAlignment="1">
      <alignment horizontal="center" wrapText="1" shrinkToFit="1"/>
    </xf>
    <xf numFmtId="164" fontId="122" fillId="46" borderId="40" xfId="1" applyNumberFormat="1" applyFont="1" applyFill="1" applyBorder="1" applyAlignment="1">
      <alignment horizontal="left" vertical="center" wrapText="1" shrinkToFit="1"/>
    </xf>
    <xf numFmtId="171" fontId="122" fillId="46" borderId="40" xfId="1" applyNumberFormat="1" applyFont="1" applyFill="1" applyBorder="1" applyAlignment="1">
      <alignment horizontal="center" vertical="center" wrapText="1" shrinkToFit="1"/>
    </xf>
    <xf numFmtId="180" fontId="122" fillId="46" borderId="40" xfId="1" applyNumberFormat="1" applyFont="1" applyFill="1" applyBorder="1" applyAlignment="1">
      <alignment horizontal="center" vertical="center" wrapText="1" shrinkToFit="1"/>
    </xf>
    <xf numFmtId="164" fontId="122" fillId="46" borderId="40" xfId="1" applyNumberFormat="1" applyFont="1" applyFill="1" applyBorder="1" applyAlignment="1">
      <alignment horizontal="center" vertical="center" wrapText="1" shrinkToFit="1"/>
    </xf>
    <xf numFmtId="0" fontId="123" fillId="46" borderId="40" xfId="0" applyFont="1" applyFill="1" applyBorder="1" applyAlignment="1">
      <alignment horizontal="center" vertical="center" wrapText="1"/>
    </xf>
    <xf numFmtId="0" fontId="123" fillId="46" borderId="40" xfId="1" applyNumberFormat="1" applyFont="1" applyFill="1" applyBorder="1" applyAlignment="1">
      <alignment horizontal="center" vertical="center" wrapText="1"/>
    </xf>
    <xf numFmtId="171" fontId="123" fillId="46" borderId="40" xfId="1" applyNumberFormat="1" applyFont="1" applyFill="1" applyBorder="1" applyAlignment="1">
      <alignment horizontal="center" vertical="center" wrapText="1" shrinkToFit="1"/>
    </xf>
    <xf numFmtId="180" fontId="123" fillId="46" borderId="40" xfId="1" applyNumberFormat="1" applyFont="1" applyFill="1" applyBorder="1" applyAlignment="1">
      <alignment horizontal="center" vertical="center" wrapText="1" shrinkToFit="1"/>
    </xf>
    <xf numFmtId="38" fontId="123" fillId="48" borderId="40" xfId="1" applyNumberFormat="1" applyFont="1" applyFill="1" applyBorder="1" applyAlignment="1">
      <alignment horizontal="center" vertical="center" wrapText="1" shrinkToFit="1"/>
    </xf>
    <xf numFmtId="0" fontId="131" fillId="0" borderId="40" xfId="0" applyFont="1" applyFill="1" applyBorder="1" applyAlignment="1" applyProtection="1">
      <alignment horizontal="center" vertical="center" wrapText="1"/>
      <protection locked="0"/>
    </xf>
    <xf numFmtId="0" fontId="131" fillId="0" borderId="40" xfId="1" applyNumberFormat="1" applyFont="1" applyFill="1" applyBorder="1" applyAlignment="1" applyProtection="1">
      <alignment horizontal="center" vertical="center" wrapText="1"/>
      <protection locked="0"/>
    </xf>
    <xf numFmtId="38" fontId="131" fillId="0" borderId="40" xfId="1" applyNumberFormat="1" applyFont="1" applyFill="1" applyBorder="1" applyAlignment="1" applyProtection="1">
      <alignment horizontal="center" vertical="center" wrapText="1" shrinkToFit="1"/>
      <protection locked="0"/>
    </xf>
    <xf numFmtId="0" fontId="121" fillId="46" borderId="131" xfId="0" applyFont="1" applyFill="1" applyBorder="1" applyAlignment="1">
      <alignment horizontal="center" textRotation="90" wrapText="1"/>
    </xf>
    <xf numFmtId="0" fontId="123" fillId="46" borderId="131" xfId="0" applyFont="1" applyFill="1" applyBorder="1" applyAlignment="1">
      <alignment horizontal="center" vertical="center" wrapText="1"/>
    </xf>
    <xf numFmtId="0" fontId="131" fillId="0" borderId="131" xfId="0" applyFont="1" applyFill="1" applyBorder="1" applyAlignment="1" applyProtection="1">
      <alignment horizontal="center" vertical="center" wrapText="1"/>
      <protection locked="0"/>
    </xf>
    <xf numFmtId="171" fontId="123" fillId="48" borderId="40" xfId="1" applyNumberFormat="1" applyFont="1" applyFill="1" applyBorder="1" applyAlignment="1">
      <alignment horizontal="center" vertical="center" wrapText="1" shrinkToFit="1"/>
    </xf>
    <xf numFmtId="0" fontId="119" fillId="46" borderId="0" xfId="0" applyFont="1" applyFill="1" applyBorder="1" applyAlignment="1">
      <alignment horizontal="center" vertical="center"/>
    </xf>
    <xf numFmtId="0" fontId="119" fillId="46" borderId="132" xfId="0" applyFont="1" applyFill="1" applyBorder="1" applyAlignment="1">
      <alignment horizontal="center" vertical="center"/>
    </xf>
    <xf numFmtId="0" fontId="119" fillId="46" borderId="132" xfId="0" applyFont="1" applyFill="1" applyBorder="1" applyAlignment="1">
      <alignment horizontal="center" vertical="center" wrapText="1" shrinkToFit="1"/>
    </xf>
    <xf numFmtId="0" fontId="119" fillId="46" borderId="132" xfId="0" applyFont="1" applyFill="1" applyBorder="1" applyAlignment="1">
      <alignment horizontal="center" vertical="center" wrapText="1"/>
    </xf>
    <xf numFmtId="0" fontId="10" fillId="0" borderId="0" xfId="0" applyFont="1" applyFill="1" applyProtection="1">
      <protection locked="0"/>
    </xf>
    <xf numFmtId="0" fontId="10" fillId="0" borderId="0" xfId="0" applyFont="1" applyFill="1" applyBorder="1" applyProtection="1">
      <protection locked="0"/>
    </xf>
    <xf numFmtId="14" fontId="5" fillId="0" borderId="0" xfId="0" applyNumberFormat="1" applyFont="1" applyFill="1" applyProtection="1">
      <protection locked="0"/>
    </xf>
    <xf numFmtId="164" fontId="13" fillId="0" borderId="0" xfId="61" applyNumberFormat="1" applyFont="1" applyFill="1" applyBorder="1" applyAlignment="1" applyProtection="1">
      <alignment vertical="center" wrapText="1" shrinkToFit="1"/>
      <protection locked="0"/>
    </xf>
    <xf numFmtId="0" fontId="5" fillId="0" borderId="0" xfId="0" applyFont="1" applyFill="1" applyBorder="1" applyAlignment="1" applyProtection="1">
      <alignment wrapText="1"/>
      <protection locked="0"/>
    </xf>
    <xf numFmtId="164" fontId="50" fillId="0" borderId="0" xfId="0" applyNumberFormat="1" applyFont="1" applyAlignment="1" applyProtection="1">
      <alignment horizontal="left" vertical="top" wrapText="1"/>
      <protection locked="0"/>
    </xf>
    <xf numFmtId="164" fontId="48" fillId="0" borderId="0" xfId="0" applyNumberFormat="1" applyFont="1" applyAlignment="1" applyProtection="1">
      <alignment horizontal="left" vertical="top" wrapText="1"/>
      <protection locked="0"/>
    </xf>
    <xf numFmtId="164" fontId="10" fillId="0" borderId="0" xfId="0" applyNumberFormat="1" applyFont="1" applyAlignment="1" applyProtection="1">
      <alignment horizontal="left" vertical="top" wrapText="1"/>
      <protection locked="0"/>
    </xf>
    <xf numFmtId="164" fontId="36"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left" vertical="top" wrapText="1"/>
      <protection locked="0"/>
    </xf>
    <xf numFmtId="0" fontId="121" fillId="57" borderId="125" xfId="0" applyFont="1" applyFill="1" applyBorder="1" applyAlignment="1">
      <alignment horizontal="center" vertical="center" wrapText="1"/>
    </xf>
    <xf numFmtId="0" fontId="121" fillId="57" borderId="124" xfId="0" applyFont="1" applyFill="1" applyBorder="1" applyAlignment="1">
      <alignment horizontal="center" vertical="center" wrapText="1"/>
    </xf>
    <xf numFmtId="0" fontId="121" fillId="57" borderId="124" xfId="0" applyFont="1" applyFill="1" applyBorder="1" applyAlignment="1">
      <alignment horizontal="center" vertical="center" wrapText="1" shrinkToFit="1"/>
    </xf>
    <xf numFmtId="0" fontId="122" fillId="57" borderId="124" xfId="0" applyFont="1" applyFill="1" applyBorder="1" applyAlignment="1">
      <alignment horizontal="center" vertical="center" wrapText="1" shrinkToFit="1"/>
    </xf>
    <xf numFmtId="171" fontId="122" fillId="57" borderId="124" xfId="1" applyNumberFormat="1" applyFont="1" applyFill="1" applyBorder="1" applyAlignment="1">
      <alignment horizontal="center" vertical="center" wrapText="1" shrinkToFit="1"/>
    </xf>
    <xf numFmtId="164" fontId="122" fillId="57" borderId="124" xfId="1" applyNumberFormat="1" applyFont="1" applyFill="1" applyBorder="1" applyAlignment="1">
      <alignment horizontal="center" vertical="center" wrapText="1" shrinkToFit="1"/>
    </xf>
    <xf numFmtId="178" fontId="122" fillId="57" borderId="124" xfId="210" applyNumberFormat="1" applyFont="1" applyFill="1" applyBorder="1" applyAlignment="1">
      <alignment horizontal="center" vertical="center" wrapText="1" shrinkToFit="1"/>
    </xf>
    <xf numFmtId="0" fontId="123" fillId="48" borderId="125" xfId="0" applyFont="1" applyFill="1" applyBorder="1" applyAlignment="1">
      <alignment horizontal="center" vertical="center" wrapText="1"/>
    </xf>
    <xf numFmtId="0" fontId="123" fillId="48" borderId="124" xfId="0" applyFont="1" applyFill="1" applyBorder="1" applyAlignment="1">
      <alignment horizontal="center" vertical="center" wrapText="1"/>
    </xf>
    <xf numFmtId="0" fontId="123" fillId="48" borderId="124" xfId="0" applyFont="1" applyFill="1" applyBorder="1" applyAlignment="1">
      <alignment horizontal="center" vertical="center" wrapText="1" shrinkToFit="1"/>
    </xf>
    <xf numFmtId="171" fontId="123" fillId="48" borderId="124" xfId="1" applyNumberFormat="1" applyFont="1" applyFill="1" applyBorder="1" applyAlignment="1">
      <alignment horizontal="center" vertical="center" wrapText="1" shrinkToFit="1"/>
    </xf>
    <xf numFmtId="171" fontId="123" fillId="48" borderId="124" xfId="1" applyNumberFormat="1" applyFont="1" applyFill="1" applyBorder="1" applyAlignment="1">
      <alignment horizontal="center" vertical="center" wrapText="1"/>
    </xf>
    <xf numFmtId="37" fontId="123" fillId="48" borderId="124" xfId="1" applyNumberFormat="1" applyFont="1" applyFill="1" applyBorder="1" applyAlignment="1">
      <alignment horizontal="center" vertical="center" wrapText="1"/>
    </xf>
    <xf numFmtId="38" fontId="123" fillId="48" borderId="124" xfId="1" applyNumberFormat="1" applyFont="1" applyFill="1" applyBorder="1" applyAlignment="1">
      <alignment horizontal="center" vertical="center" wrapText="1" shrinkToFit="1"/>
    </xf>
    <xf numFmtId="10" fontId="123" fillId="48" borderId="124" xfId="210" applyNumberFormat="1" applyFont="1" applyFill="1" applyBorder="1" applyAlignment="1">
      <alignment horizontal="center" vertical="center" wrapText="1" shrinkToFit="1"/>
    </xf>
    <xf numFmtId="0" fontId="119" fillId="57" borderId="0" xfId="0" applyFont="1" applyFill="1" applyBorder="1" applyAlignment="1">
      <alignment horizontal="center" vertical="center" wrapText="1"/>
    </xf>
    <xf numFmtId="0" fontId="119" fillId="57" borderId="107" xfId="0" applyFont="1" applyFill="1" applyBorder="1" applyAlignment="1">
      <alignment horizontal="center" vertical="center" wrapText="1"/>
    </xf>
    <xf numFmtId="14" fontId="119" fillId="57" borderId="107" xfId="0" applyNumberFormat="1" applyFont="1" applyFill="1" applyBorder="1" applyAlignment="1">
      <alignment horizontal="center" vertical="center" wrapText="1"/>
    </xf>
    <xf numFmtId="0" fontId="133" fillId="0" borderId="125" xfId="0" applyFont="1" applyFill="1" applyBorder="1" applyAlignment="1" applyProtection="1">
      <alignment horizontal="center" vertical="center" wrapText="1"/>
      <protection locked="0"/>
    </xf>
    <xf numFmtId="0" fontId="133" fillId="0" borderId="124" xfId="0" applyFont="1" applyFill="1" applyBorder="1" applyAlignment="1" applyProtection="1">
      <alignment horizontal="center" vertical="center" wrapText="1"/>
      <protection locked="0"/>
    </xf>
    <xf numFmtId="0" fontId="133" fillId="0" borderId="124" xfId="0" applyFont="1" applyFill="1" applyBorder="1" applyAlignment="1" applyProtection="1">
      <alignment horizontal="center" vertical="center" wrapText="1" shrinkToFit="1"/>
      <protection locked="0"/>
    </xf>
    <xf numFmtId="37" fontId="133" fillId="0" borderId="124" xfId="1" applyNumberFormat="1" applyFont="1" applyFill="1" applyBorder="1" applyAlignment="1" applyProtection="1">
      <alignment horizontal="center" vertical="center" wrapText="1" shrinkToFit="1"/>
      <protection locked="0"/>
    </xf>
    <xf numFmtId="37" fontId="133" fillId="0" borderId="124" xfId="1" applyNumberFormat="1" applyFont="1" applyFill="1" applyBorder="1" applyAlignment="1" applyProtection="1">
      <alignment horizontal="center" vertical="center" wrapText="1"/>
      <protection locked="0"/>
    </xf>
    <xf numFmtId="3" fontId="133" fillId="0" borderId="124" xfId="1" applyNumberFormat="1" applyFont="1" applyFill="1" applyBorder="1" applyAlignment="1" applyProtection="1">
      <alignment horizontal="center" vertical="center" wrapText="1"/>
      <protection locked="0"/>
    </xf>
    <xf numFmtId="182" fontId="133" fillId="18" borderId="124" xfId="1" applyNumberFormat="1" applyFont="1" applyFill="1" applyBorder="1" applyAlignment="1" applyProtection="1">
      <alignment horizontal="center" vertical="center" wrapText="1" shrinkToFit="1"/>
      <protection locked="0"/>
    </xf>
    <xf numFmtId="182" fontId="133" fillId="7" borderId="124" xfId="1" applyNumberFormat="1" applyFont="1" applyFill="1" applyBorder="1" applyAlignment="1" applyProtection="1">
      <alignment horizontal="center" vertical="center" wrapText="1" shrinkToFit="1"/>
      <protection locked="0"/>
    </xf>
    <xf numFmtId="178" fontId="133" fillId="7" borderId="124" xfId="210" applyNumberFormat="1" applyFont="1" applyFill="1" applyBorder="1" applyAlignment="1" applyProtection="1">
      <alignment horizontal="center" vertical="center" wrapText="1" shrinkToFit="1"/>
      <protection locked="0"/>
    </xf>
    <xf numFmtId="164" fontId="134" fillId="0" borderId="0" xfId="0" applyNumberFormat="1" applyFont="1" applyAlignment="1" applyProtection="1">
      <alignment horizontal="left" vertical="top" wrapText="1"/>
      <protection locked="0"/>
    </xf>
    <xf numFmtId="0" fontId="134" fillId="0" borderId="0" xfId="0" applyFont="1" applyAlignment="1" applyProtection="1">
      <alignment horizontal="left" vertical="top" wrapText="1"/>
      <protection locked="0"/>
    </xf>
    <xf numFmtId="0" fontId="123" fillId="0" borderId="124" xfId="0" applyFont="1" applyFill="1" applyBorder="1" applyAlignment="1" applyProtection="1">
      <alignment horizontal="center" vertical="center" wrapText="1" shrinkToFit="1"/>
      <protection locked="0"/>
    </xf>
    <xf numFmtId="3" fontId="123" fillId="0" borderId="124" xfId="1" applyNumberFormat="1" applyFont="1" applyFill="1" applyBorder="1" applyAlignment="1" applyProtection="1">
      <alignment horizontal="center" vertical="center" wrapText="1"/>
      <protection locked="0"/>
    </xf>
    <xf numFmtId="0" fontId="0" fillId="0" borderId="0" xfId="0" applyProtection="1">
      <protection locked="0"/>
    </xf>
    <xf numFmtId="0" fontId="36" fillId="0" borderId="0" xfId="0" applyFont="1" applyAlignment="1" applyProtection="1">
      <protection locked="0"/>
    </xf>
    <xf numFmtId="0" fontId="39" fillId="0" borderId="0" xfId="0" applyFont="1" applyAlignment="1" applyProtection="1">
      <alignment wrapText="1"/>
      <protection locked="0"/>
    </xf>
    <xf numFmtId="0" fontId="50" fillId="0" borderId="0" xfId="0" applyFont="1" applyProtection="1">
      <protection locked="0"/>
    </xf>
    <xf numFmtId="0" fontId="39" fillId="0" borderId="0" xfId="0" applyFont="1" applyProtection="1">
      <protection locked="0"/>
    </xf>
    <xf numFmtId="0" fontId="115" fillId="0" borderId="0" xfId="0" applyFont="1" applyProtection="1">
      <protection locked="0"/>
    </xf>
    <xf numFmtId="0" fontId="1" fillId="0" borderId="0" xfId="0" applyFont="1" applyBorder="1" applyAlignment="1" applyProtection="1">
      <protection locked="0"/>
    </xf>
    <xf numFmtId="0" fontId="0" fillId="0" borderId="0" xfId="0" applyBorder="1" applyAlignment="1" applyProtection="1">
      <protection locked="0"/>
    </xf>
    <xf numFmtId="0" fontId="0" fillId="0" borderId="0" xfId="0" applyAlignment="1" applyProtection="1">
      <protection locked="0"/>
    </xf>
    <xf numFmtId="0" fontId="36" fillId="0" borderId="124" xfId="0" applyFont="1" applyFill="1" applyBorder="1" applyAlignment="1" applyProtection="1">
      <alignment horizontal="center" vertical="center" wrapText="1"/>
      <protection locked="0"/>
    </xf>
    <xf numFmtId="3" fontId="36" fillId="0" borderId="124" xfId="1" applyNumberFormat="1" applyFont="1" applyFill="1" applyBorder="1" applyAlignment="1" applyProtection="1">
      <alignment horizontal="center" vertical="center" wrapText="1"/>
      <protection locked="0"/>
    </xf>
    <xf numFmtId="182" fontId="36" fillId="18" borderId="124" xfId="1" applyNumberFormat="1" applyFont="1" applyFill="1" applyBorder="1" applyAlignment="1" applyProtection="1">
      <alignment horizontal="center" vertical="center" wrapText="1"/>
      <protection locked="0"/>
    </xf>
    <xf numFmtId="182" fontId="36" fillId="18" borderId="124" xfId="1" applyNumberFormat="1" applyFont="1" applyFill="1" applyBorder="1" applyAlignment="1" applyProtection="1">
      <alignment horizontal="center" vertical="center" wrapText="1" shrinkToFit="1"/>
      <protection locked="0"/>
    </xf>
    <xf numFmtId="178" fontId="36" fillId="18" borderId="124" xfId="210" applyNumberFormat="1" applyFont="1" applyFill="1" applyBorder="1" applyAlignment="1" applyProtection="1">
      <alignment horizontal="center" vertical="center" wrapText="1" shrinkToFit="1"/>
      <protection locked="0"/>
    </xf>
    <xf numFmtId="0" fontId="36" fillId="0" borderId="125" xfId="0" applyNumberFormat="1" applyFont="1" applyFill="1" applyBorder="1" applyAlignment="1" applyProtection="1">
      <alignment horizontal="center" vertical="center" wrapText="1"/>
      <protection locked="0"/>
    </xf>
    <xf numFmtId="171" fontId="36" fillId="0" borderId="124" xfId="1" applyNumberFormat="1" applyFont="1" applyFill="1" applyBorder="1" applyAlignment="1" applyProtection="1">
      <alignment horizontal="center" vertical="center" wrapText="1" shrinkToFit="1"/>
      <protection locked="0"/>
    </xf>
    <xf numFmtId="171" fontId="36" fillId="0" borderId="124" xfId="1" applyNumberFormat="1" applyFont="1" applyFill="1" applyBorder="1" applyAlignment="1" applyProtection="1">
      <alignment horizontal="center" vertical="center" wrapText="1"/>
      <protection locked="0"/>
    </xf>
    <xf numFmtId="0" fontId="119" fillId="58" borderId="0" xfId="0" applyFont="1" applyFill="1" applyBorder="1" applyAlignment="1" applyProtection="1">
      <alignment horizontal="center" vertical="center"/>
      <protection hidden="1"/>
    </xf>
    <xf numFmtId="0" fontId="119" fillId="58" borderId="107" xfId="0" applyFont="1" applyFill="1" applyBorder="1" applyAlignment="1" applyProtection="1">
      <alignment horizontal="center" vertical="center"/>
      <protection hidden="1"/>
    </xf>
    <xf numFmtId="0" fontId="119" fillId="58" borderId="107" xfId="0" applyFont="1" applyFill="1" applyBorder="1" applyAlignment="1" applyProtection="1">
      <alignment horizontal="center" vertical="center" wrapText="1" shrinkToFit="1"/>
      <protection hidden="1"/>
    </xf>
    <xf numFmtId="0" fontId="119" fillId="58" borderId="107" xfId="0" applyFont="1" applyFill="1" applyBorder="1" applyAlignment="1" applyProtection="1">
      <alignment horizontal="center" vertical="center" wrapText="1"/>
      <protection hidden="1"/>
    </xf>
    <xf numFmtId="14" fontId="119" fillId="58" borderId="107" xfId="0" applyNumberFormat="1" applyFont="1" applyFill="1" applyBorder="1" applyAlignment="1" applyProtection="1">
      <alignment horizontal="center" vertical="center" wrapText="1"/>
      <protection hidden="1"/>
    </xf>
    <xf numFmtId="0" fontId="121" fillId="58" borderId="125" xfId="0" applyFont="1" applyFill="1" applyBorder="1" applyAlignment="1" applyProtection="1">
      <alignment horizontal="center" vertical="center" wrapText="1"/>
      <protection hidden="1"/>
    </xf>
    <xf numFmtId="0" fontId="121" fillId="58" borderId="124" xfId="0" applyFont="1" applyFill="1" applyBorder="1" applyAlignment="1" applyProtection="1">
      <alignment horizontal="center" vertical="center" wrapText="1"/>
      <protection hidden="1"/>
    </xf>
    <xf numFmtId="0" fontId="121" fillId="58" borderId="124" xfId="1" applyNumberFormat="1" applyFont="1" applyFill="1" applyBorder="1" applyAlignment="1" applyProtection="1">
      <alignment horizontal="center" vertical="center" wrapText="1"/>
      <protection hidden="1"/>
    </xf>
    <xf numFmtId="182" fontId="122" fillId="58" borderId="124" xfId="1" applyNumberFormat="1" applyFont="1" applyFill="1" applyBorder="1" applyAlignment="1" applyProtection="1">
      <alignment horizontal="center" vertical="center" wrapText="1" shrinkToFit="1"/>
      <protection hidden="1"/>
    </xf>
    <xf numFmtId="38" fontId="121" fillId="58" borderId="124" xfId="1" applyNumberFormat="1" applyFont="1" applyFill="1" applyBorder="1" applyAlignment="1" applyProtection="1">
      <alignment horizontal="center" vertical="center" wrapText="1" shrinkToFit="1"/>
      <protection hidden="1"/>
    </xf>
    <xf numFmtId="0" fontId="123" fillId="54" borderId="125" xfId="0" applyFont="1" applyFill="1" applyBorder="1" applyAlignment="1" applyProtection="1">
      <alignment horizontal="center" vertical="center" wrapText="1"/>
      <protection hidden="1"/>
    </xf>
    <xf numFmtId="0" fontId="123" fillId="54" borderId="124" xfId="0" applyFont="1" applyFill="1" applyBorder="1" applyAlignment="1" applyProtection="1">
      <alignment horizontal="center" vertical="center" wrapText="1"/>
      <protection hidden="1"/>
    </xf>
    <xf numFmtId="0" fontId="123" fillId="54" borderId="124" xfId="1" applyNumberFormat="1" applyFont="1" applyFill="1" applyBorder="1" applyAlignment="1" applyProtection="1">
      <alignment horizontal="center" vertical="center" wrapText="1"/>
      <protection hidden="1"/>
    </xf>
    <xf numFmtId="171" fontId="123" fillId="54" borderId="124" xfId="1" applyNumberFormat="1" applyFont="1" applyFill="1" applyBorder="1" applyAlignment="1" applyProtection="1">
      <alignment horizontal="center" vertical="center" wrapText="1" shrinkToFit="1"/>
      <protection hidden="1"/>
    </xf>
    <xf numFmtId="38" fontId="123" fillId="54" borderId="124" xfId="1" applyNumberFormat="1" applyFont="1" applyFill="1" applyBorder="1" applyAlignment="1" applyProtection="1">
      <alignment horizontal="center" vertical="center" wrapText="1" shrinkToFit="1"/>
      <protection hidden="1"/>
    </xf>
    <xf numFmtId="0" fontId="36" fillId="0" borderId="80" xfId="0" applyFont="1" applyFill="1" applyBorder="1" applyAlignment="1" applyProtection="1">
      <alignment vertical="center" wrapText="1"/>
      <protection hidden="1"/>
    </xf>
    <xf numFmtId="0" fontId="36" fillId="0" borderId="44" xfId="0" applyFont="1" applyFill="1" applyBorder="1" applyAlignment="1" applyProtection="1">
      <alignment vertical="center" wrapText="1"/>
      <protection hidden="1"/>
    </xf>
    <xf numFmtId="0" fontId="33" fillId="0" borderId="0" xfId="0" applyFont="1" applyProtection="1">
      <protection hidden="1"/>
    </xf>
    <xf numFmtId="0" fontId="20" fillId="0" borderId="0" xfId="0" applyFont="1" applyBorder="1" applyAlignment="1" applyProtection="1">
      <alignment horizontal="center"/>
      <protection hidden="1"/>
    </xf>
    <xf numFmtId="14" fontId="14" fillId="0" borderId="0" xfId="0" applyNumberFormat="1" applyFont="1" applyAlignment="1" applyProtection="1">
      <alignment shrinkToFit="1"/>
      <protection hidden="1"/>
    </xf>
    <xf numFmtId="0" fontId="14" fillId="0" borderId="0" xfId="0" applyFont="1" applyAlignment="1" applyProtection="1">
      <alignment shrinkToFit="1"/>
      <protection hidden="1"/>
    </xf>
    <xf numFmtId="0" fontId="14" fillId="0" borderId="0" xfId="0" applyFont="1" applyProtection="1">
      <protection hidden="1"/>
    </xf>
    <xf numFmtId="0" fontId="5" fillId="0" borderId="0" xfId="0" applyFont="1" applyBorder="1" applyProtection="1">
      <protection hidden="1"/>
    </xf>
    <xf numFmtId="0" fontId="14" fillId="0" borderId="0" xfId="0" applyFont="1" applyBorder="1" applyProtection="1">
      <protection hidden="1"/>
    </xf>
    <xf numFmtId="0" fontId="42" fillId="0" borderId="0" xfId="0" applyFont="1" applyBorder="1" applyAlignment="1" applyProtection="1">
      <alignment horizontal="center"/>
      <protection hidden="1"/>
    </xf>
    <xf numFmtId="0" fontId="5" fillId="0" borderId="0" xfId="0" applyFont="1" applyFill="1" applyBorder="1" applyAlignment="1" applyProtection="1">
      <protection hidden="1"/>
    </xf>
    <xf numFmtId="0" fontId="14" fillId="0" borderId="0" xfId="0" applyFont="1" applyFill="1" applyBorder="1" applyAlignment="1" applyProtection="1">
      <protection hidden="1"/>
    </xf>
    <xf numFmtId="0" fontId="44" fillId="0" borderId="0" xfId="0" applyFont="1" applyFill="1" applyBorder="1" applyAlignment="1" applyProtection="1">
      <alignment horizontal="left"/>
      <protection hidden="1"/>
    </xf>
    <xf numFmtId="0" fontId="24" fillId="0" borderId="0" xfId="0" applyFont="1" applyFill="1" applyBorder="1" applyAlignment="1" applyProtection="1">
      <alignment horizontal="left"/>
      <protection hidden="1"/>
    </xf>
    <xf numFmtId="0" fontId="5" fillId="0" borderId="0" xfId="0" applyFont="1" applyFill="1" applyBorder="1" applyProtection="1">
      <protection hidden="1"/>
    </xf>
    <xf numFmtId="0" fontId="14" fillId="0" borderId="0" xfId="0" applyFont="1" applyFill="1" applyBorder="1" applyProtection="1">
      <protection hidden="1"/>
    </xf>
    <xf numFmtId="0" fontId="43" fillId="3" borderId="13" xfId="0" applyFont="1" applyFill="1" applyBorder="1" applyAlignment="1" applyProtection="1">
      <alignment horizontal="center" vertical="center" wrapText="1"/>
      <protection hidden="1"/>
    </xf>
    <xf numFmtId="0" fontId="43" fillId="3" borderId="3" xfId="0" applyFont="1" applyFill="1" applyBorder="1" applyAlignment="1" applyProtection="1">
      <alignment horizontal="center" vertical="center"/>
      <protection hidden="1"/>
    </xf>
    <xf numFmtId="0" fontId="43" fillId="3" borderId="12" xfId="0" applyFont="1" applyFill="1" applyBorder="1" applyAlignment="1" applyProtection="1">
      <alignment horizontal="center" vertical="center"/>
      <protection hidden="1"/>
    </xf>
    <xf numFmtId="0" fontId="39" fillId="0" borderId="0" xfId="0" applyFont="1" applyFill="1" applyAlignment="1" applyProtection="1">
      <alignment wrapText="1"/>
      <protection locked="0"/>
    </xf>
    <xf numFmtId="0" fontId="0" fillId="0" borderId="0" xfId="0" applyFill="1" applyProtection="1">
      <protection locked="0"/>
    </xf>
    <xf numFmtId="0" fontId="14" fillId="0" borderId="0" xfId="0" applyFont="1" applyProtection="1">
      <protection locked="0"/>
    </xf>
    <xf numFmtId="179" fontId="137" fillId="0" borderId="123" xfId="0" applyNumberFormat="1" applyFont="1" applyBorder="1" applyAlignment="1" applyProtection="1">
      <alignment horizontal="center" vertical="center" wrapText="1" shrinkToFit="1"/>
      <protection locked="0"/>
    </xf>
    <xf numFmtId="0" fontId="137" fillId="0" borderId="129" xfId="0" applyFont="1" applyBorder="1" applyAlignment="1" applyProtection="1">
      <alignment horizontal="left" vertical="center" wrapText="1" indent="1"/>
      <protection locked="0"/>
    </xf>
    <xf numFmtId="179" fontId="137" fillId="0" borderId="123" xfId="3" applyNumberFormat="1" applyFont="1" applyBorder="1" applyAlignment="1" applyProtection="1">
      <alignment horizontal="center" vertical="center" wrapText="1" shrinkToFit="1"/>
      <protection locked="0"/>
    </xf>
    <xf numFmtId="0" fontId="137" fillId="0" borderId="129" xfId="0" applyFont="1" applyBorder="1" applyAlignment="1" applyProtection="1">
      <alignment horizontal="left" vertical="center" indent="1"/>
      <protection locked="0"/>
    </xf>
    <xf numFmtId="14" fontId="45" fillId="34" borderId="43" xfId="0" applyNumberFormat="1" applyFont="1" applyFill="1" applyBorder="1" applyAlignment="1" applyProtection="1">
      <alignment horizontal="center" vertical="center" wrapText="1"/>
      <protection locked="0"/>
    </xf>
    <xf numFmtId="0" fontId="0" fillId="0" borderId="0" xfId="0" applyBorder="1" applyProtection="1">
      <protection locked="0"/>
    </xf>
    <xf numFmtId="0" fontId="45" fillId="21" borderId="123" xfId="0" applyFont="1" applyFill="1" applyBorder="1" applyAlignment="1" applyProtection="1">
      <alignment horizontal="left" vertical="center" indent="1"/>
      <protection locked="0"/>
    </xf>
    <xf numFmtId="171" fontId="137" fillId="0" borderId="123" xfId="0" applyNumberFormat="1" applyFont="1" applyBorder="1" applyAlignment="1" applyProtection="1">
      <alignment horizontal="center" vertical="center" wrapText="1"/>
      <protection locked="0"/>
    </xf>
    <xf numFmtId="179" fontId="137" fillId="0" borderId="126" xfId="0" applyNumberFormat="1" applyFont="1" applyBorder="1" applyAlignment="1" applyProtection="1">
      <alignment horizontal="center" vertical="center" wrapText="1" shrinkToFit="1"/>
      <protection locked="0"/>
    </xf>
    <xf numFmtId="179" fontId="137" fillId="0" borderId="126" xfId="3" applyNumberFormat="1" applyFont="1" applyBorder="1" applyAlignment="1" applyProtection="1">
      <alignment horizontal="center" vertical="center" wrapText="1" shrinkToFit="1"/>
      <protection locked="0"/>
    </xf>
    <xf numFmtId="0" fontId="36" fillId="0" borderId="0" xfId="0" applyFont="1" applyAlignment="1" applyProtection="1">
      <alignment vertical="center"/>
      <protection locked="0"/>
    </xf>
    <xf numFmtId="179" fontId="137" fillId="18" borderId="130" xfId="0" applyNumberFormat="1" applyFont="1" applyFill="1" applyBorder="1" applyAlignment="1" applyProtection="1">
      <alignment horizontal="center" vertical="center" wrapText="1" shrinkToFit="1"/>
      <protection locked="0"/>
    </xf>
    <xf numFmtId="0" fontId="136" fillId="30" borderId="114" xfId="0" applyFont="1" applyFill="1" applyBorder="1" applyAlignment="1">
      <alignment horizontal="center" vertical="center"/>
    </xf>
    <xf numFmtId="0" fontId="136" fillId="30" borderId="86" xfId="0" applyFont="1" applyFill="1" applyBorder="1" applyAlignment="1">
      <alignment horizontal="center" vertical="center" wrapText="1" shrinkToFit="1"/>
    </xf>
    <xf numFmtId="0" fontId="136" fillId="30" borderId="113" xfId="0" applyFont="1" applyFill="1" applyBorder="1" applyAlignment="1">
      <alignment horizontal="center" vertical="center" wrapText="1" shrinkToFit="1"/>
    </xf>
    <xf numFmtId="0" fontId="137" fillId="0" borderId="127" xfId="0" applyFont="1" applyBorder="1" applyAlignment="1" applyProtection="1">
      <alignment horizontal="left" vertical="center" wrapText="1" indent="1"/>
      <protection locked="0"/>
    </xf>
    <xf numFmtId="179" fontId="137" fillId="18" borderId="124" xfId="0" applyNumberFormat="1" applyFont="1" applyFill="1" applyBorder="1" applyAlignment="1" applyProtection="1">
      <alignment horizontal="center" vertical="center" wrapText="1" shrinkToFit="1"/>
      <protection locked="0"/>
    </xf>
    <xf numFmtId="179" fontId="137" fillId="18" borderId="130" xfId="3" applyNumberFormat="1" applyFont="1" applyFill="1" applyBorder="1" applyAlignment="1" applyProtection="1">
      <alignment horizontal="center" vertical="center" wrapText="1" shrinkToFit="1"/>
      <protection locked="0"/>
    </xf>
    <xf numFmtId="0" fontId="136" fillId="30" borderId="133" xfId="0" applyFont="1" applyFill="1" applyBorder="1" applyAlignment="1">
      <alignment horizontal="center" vertical="center"/>
    </xf>
    <xf numFmtId="0" fontId="137" fillId="0" borderId="127" xfId="0" applyFont="1" applyBorder="1" applyAlignment="1" applyProtection="1">
      <alignment horizontal="left" vertical="center" indent="1"/>
      <protection locked="0"/>
    </xf>
    <xf numFmtId="179" fontId="137" fillId="18" borderId="124" xfId="3" applyNumberFormat="1" applyFont="1" applyFill="1" applyBorder="1" applyAlignment="1" applyProtection="1">
      <alignment horizontal="center" vertical="center" wrapText="1" shrinkToFit="1"/>
      <protection locked="0"/>
    </xf>
    <xf numFmtId="0" fontId="137" fillId="23" borderId="127" xfId="0" applyFont="1" applyFill="1" applyBorder="1" applyAlignment="1" applyProtection="1">
      <alignment horizontal="left" vertical="center" wrapText="1" indent="1"/>
    </xf>
    <xf numFmtId="179" fontId="137" fillId="23" borderId="126" xfId="0" applyNumberFormat="1" applyFont="1" applyFill="1" applyBorder="1" applyAlignment="1" applyProtection="1">
      <alignment horizontal="center" vertical="center" wrapText="1" shrinkToFit="1"/>
    </xf>
    <xf numFmtId="179" fontId="137" fillId="23" borderId="124" xfId="0" applyNumberFormat="1" applyFont="1" applyFill="1" applyBorder="1" applyAlignment="1" applyProtection="1">
      <alignment horizontal="center" vertical="center" wrapText="1" shrinkToFit="1"/>
    </xf>
    <xf numFmtId="0" fontId="36" fillId="0" borderId="0" xfId="0" applyFont="1" applyAlignment="1" applyProtection="1">
      <alignment wrapText="1"/>
    </xf>
    <xf numFmtId="0" fontId="137" fillId="23" borderId="127" xfId="0" applyFont="1" applyFill="1" applyBorder="1" applyAlignment="1" applyProtection="1">
      <alignment horizontal="left" vertical="center" indent="1"/>
    </xf>
    <xf numFmtId="0" fontId="0" fillId="0" borderId="0" xfId="0" applyProtection="1"/>
    <xf numFmtId="179" fontId="45" fillId="18" borderId="123" xfId="3" applyNumberFormat="1" applyFont="1" applyFill="1" applyBorder="1" applyAlignment="1" applyProtection="1">
      <alignment horizontal="center" vertical="center" wrapText="1" shrinkToFit="1"/>
      <protection locked="0"/>
    </xf>
    <xf numFmtId="176" fontId="39" fillId="27" borderId="5" xfId="0" applyNumberFormat="1" applyFont="1" applyFill="1" applyBorder="1" applyAlignment="1" applyProtection="1">
      <alignment horizontal="center" vertical="center"/>
      <protection locked="0" hidden="1"/>
    </xf>
    <xf numFmtId="10" fontId="39" fillId="27" borderId="5" xfId="0" applyNumberFormat="1" applyFont="1" applyFill="1" applyBorder="1" applyAlignment="1" applyProtection="1">
      <alignment horizontal="center" vertical="center"/>
      <protection locked="0" hidden="1"/>
    </xf>
    <xf numFmtId="179" fontId="45" fillId="27" borderId="123" xfId="3" applyNumberFormat="1" applyFont="1" applyFill="1" applyBorder="1" applyAlignment="1" applyProtection="1">
      <alignment horizontal="center" vertical="center" wrapText="1" shrinkToFit="1"/>
      <protection locked="0"/>
    </xf>
    <xf numFmtId="0" fontId="5" fillId="0" borderId="0" xfId="0" applyFont="1" applyAlignment="1">
      <alignment horizontal="left"/>
    </xf>
    <xf numFmtId="0" fontId="9" fillId="49" borderId="0" xfId="0" applyFont="1" applyFill="1" applyAlignment="1">
      <alignment horizontal="left" wrapText="1"/>
    </xf>
    <xf numFmtId="0" fontId="5" fillId="51" borderId="67" xfId="0" applyFont="1" applyFill="1" applyBorder="1" applyAlignment="1">
      <alignment horizontal="center"/>
    </xf>
    <xf numFmtId="0" fontId="5" fillId="51" borderId="68" xfId="0" applyFont="1" applyFill="1" applyBorder="1" applyAlignment="1">
      <alignment horizontal="center"/>
    </xf>
    <xf numFmtId="0" fontId="108" fillId="0" borderId="99" xfId="84" applyFont="1" applyFill="1" applyBorder="1" applyAlignment="1" applyProtection="1">
      <alignment horizontal="center" vertical="center"/>
      <protection hidden="1"/>
    </xf>
    <xf numFmtId="0" fontId="109" fillId="0" borderId="99" xfId="84" applyFont="1" applyFill="1" applyBorder="1" applyAlignment="1" applyProtection="1">
      <alignment horizontal="center" vertical="center"/>
      <protection hidden="1"/>
    </xf>
    <xf numFmtId="0" fontId="36" fillId="0" borderId="0" xfId="84" applyFont="1" applyFill="1" applyBorder="1" applyAlignment="1" applyProtection="1">
      <alignment horizontal="center" vertical="center"/>
      <protection hidden="1"/>
    </xf>
    <xf numFmtId="0" fontId="99" fillId="53" borderId="89" xfId="84" applyFont="1" applyFill="1" applyBorder="1" applyAlignment="1" applyProtection="1">
      <alignment horizontal="center" vertical="center" wrapText="1"/>
      <protection hidden="1"/>
    </xf>
    <xf numFmtId="0" fontId="99" fillId="53" borderId="89" xfId="84" applyFont="1" applyFill="1" applyBorder="1" applyAlignment="1" applyProtection="1">
      <alignment horizontal="center" vertical="center"/>
      <protection hidden="1"/>
    </xf>
    <xf numFmtId="0" fontId="36" fillId="0" borderId="90" xfId="84" applyFont="1" applyFill="1" applyBorder="1" applyAlignment="1" applyProtection="1">
      <alignment horizontal="left" vertical="center" wrapText="1" indent="1"/>
      <protection hidden="1"/>
    </xf>
    <xf numFmtId="0" fontId="100" fillId="12" borderId="97" xfId="84" applyFont="1" applyFill="1" applyBorder="1" applyAlignment="1" applyProtection="1">
      <alignment horizontal="center" vertical="center" wrapText="1"/>
      <protection hidden="1"/>
    </xf>
    <xf numFmtId="0" fontId="100" fillId="12" borderId="98" xfId="84" applyFont="1" applyFill="1" applyBorder="1" applyAlignment="1" applyProtection="1">
      <alignment horizontal="center" vertical="center"/>
      <protection hidden="1"/>
    </xf>
    <xf numFmtId="0" fontId="36" fillId="0" borderId="0" xfId="84" applyFont="1" applyFill="1" applyBorder="1" applyAlignment="1" applyProtection="1">
      <alignment horizontal="left" vertical="center" wrapText="1" indent="1"/>
      <protection hidden="1"/>
    </xf>
    <xf numFmtId="0" fontId="87" fillId="0" borderId="0" xfId="84" applyFont="1" applyFill="1" applyBorder="1" applyAlignment="1" applyProtection="1">
      <alignment horizontal="left" vertical="center" indent="1"/>
      <protection hidden="1"/>
    </xf>
    <xf numFmtId="0" fontId="36" fillId="0" borderId="0" xfId="84" applyFont="1" applyBorder="1" applyAlignment="1" applyProtection="1">
      <alignment horizontal="left" indent="1"/>
      <protection hidden="1"/>
    </xf>
    <xf numFmtId="0" fontId="104" fillId="12" borderId="70" xfId="80" applyFont="1" applyFill="1" applyBorder="1" applyAlignment="1" applyProtection="1">
      <alignment horizontal="center" vertical="center"/>
      <protection hidden="1"/>
    </xf>
    <xf numFmtId="0" fontId="104" fillId="12" borderId="96" xfId="80" applyFont="1" applyFill="1" applyBorder="1" applyAlignment="1" applyProtection="1">
      <alignment horizontal="center" vertical="center"/>
      <protection hidden="1"/>
    </xf>
    <xf numFmtId="0" fontId="36" fillId="0" borderId="14" xfId="84" applyFont="1" applyFill="1" applyBorder="1" applyAlignment="1" applyProtection="1">
      <alignment horizontal="left" vertical="center" wrapText="1" indent="1"/>
      <protection hidden="1"/>
    </xf>
    <xf numFmtId="0" fontId="84" fillId="0" borderId="0" xfId="84" applyFont="1" applyAlignment="1" applyProtection="1">
      <alignment horizontal="center" vertical="center" wrapText="1"/>
      <protection hidden="1"/>
    </xf>
    <xf numFmtId="0" fontId="111" fillId="12" borderId="96" xfId="80" applyFont="1" applyFill="1" applyBorder="1" applyAlignment="1" applyProtection="1">
      <alignment horizontal="center" vertical="center"/>
      <protection hidden="1"/>
    </xf>
    <xf numFmtId="0" fontId="36" fillId="0" borderId="14" xfId="84" applyFont="1" applyBorder="1" applyAlignment="1" applyProtection="1">
      <alignment horizontal="left" vertical="center" wrapText="1" indent="1"/>
      <protection hidden="1"/>
    </xf>
    <xf numFmtId="0" fontId="112" fillId="12" borderId="96" xfId="80" applyFont="1" applyFill="1" applyBorder="1" applyAlignment="1" applyProtection="1">
      <alignment horizontal="center" vertical="center"/>
      <protection hidden="1"/>
    </xf>
    <xf numFmtId="0" fontId="36" fillId="0" borderId="14" xfId="84" applyFont="1" applyFill="1" applyBorder="1" applyAlignment="1" applyProtection="1">
      <alignment horizontal="left" vertical="center" indent="1"/>
      <protection hidden="1"/>
    </xf>
    <xf numFmtId="0" fontId="108" fillId="0" borderId="14" xfId="84" applyFont="1" applyFill="1" applyBorder="1" applyAlignment="1" applyProtection="1">
      <alignment horizontal="center" vertical="center" wrapText="1"/>
      <protection hidden="1"/>
    </xf>
    <xf numFmtId="0" fontId="104" fillId="12" borderId="97" xfId="80" applyFont="1" applyFill="1" applyBorder="1" applyAlignment="1" applyProtection="1">
      <alignment horizontal="center" vertical="center" wrapText="1"/>
      <protection hidden="1"/>
    </xf>
    <xf numFmtId="0" fontId="104" fillId="12" borderId="98" xfId="80" applyFont="1" applyFill="1" applyBorder="1" applyAlignment="1" applyProtection="1">
      <alignment horizontal="center" vertical="center"/>
      <protection hidden="1"/>
    </xf>
    <xf numFmtId="0" fontId="108" fillId="0" borderId="75" xfId="84" applyFont="1" applyFill="1" applyBorder="1" applyAlignment="1" applyProtection="1">
      <alignment horizontal="center" vertical="center" wrapText="1"/>
      <protection hidden="1"/>
    </xf>
    <xf numFmtId="0" fontId="37" fillId="0" borderId="99" xfId="84" applyFont="1" applyFill="1" applyBorder="1" applyAlignment="1" applyProtection="1">
      <alignment horizontal="center" vertical="center"/>
      <protection hidden="1"/>
    </xf>
    <xf numFmtId="0" fontId="108" fillId="0" borderId="115" xfId="84" applyFont="1" applyFill="1" applyBorder="1" applyAlignment="1" applyProtection="1">
      <alignment horizontal="center" vertical="center"/>
      <protection hidden="1"/>
    </xf>
    <xf numFmtId="0" fontId="108" fillId="0" borderId="14" xfId="84" applyFont="1" applyFill="1" applyBorder="1" applyAlignment="1" applyProtection="1">
      <alignment horizontal="center" vertical="center"/>
      <protection hidden="1"/>
    </xf>
    <xf numFmtId="0" fontId="108" fillId="0" borderId="14" xfId="84" applyFont="1" applyFill="1" applyBorder="1" applyAlignment="1" applyProtection="1">
      <alignment horizontal="left" vertical="center" wrapText="1" indent="1"/>
      <protection hidden="1"/>
    </xf>
    <xf numFmtId="0" fontId="108" fillId="0" borderId="90" xfId="84" applyFont="1" applyFill="1" applyBorder="1" applyAlignment="1" applyProtection="1">
      <alignment horizontal="left" vertical="center" wrapText="1" indent="1"/>
      <protection hidden="1"/>
    </xf>
    <xf numFmtId="0" fontId="108" fillId="0" borderId="90" xfId="84" applyFont="1" applyFill="1" applyBorder="1" applyAlignment="1" applyProtection="1">
      <alignment horizontal="left" vertical="center" indent="1"/>
      <protection hidden="1"/>
    </xf>
    <xf numFmtId="0" fontId="36" fillId="0" borderId="90" xfId="84" applyFont="1" applyFill="1" applyBorder="1" applyAlignment="1" applyProtection="1">
      <alignment horizontal="left" vertical="center" indent="1"/>
      <protection hidden="1"/>
    </xf>
    <xf numFmtId="0" fontId="104" fillId="12" borderId="70" xfId="80" applyFill="1" applyBorder="1" applyAlignment="1" applyProtection="1">
      <alignment horizontal="center" vertical="center"/>
      <protection hidden="1"/>
    </xf>
    <xf numFmtId="0" fontId="104" fillId="12" borderId="96" xfId="80" applyFill="1" applyBorder="1" applyAlignment="1" applyProtection="1">
      <alignment horizontal="center" vertical="center"/>
      <protection hidden="1"/>
    </xf>
    <xf numFmtId="0" fontId="108" fillId="0" borderId="75" xfId="84" applyFont="1" applyFill="1" applyBorder="1" applyAlignment="1" applyProtection="1">
      <alignment horizontal="left" vertical="center" indent="1"/>
      <protection hidden="1"/>
    </xf>
    <xf numFmtId="0" fontId="36" fillId="0" borderId="75" xfId="84" applyFont="1" applyFill="1" applyBorder="1" applyAlignment="1" applyProtection="1">
      <alignment horizontal="left" vertical="center" indent="1"/>
      <protection hidden="1"/>
    </xf>
    <xf numFmtId="0" fontId="36" fillId="0" borderId="78" xfId="84" applyFont="1" applyFill="1" applyBorder="1" applyAlignment="1" applyProtection="1">
      <alignment horizontal="left" vertical="center" indent="1"/>
      <protection hidden="1"/>
    </xf>
    <xf numFmtId="0" fontId="110" fillId="0" borderId="0" xfId="84" applyFont="1" applyAlignment="1" applyProtection="1">
      <alignment horizontal="center"/>
      <protection hidden="1"/>
    </xf>
    <xf numFmtId="0" fontId="33" fillId="0" borderId="0" xfId="84" applyFont="1" applyAlignment="1" applyProtection="1">
      <alignment horizontal="center"/>
      <protection hidden="1"/>
    </xf>
    <xf numFmtId="0" fontId="39" fillId="21" borderId="0" xfId="84" applyFont="1" applyFill="1" applyBorder="1" applyAlignment="1" applyProtection="1">
      <alignment horizontal="left"/>
    </xf>
    <xf numFmtId="0" fontId="45" fillId="0" borderId="47" xfId="84" applyFont="1" applyBorder="1" applyAlignment="1" applyProtection="1">
      <alignment horizontal="center" vertical="center"/>
    </xf>
    <xf numFmtId="0" fontId="36" fillId="32" borderId="89" xfId="84" applyFont="1" applyFill="1" applyBorder="1" applyAlignment="1" applyProtection="1">
      <alignment horizontal="center" vertical="center"/>
    </xf>
    <xf numFmtId="177" fontId="38" fillId="0" borderId="89" xfId="84" applyNumberFormat="1" applyFont="1" applyFill="1" applyBorder="1" applyAlignment="1" applyProtection="1">
      <alignment horizontal="center" vertical="center"/>
    </xf>
    <xf numFmtId="0" fontId="93" fillId="0" borderId="90" xfId="84" applyFont="1" applyBorder="1" applyAlignment="1" applyProtection="1">
      <alignment horizontal="center"/>
    </xf>
    <xf numFmtId="0" fontId="93" fillId="21" borderId="0" xfId="84" applyFont="1" applyFill="1" applyBorder="1" applyAlignment="1" applyProtection="1">
      <alignment horizontal="center" vertical="center" wrapText="1"/>
    </xf>
    <xf numFmtId="0" fontId="39" fillId="0" borderId="47" xfId="84" applyFont="1" applyFill="1" applyBorder="1" applyAlignment="1" applyProtection="1">
      <alignment horizontal="left"/>
      <protection locked="0"/>
    </xf>
    <xf numFmtId="172" fontId="39" fillId="0" borderId="47" xfId="84" applyNumberFormat="1" applyFont="1" applyFill="1" applyBorder="1" applyAlignment="1" applyProtection="1">
      <alignment horizontal="left" shrinkToFit="1"/>
      <protection locked="0"/>
    </xf>
    <xf numFmtId="0" fontId="45" fillId="21" borderId="0" xfId="84" applyFont="1" applyFill="1" applyBorder="1" applyAlignment="1" applyProtection="1">
      <alignment horizontal="left"/>
    </xf>
    <xf numFmtId="0" fontId="39" fillId="21" borderId="47" xfId="84" applyFont="1" applyFill="1" applyBorder="1" applyAlignment="1" applyProtection="1">
      <alignment horizontal="left" indent="1" shrinkToFit="1"/>
      <protection locked="0"/>
    </xf>
    <xf numFmtId="49" fontId="39" fillId="0" borderId="47" xfId="84" applyNumberFormat="1" applyFont="1" applyFill="1" applyBorder="1" applyAlignment="1" applyProtection="1">
      <alignment horizontal="center" shrinkToFit="1"/>
      <protection locked="0"/>
    </xf>
    <xf numFmtId="0" fontId="39" fillId="21" borderId="101" xfId="84" applyFont="1" applyFill="1" applyBorder="1" applyAlignment="1" applyProtection="1">
      <alignment horizontal="left" indent="1" shrinkToFit="1"/>
      <protection locked="0"/>
    </xf>
    <xf numFmtId="49" fontId="39" fillId="0" borderId="101" xfId="84" applyNumberFormat="1" applyFont="1" applyFill="1" applyBorder="1" applyAlignment="1" applyProtection="1">
      <alignment horizontal="center" shrinkToFit="1"/>
      <protection locked="0"/>
    </xf>
    <xf numFmtId="0" fontId="39" fillId="21" borderId="101" xfId="84" applyFont="1" applyFill="1" applyBorder="1" applyAlignment="1" applyProtection="1">
      <alignment horizontal="left" shrinkToFit="1"/>
      <protection locked="0"/>
    </xf>
    <xf numFmtId="0" fontId="39" fillId="0" borderId="47" xfId="84" applyFont="1" applyFill="1" applyBorder="1" applyAlignment="1" applyProtection="1">
      <alignment horizontal="left" shrinkToFit="1"/>
      <protection locked="0"/>
    </xf>
    <xf numFmtId="0" fontId="39" fillId="0" borderId="0" xfId="84" applyFont="1" applyBorder="1" applyAlignment="1" applyProtection="1">
      <alignment horizontal="center" vertical="center"/>
    </xf>
    <xf numFmtId="0" fontId="36" fillId="21" borderId="0" xfId="84" applyFont="1" applyFill="1" applyBorder="1" applyAlignment="1" applyProtection="1">
      <alignment horizontal="center"/>
    </xf>
    <xf numFmtId="0" fontId="45" fillId="0" borderId="0" xfId="84" applyFont="1" applyFill="1" applyBorder="1" applyAlignment="1" applyProtection="1">
      <alignment horizontal="center" vertical="center" wrapText="1" shrinkToFit="1"/>
    </xf>
    <xf numFmtId="0" fontId="36" fillId="0" borderId="0" xfId="84" applyFont="1" applyFill="1" applyBorder="1" applyAlignment="1" applyProtection="1">
      <alignment horizontal="center"/>
    </xf>
    <xf numFmtId="0" fontId="36" fillId="0" borderId="90" xfId="84" applyFont="1" applyFill="1" applyBorder="1" applyAlignment="1" applyProtection="1">
      <alignment horizontal="left" vertical="top"/>
    </xf>
    <xf numFmtId="0" fontId="45" fillId="0" borderId="0" xfId="84" applyFont="1" applyFill="1" applyBorder="1" applyAlignment="1" applyProtection="1">
      <alignment horizontal="left"/>
    </xf>
    <xf numFmtId="0" fontId="39" fillId="0" borderId="47" xfId="84" applyNumberFormat="1" applyFont="1" applyFill="1" applyBorder="1" applyAlignment="1" applyProtection="1">
      <alignment horizontal="center" shrinkToFit="1"/>
    </xf>
    <xf numFmtId="0" fontId="45" fillId="0" borderId="0" xfId="84" applyNumberFormat="1" applyFont="1" applyFill="1" applyBorder="1" applyAlignment="1" applyProtection="1">
      <alignment horizontal="right" wrapText="1"/>
    </xf>
    <xf numFmtId="14" fontId="45" fillId="0" borderId="0" xfId="84" applyNumberFormat="1" applyFont="1" applyFill="1" applyBorder="1" applyAlignment="1" applyProtection="1">
      <alignment horizontal="center" vertical="center" wrapText="1"/>
    </xf>
    <xf numFmtId="0" fontId="39" fillId="0" borderId="47" xfId="84" applyFont="1" applyFill="1" applyBorder="1" applyAlignment="1" applyProtection="1">
      <alignment horizontal="center"/>
      <protection locked="0"/>
    </xf>
    <xf numFmtId="0" fontId="39" fillId="0" borderId="0" xfId="84" applyFont="1" applyAlignment="1" applyProtection="1">
      <alignment horizontal="right"/>
    </xf>
    <xf numFmtId="0" fontId="37" fillId="0" borderId="0" xfId="84" applyFont="1" applyFill="1" applyBorder="1" applyAlignment="1" applyProtection="1">
      <alignment horizontal="center" vertical="center" wrapText="1"/>
    </xf>
    <xf numFmtId="0" fontId="23" fillId="0" borderId="0" xfId="84" applyFont="1" applyFill="1" applyBorder="1" applyAlignment="1" applyProtection="1">
      <alignment horizontal="center"/>
    </xf>
    <xf numFmtId="0" fontId="96" fillId="21" borderId="47" xfId="84" applyFont="1" applyFill="1" applyBorder="1" applyAlignment="1" applyProtection="1">
      <alignment horizontal="center" wrapText="1"/>
    </xf>
    <xf numFmtId="0" fontId="45" fillId="0" borderId="0" xfId="84" applyNumberFormat="1" applyFont="1" applyBorder="1" applyAlignment="1" applyProtection="1">
      <alignment horizontal="left" wrapText="1"/>
    </xf>
    <xf numFmtId="0" fontId="45" fillId="0" borderId="47" xfId="84" applyNumberFormat="1" applyFont="1" applyBorder="1" applyAlignment="1" applyProtection="1">
      <alignment horizontal="left" vertical="center" wrapText="1"/>
    </xf>
    <xf numFmtId="0" fontId="45" fillId="0" borderId="90" xfId="84" applyFont="1" applyFill="1" applyBorder="1" applyAlignment="1" applyProtection="1">
      <alignment horizontal="left"/>
    </xf>
    <xf numFmtId="0" fontId="39" fillId="0" borderId="47" xfId="84" applyFont="1" applyFill="1" applyBorder="1" applyAlignment="1" applyProtection="1">
      <alignment horizontal="left" indent="1"/>
      <protection locked="0"/>
    </xf>
    <xf numFmtId="0" fontId="39" fillId="0" borderId="0" xfId="84" applyFont="1" applyFill="1" applyBorder="1" applyAlignment="1" applyProtection="1">
      <alignment horizontal="left"/>
    </xf>
    <xf numFmtId="0" fontId="39" fillId="0" borderId="101" xfId="84" applyFont="1" applyFill="1" applyBorder="1" applyAlignment="1" applyProtection="1">
      <alignment horizontal="left" shrinkToFit="1"/>
      <protection locked="0"/>
    </xf>
    <xf numFmtId="172" fontId="39" fillId="0" borderId="101" xfId="84" applyNumberFormat="1" applyFont="1" applyFill="1" applyBorder="1" applyAlignment="1" applyProtection="1">
      <alignment horizontal="left" indent="1"/>
      <protection locked="0"/>
    </xf>
    <xf numFmtId="0" fontId="37" fillId="0" borderId="47" xfId="84" applyFont="1" applyFill="1" applyBorder="1" applyAlignment="1" applyProtection="1">
      <alignment horizontal="left"/>
    </xf>
    <xf numFmtId="169" fontId="39" fillId="0" borderId="47" xfId="84" applyNumberFormat="1" applyFont="1" applyFill="1" applyBorder="1" applyAlignment="1" applyProtection="1">
      <alignment horizontal="center"/>
      <protection locked="0"/>
    </xf>
    <xf numFmtId="184" fontId="39" fillId="21" borderId="47" xfId="84" applyNumberFormat="1" applyFont="1" applyFill="1" applyBorder="1" applyAlignment="1" applyProtection="1">
      <alignment horizontal="center"/>
      <protection locked="0"/>
    </xf>
    <xf numFmtId="0" fontId="45" fillId="21" borderId="0" xfId="84" applyFont="1" applyFill="1" applyBorder="1" applyAlignment="1" applyProtection="1">
      <alignment horizontal="center"/>
    </xf>
    <xf numFmtId="0" fontId="1" fillId="0" borderId="0" xfId="84" applyFont="1" applyBorder="1" applyAlignment="1" applyProtection="1">
      <alignment horizontal="center"/>
    </xf>
    <xf numFmtId="0" fontId="45" fillId="47" borderId="89" xfId="84" applyFont="1" applyFill="1" applyBorder="1" applyAlignment="1" applyProtection="1">
      <alignment horizontal="center" vertical="center"/>
    </xf>
    <xf numFmtId="0" fontId="36" fillId="8" borderId="90" xfId="84" applyFont="1" applyFill="1" applyBorder="1" applyAlignment="1" applyProtection="1">
      <alignment horizontal="left" wrapText="1"/>
    </xf>
    <xf numFmtId="0" fontId="39" fillId="21" borderId="47" xfId="84" applyFont="1" applyFill="1" applyBorder="1" applyAlignment="1" applyProtection="1">
      <alignment horizontal="center" vertical="center"/>
    </xf>
    <xf numFmtId="0" fontId="38" fillId="8" borderId="90" xfId="84" applyFont="1" applyFill="1" applyBorder="1" applyAlignment="1" applyProtection="1">
      <alignment horizontal="left" vertical="top"/>
    </xf>
    <xf numFmtId="0" fontId="38" fillId="21" borderId="90" xfId="84" applyFont="1" applyFill="1" applyBorder="1" applyAlignment="1" applyProtection="1">
      <alignment horizontal="left" vertical="top"/>
    </xf>
    <xf numFmtId="0" fontId="51" fillId="3" borderId="5" xfId="0" applyFont="1" applyFill="1" applyBorder="1" applyAlignment="1" applyProtection="1">
      <alignment horizontal="center" vertical="center" wrapText="1"/>
      <protection hidden="1"/>
    </xf>
    <xf numFmtId="0" fontId="43" fillId="16" borderId="5" xfId="0" applyFont="1" applyFill="1" applyBorder="1" applyAlignment="1" applyProtection="1">
      <alignment horizontal="center" vertical="center"/>
      <protection hidden="1"/>
    </xf>
    <xf numFmtId="0" fontId="78" fillId="0" borderId="90" xfId="0" applyFont="1" applyFill="1" applyBorder="1" applyAlignment="1" applyProtection="1">
      <alignment horizontal="left" vertical="center" wrapText="1"/>
      <protection hidden="1"/>
    </xf>
    <xf numFmtId="0" fontId="37" fillId="0" borderId="47" xfId="0" applyFont="1" applyFill="1" applyBorder="1" applyAlignment="1" applyProtection="1">
      <alignment horizontal="center" vertical="top"/>
      <protection hidden="1"/>
    </xf>
    <xf numFmtId="0" fontId="51" fillId="0" borderId="0" xfId="0" applyFont="1" applyFill="1" applyBorder="1" applyAlignment="1" applyProtection="1">
      <protection hidden="1"/>
    </xf>
    <xf numFmtId="177" fontId="37" fillId="0" borderId="0" xfId="0" applyNumberFormat="1" applyFont="1" applyFill="1" applyBorder="1" applyAlignment="1" applyProtection="1">
      <protection hidden="1"/>
    </xf>
    <xf numFmtId="0" fontId="37" fillId="0" borderId="0" xfId="0" applyFont="1" applyFill="1" applyBorder="1" applyAlignment="1" applyProtection="1">
      <alignment vertical="top"/>
      <protection hidden="1"/>
    </xf>
    <xf numFmtId="0" fontId="4" fillId="0" borderId="0" xfId="0" applyFont="1" applyAlignment="1" applyProtection="1">
      <alignment horizontal="center" vertical="center"/>
      <protection locked="0"/>
    </xf>
    <xf numFmtId="0" fontId="4" fillId="0" borderId="33" xfId="0" applyFont="1" applyBorder="1" applyAlignment="1" applyProtection="1">
      <alignment horizontal="center" vertical="center"/>
      <protection locked="0"/>
    </xf>
    <xf numFmtId="3" fontId="8" fillId="0" borderId="6" xfId="0" applyNumberFormat="1" applyFont="1" applyBorder="1" applyAlignment="1" applyProtection="1">
      <alignment horizontal="right" vertical="center"/>
      <protection locked="0"/>
    </xf>
    <xf numFmtId="3" fontId="8" fillId="0" borderId="18" xfId="0" applyNumberFormat="1" applyFont="1" applyBorder="1" applyAlignment="1" applyProtection="1">
      <alignment horizontal="right" vertical="center"/>
      <protection locked="0"/>
    </xf>
    <xf numFmtId="0" fontId="8" fillId="0" borderId="0" xfId="0" applyFont="1" applyBorder="1" applyAlignment="1" applyProtection="1">
      <alignment horizontal="left" vertical="top" wrapText="1"/>
    </xf>
    <xf numFmtId="0" fontId="4" fillId="0" borderId="0" xfId="0" applyFont="1" applyBorder="1" applyAlignment="1" applyProtection="1">
      <alignment horizontal="left" vertical="center"/>
    </xf>
    <xf numFmtId="0" fontId="4" fillId="9" borderId="34" xfId="0" applyFont="1" applyFill="1" applyBorder="1" applyAlignment="1" applyProtection="1">
      <alignment horizontal="center" vertical="center"/>
      <protection locked="0"/>
    </xf>
    <xf numFmtId="0" fontId="4" fillId="9" borderId="35" xfId="0" applyFont="1" applyFill="1" applyBorder="1" applyAlignment="1" applyProtection="1">
      <alignment horizontal="center" vertical="center"/>
      <protection locked="0"/>
    </xf>
    <xf numFmtId="0" fontId="4" fillId="9" borderId="36" xfId="0" applyFont="1" applyFill="1" applyBorder="1" applyAlignment="1" applyProtection="1">
      <alignment horizontal="center" vertical="center"/>
      <protection locked="0"/>
    </xf>
    <xf numFmtId="0" fontId="4" fillId="9" borderId="37" xfId="0" applyFont="1" applyFill="1" applyBorder="1" applyAlignment="1" applyProtection="1">
      <alignment horizontal="center" vertical="center"/>
      <protection locked="0"/>
    </xf>
    <xf numFmtId="0" fontId="4" fillId="9" borderId="33" xfId="0" applyFont="1" applyFill="1" applyBorder="1" applyAlignment="1" applyProtection="1">
      <alignment horizontal="center" vertical="center"/>
      <protection locked="0"/>
    </xf>
    <xf numFmtId="0" fontId="4" fillId="9" borderId="38" xfId="0" applyFont="1" applyFill="1" applyBorder="1" applyAlignment="1" applyProtection="1">
      <alignment horizontal="center" vertical="center"/>
      <protection locked="0"/>
    </xf>
    <xf numFmtId="0" fontId="4" fillId="0" borderId="0" xfId="0" applyFont="1" applyFill="1" applyBorder="1" applyAlignment="1" applyProtection="1">
      <alignment horizontal="right"/>
      <protection locked="0"/>
    </xf>
    <xf numFmtId="0" fontId="4" fillId="0" borderId="27"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6" fontId="8" fillId="0" borderId="0" xfId="0" applyNumberFormat="1" applyFont="1" applyBorder="1" applyAlignment="1" applyProtection="1">
      <alignment horizontal="left" vertical="center"/>
      <protection locked="0"/>
    </xf>
    <xf numFmtId="0" fontId="8" fillId="4" borderId="2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wrapText="1" shrinkToFit="1"/>
      <protection locked="0"/>
    </xf>
    <xf numFmtId="0" fontId="8" fillId="4" borderId="19" xfId="0" applyFont="1" applyFill="1" applyBorder="1" applyAlignment="1" applyProtection="1">
      <alignment horizontal="center" vertical="center" wrapText="1" shrinkToFit="1"/>
      <protection locked="0"/>
    </xf>
    <xf numFmtId="0" fontId="8" fillId="4" borderId="10" xfId="0" applyFont="1" applyFill="1" applyBorder="1" applyAlignment="1" applyProtection="1">
      <alignment horizontal="center" vertical="center" wrapText="1" shrinkToFit="1"/>
      <protection locked="0"/>
    </xf>
    <xf numFmtId="0" fontId="8" fillId="4" borderId="20" xfId="0" applyFont="1" applyFill="1" applyBorder="1" applyAlignment="1" applyProtection="1">
      <alignment horizontal="center" vertical="center" wrapText="1" shrinkToFit="1"/>
      <protection locked="0"/>
    </xf>
    <xf numFmtId="0" fontId="8" fillId="4" borderId="7" xfId="0" applyFont="1" applyFill="1" applyBorder="1" applyAlignment="1" applyProtection="1">
      <alignment horizontal="center" vertical="center" wrapText="1" shrinkToFit="1"/>
      <protection locked="0"/>
    </xf>
    <xf numFmtId="0" fontId="8" fillId="4" borderId="21" xfId="0" applyFont="1" applyFill="1" applyBorder="1" applyAlignment="1" applyProtection="1">
      <alignment horizontal="center" vertical="center" wrapText="1" shrinkToFit="1"/>
      <protection locked="0"/>
    </xf>
    <xf numFmtId="0" fontId="8" fillId="11" borderId="6" xfId="0" applyFont="1" applyFill="1" applyBorder="1" applyAlignment="1" applyProtection="1">
      <alignment horizontal="center" wrapText="1" shrinkToFit="1"/>
      <protection locked="0"/>
    </xf>
    <xf numFmtId="0" fontId="8" fillId="11" borderId="18" xfId="0" applyFont="1" applyFill="1" applyBorder="1" applyAlignment="1" applyProtection="1">
      <alignment horizontal="center" wrapText="1" shrinkToFit="1"/>
      <protection locked="0"/>
    </xf>
    <xf numFmtId="0" fontId="8" fillId="4" borderId="30" xfId="0" applyFont="1" applyFill="1" applyBorder="1" applyAlignment="1" applyProtection="1">
      <alignment horizontal="center" vertical="center" wrapText="1" shrinkToFit="1"/>
      <protection locked="0"/>
    </xf>
    <xf numFmtId="0" fontId="8" fillId="4" borderId="31" xfId="0" applyFont="1" applyFill="1" applyBorder="1" applyAlignment="1" applyProtection="1">
      <alignment horizontal="center" vertical="center" wrapText="1" shrinkToFit="1"/>
      <protection locked="0"/>
    </xf>
    <xf numFmtId="0" fontId="8" fillId="4" borderId="32" xfId="0" applyFont="1" applyFill="1" applyBorder="1" applyAlignment="1" applyProtection="1">
      <alignment horizontal="center" vertical="center" wrapText="1" shrinkToFit="1"/>
      <protection locked="0"/>
    </xf>
    <xf numFmtId="0" fontId="4" fillId="0" borderId="0" xfId="0" applyFont="1" applyBorder="1" applyAlignment="1" applyProtection="1">
      <alignment horizontal="center" vertical="center" shrinkToFit="1"/>
      <protection locked="0"/>
    </xf>
    <xf numFmtId="0" fontId="8" fillId="4" borderId="17"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17" xfId="0" applyFont="1" applyFill="1" applyBorder="1" applyAlignment="1" applyProtection="1">
      <alignment horizontal="center" vertical="center" wrapText="1" shrinkToFit="1"/>
      <protection locked="0"/>
    </xf>
    <xf numFmtId="0" fontId="8" fillId="4" borderId="9" xfId="0" applyFont="1" applyFill="1" applyBorder="1" applyAlignment="1" applyProtection="1">
      <alignment horizontal="center" vertical="center" wrapText="1" shrinkToFit="1"/>
      <protection locked="0"/>
    </xf>
    <xf numFmtId="0" fontId="8" fillId="4" borderId="8" xfId="0" applyFont="1" applyFill="1" applyBorder="1" applyAlignment="1" applyProtection="1">
      <alignment horizontal="center" vertical="center" wrapText="1" shrinkToFit="1"/>
      <protection locked="0"/>
    </xf>
    <xf numFmtId="6" fontId="8" fillId="0" borderId="0" xfId="62" applyNumberFormat="1" applyFont="1" applyBorder="1" applyAlignment="1" applyProtection="1">
      <alignment horizontal="center" vertical="center" wrapText="1"/>
      <protection locked="0"/>
    </xf>
    <xf numFmtId="0" fontId="127" fillId="0" borderId="0" xfId="0" applyFont="1" applyFill="1" applyAlignment="1" applyProtection="1">
      <alignment horizontal="center" vertical="center"/>
      <protection hidden="1"/>
    </xf>
    <xf numFmtId="0" fontId="128" fillId="0" borderId="0" xfId="0" applyFont="1" applyFill="1" applyAlignment="1" applyProtection="1">
      <alignment horizontal="center" vertical="center"/>
      <protection hidden="1"/>
    </xf>
    <xf numFmtId="0" fontId="128" fillId="0" borderId="112" xfId="0" applyFont="1" applyFill="1" applyBorder="1" applyAlignment="1" applyProtection="1">
      <alignment horizontal="center" vertical="center"/>
      <protection hidden="1"/>
    </xf>
    <xf numFmtId="0" fontId="34" fillId="0" borderId="0" xfId="0" applyFont="1" applyFill="1" applyAlignment="1" applyProtection="1">
      <alignment horizontal="center" vertical="center"/>
      <protection hidden="1"/>
    </xf>
    <xf numFmtId="0" fontId="34" fillId="0" borderId="88" xfId="0" applyFont="1" applyFill="1" applyBorder="1" applyAlignment="1" applyProtection="1">
      <alignment horizontal="center" vertical="center"/>
      <protection hidden="1"/>
    </xf>
    <xf numFmtId="0" fontId="34" fillId="0" borderId="0" xfId="0" applyFont="1" applyFill="1" applyAlignment="1" applyProtection="1">
      <alignment horizontal="center"/>
      <protection hidden="1"/>
    </xf>
    <xf numFmtId="0" fontId="34" fillId="0" borderId="88" xfId="0" applyFont="1" applyFill="1" applyBorder="1" applyAlignment="1" applyProtection="1">
      <alignment horizontal="center"/>
      <protection hidden="1"/>
    </xf>
    <xf numFmtId="0" fontId="51" fillId="6" borderId="82" xfId="0" applyFont="1" applyFill="1" applyBorder="1" applyAlignment="1" applyProtection="1">
      <alignment horizontal="center" vertical="center"/>
    </xf>
    <xf numFmtId="0" fontId="51" fillId="6" borderId="84" xfId="0" applyFont="1" applyFill="1" applyBorder="1" applyAlignment="1" applyProtection="1">
      <alignment horizontal="center" vertical="center"/>
    </xf>
    <xf numFmtId="0" fontId="51" fillId="6" borderId="81" xfId="0" applyFont="1" applyFill="1" applyBorder="1" applyAlignment="1" applyProtection="1">
      <alignment horizontal="center" vertical="center"/>
    </xf>
    <xf numFmtId="0" fontId="43" fillId="42" borderId="104"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protection hidden="1"/>
    </xf>
    <xf numFmtId="0" fontId="40" fillId="0" borderId="0" xfId="0" applyFont="1" applyFill="1" applyBorder="1" applyAlignment="1" applyProtection="1">
      <alignment horizontal="left" vertical="center"/>
      <protection hidden="1"/>
    </xf>
    <xf numFmtId="0" fontId="40" fillId="0" borderId="109" xfId="0" applyFont="1" applyFill="1" applyBorder="1" applyAlignment="1" applyProtection="1">
      <alignment horizontal="left" vertical="center"/>
      <protection hidden="1"/>
    </xf>
    <xf numFmtId="0" fontId="78" fillId="0" borderId="105" xfId="0" applyFont="1" applyFill="1" applyBorder="1" applyAlignment="1" applyProtection="1">
      <alignment horizontal="left" vertical="center" wrapText="1"/>
    </xf>
    <xf numFmtId="0" fontId="45" fillId="10" borderId="82" xfId="0" applyFont="1" applyFill="1" applyBorder="1" applyAlignment="1" applyProtection="1">
      <alignment horizontal="center" vertical="center"/>
    </xf>
    <xf numFmtId="0" fontId="45" fillId="10" borderId="84" xfId="0"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175" fontId="37" fillId="42" borderId="84" xfId="0" applyNumberFormat="1" applyFont="1" applyFill="1" applyBorder="1" applyAlignment="1" applyProtection="1">
      <alignment horizontal="center" vertical="center"/>
      <protection hidden="1"/>
    </xf>
    <xf numFmtId="175" fontId="36" fillId="42" borderId="84" xfId="0" applyNumberFormat="1" applyFont="1" applyFill="1" applyBorder="1" applyAlignment="1" applyProtection="1">
      <alignment horizontal="center" vertical="center"/>
      <protection hidden="1"/>
    </xf>
    <xf numFmtId="175" fontId="36" fillId="42" borderId="81" xfId="0" applyNumberFormat="1" applyFont="1" applyFill="1" applyBorder="1" applyAlignment="1" applyProtection="1">
      <alignment horizontal="center" vertical="center"/>
      <protection hidden="1"/>
    </xf>
    <xf numFmtId="181" fontId="37" fillId="0" borderId="0" xfId="0" applyNumberFormat="1" applyFont="1" applyFill="1" applyBorder="1" applyAlignment="1" applyProtection="1">
      <alignment horizontal="left" vertical="top"/>
      <protection hidden="1"/>
    </xf>
    <xf numFmtId="177" fontId="37" fillId="0" borderId="0" xfId="0" applyNumberFormat="1" applyFont="1" applyBorder="1" applyAlignment="1" applyProtection="1">
      <alignment horizontal="left"/>
      <protection hidden="1"/>
    </xf>
    <xf numFmtId="177" fontId="36" fillId="0" borderId="0" xfId="0" applyNumberFormat="1" applyFont="1" applyBorder="1" applyAlignment="1" applyProtection="1">
      <alignment horizontal="left"/>
      <protection hidden="1"/>
    </xf>
    <xf numFmtId="175" fontId="37" fillId="0" borderId="0" xfId="0" applyNumberFormat="1" applyFont="1" applyFill="1" applyBorder="1" applyAlignment="1" applyProtection="1">
      <alignment horizontal="center" vertical="center"/>
      <protection locked="0"/>
    </xf>
    <xf numFmtId="175" fontId="36" fillId="0" borderId="0" xfId="0" applyNumberFormat="1" applyFont="1" applyFill="1" applyBorder="1" applyAlignment="1" applyProtection="1">
      <alignment horizontal="center" vertical="center"/>
      <protection locked="0"/>
    </xf>
    <xf numFmtId="0" fontId="43" fillId="59" borderId="123" xfId="81"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wrapText="1"/>
    </xf>
    <xf numFmtId="0" fontId="51" fillId="4" borderId="5" xfId="0" applyFont="1" applyFill="1" applyBorder="1" applyAlignment="1" applyProtection="1">
      <alignment horizontal="center" vertical="center"/>
    </xf>
    <xf numFmtId="0" fontId="51" fillId="4" borderId="80" xfId="0" applyFont="1" applyFill="1" applyBorder="1" applyAlignment="1" applyProtection="1">
      <alignment horizontal="center" vertical="center"/>
    </xf>
    <xf numFmtId="0" fontId="43" fillId="4" borderId="123" xfId="0" applyFont="1" applyFill="1" applyBorder="1" applyAlignment="1" applyProtection="1">
      <alignment horizontal="center" vertical="center"/>
      <protection locked="0"/>
    </xf>
    <xf numFmtId="0" fontId="37" fillId="4" borderId="123" xfId="0" applyFont="1" applyFill="1" applyBorder="1" applyAlignment="1" applyProtection="1">
      <alignment horizontal="center" vertical="center"/>
      <protection locked="0"/>
    </xf>
    <xf numFmtId="175" fontId="37" fillId="29" borderId="123" xfId="0" applyNumberFormat="1" applyFont="1" applyFill="1" applyBorder="1" applyAlignment="1" applyProtection="1">
      <alignment horizontal="center" vertical="center"/>
      <protection locked="0"/>
    </xf>
    <xf numFmtId="0" fontId="45" fillId="10" borderId="5" xfId="0" applyFont="1" applyFill="1" applyBorder="1" applyAlignment="1" applyProtection="1">
      <alignment horizontal="center" vertical="center"/>
    </xf>
    <xf numFmtId="0" fontId="45" fillId="10" borderId="80" xfId="0" applyFont="1" applyFill="1" applyBorder="1" applyAlignment="1" applyProtection="1">
      <alignment horizontal="center" vertical="center"/>
    </xf>
    <xf numFmtId="177" fontId="37" fillId="0" borderId="0" xfId="0" applyNumberFormat="1" applyFont="1" applyAlignment="1" applyProtection="1">
      <alignment horizontal="left"/>
      <protection hidden="1"/>
    </xf>
    <xf numFmtId="0" fontId="40" fillId="0" borderId="0" xfId="0" applyFont="1" applyAlignment="1" applyProtection="1">
      <alignment horizontal="center" vertical="center"/>
      <protection hidden="1"/>
    </xf>
    <xf numFmtId="0" fontId="40" fillId="0" borderId="128" xfId="0" applyFont="1" applyBorder="1" applyAlignment="1" applyProtection="1">
      <alignment horizontal="center" vertical="center"/>
      <protection hidden="1"/>
    </xf>
    <xf numFmtId="0" fontId="43" fillId="59" borderId="123" xfId="0" applyFont="1" applyFill="1" applyBorder="1" applyAlignment="1" applyProtection="1">
      <alignment horizontal="center" vertical="center"/>
      <protection locked="0"/>
    </xf>
    <xf numFmtId="175" fontId="37" fillId="29" borderId="123" xfId="0" applyNumberFormat="1" applyFont="1" applyFill="1" applyBorder="1" applyAlignment="1" applyProtection="1">
      <alignment horizontal="center" vertical="center"/>
      <protection hidden="1"/>
    </xf>
    <xf numFmtId="175" fontId="36" fillId="29" borderId="123" xfId="0" applyNumberFormat="1" applyFont="1" applyFill="1" applyBorder="1" applyAlignment="1" applyProtection="1">
      <alignment horizontal="center" vertical="center"/>
      <protection hidden="1"/>
    </xf>
    <xf numFmtId="181" fontId="37" fillId="0" borderId="0" xfId="0" applyNumberFormat="1" applyFont="1" applyBorder="1" applyAlignment="1" applyProtection="1">
      <alignment horizontal="left" vertical="top"/>
      <protection hidden="1"/>
    </xf>
    <xf numFmtId="0" fontId="36" fillId="0" borderId="0" xfId="0" applyNumberFormat="1" applyFont="1" applyBorder="1" applyAlignment="1" applyProtection="1">
      <alignment horizontal="left" vertical="top"/>
      <protection hidden="1"/>
    </xf>
    <xf numFmtId="0" fontId="33" fillId="0" borderId="0" xfId="0" applyFont="1" applyProtection="1">
      <protection hidden="1"/>
    </xf>
    <xf numFmtId="0" fontId="33" fillId="0" borderId="15" xfId="0" applyFont="1" applyBorder="1" applyProtection="1">
      <protection hidden="1"/>
    </xf>
    <xf numFmtId="0" fontId="127" fillId="0" borderId="0" xfId="0" applyFont="1" applyBorder="1" applyAlignment="1" applyProtection="1">
      <alignment horizontal="center" vertical="center"/>
      <protection hidden="1"/>
    </xf>
    <xf numFmtId="0" fontId="43" fillId="59" borderId="121" xfId="0" applyFont="1" applyFill="1" applyBorder="1" applyAlignment="1" applyProtection="1">
      <alignment horizontal="center" vertical="center"/>
      <protection locked="0"/>
    </xf>
    <xf numFmtId="0" fontId="36" fillId="0" borderId="0" xfId="0" applyFont="1" applyProtection="1">
      <protection hidden="1"/>
    </xf>
    <xf numFmtId="0" fontId="36" fillId="0" borderId="15" xfId="0" applyFont="1" applyBorder="1" applyProtection="1">
      <protection hidden="1"/>
    </xf>
    <xf numFmtId="175" fontId="37" fillId="41" borderId="50" xfId="0" applyNumberFormat="1" applyFont="1" applyFill="1" applyBorder="1" applyAlignment="1" applyProtection="1">
      <alignment horizontal="center" vertical="center"/>
      <protection hidden="1"/>
    </xf>
    <xf numFmtId="175" fontId="36" fillId="41" borderId="50" xfId="0" applyNumberFormat="1" applyFont="1" applyFill="1" applyBorder="1" applyAlignment="1" applyProtection="1">
      <alignment horizontal="center" vertical="center"/>
      <protection hidden="1"/>
    </xf>
    <xf numFmtId="177" fontId="36" fillId="0" borderId="0" xfId="0" applyNumberFormat="1" applyFont="1" applyAlignment="1" applyProtection="1">
      <alignment horizontal="left"/>
      <protection hidden="1"/>
    </xf>
    <xf numFmtId="175" fontId="37" fillId="30" borderId="121" xfId="0" applyNumberFormat="1" applyFont="1" applyFill="1" applyBorder="1" applyAlignment="1" applyProtection="1">
      <alignment horizontal="center" vertical="center"/>
      <protection locked="0"/>
    </xf>
    <xf numFmtId="0" fontId="51" fillId="30" borderId="56" xfId="0" applyFont="1" applyFill="1" applyBorder="1" applyAlignment="1" applyProtection="1">
      <alignment horizontal="center" vertical="center"/>
    </xf>
    <xf numFmtId="0" fontId="51" fillId="30" borderId="51" xfId="0" applyFont="1" applyFill="1" applyBorder="1" applyAlignment="1" applyProtection="1">
      <alignment horizontal="center" vertical="center"/>
    </xf>
    <xf numFmtId="0" fontId="51" fillId="30" borderId="52" xfId="0" applyFont="1" applyFill="1" applyBorder="1" applyAlignment="1" applyProtection="1">
      <alignment horizontal="center" vertical="center"/>
    </xf>
    <xf numFmtId="0" fontId="45" fillId="10" borderId="53" xfId="0" applyFont="1" applyFill="1" applyBorder="1" applyAlignment="1" applyProtection="1">
      <alignment horizontal="center" vertical="center"/>
    </xf>
    <xf numFmtId="0" fontId="45" fillId="10" borderId="54" xfId="0" applyFont="1" applyFill="1" applyBorder="1" applyAlignment="1" applyProtection="1">
      <alignment horizontal="center" vertical="center"/>
    </xf>
    <xf numFmtId="0" fontId="45" fillId="10" borderId="55" xfId="0" applyFont="1" applyFill="1" applyBorder="1" applyAlignment="1" applyProtection="1">
      <alignment horizontal="center" vertical="center"/>
    </xf>
    <xf numFmtId="0" fontId="36" fillId="0" borderId="0" xfId="0" applyFont="1" applyFill="1" applyBorder="1" applyAlignment="1" applyProtection="1">
      <alignment horizontal="left" vertical="center"/>
      <protection hidden="1"/>
    </xf>
    <xf numFmtId="0" fontId="43" fillId="52" borderId="121" xfId="0" applyFont="1" applyFill="1" applyBorder="1" applyAlignment="1" applyProtection="1">
      <alignment horizontal="center" vertical="center"/>
      <protection locked="0"/>
    </xf>
    <xf numFmtId="0" fontId="37" fillId="52" borderId="121" xfId="0" applyFont="1" applyFill="1" applyBorder="1" applyAlignment="1" applyProtection="1">
      <alignment horizontal="center" vertical="center"/>
      <protection locked="0"/>
    </xf>
    <xf numFmtId="0" fontId="40" fillId="43" borderId="77" xfId="0" applyFont="1" applyFill="1" applyBorder="1" applyAlignment="1" applyProtection="1">
      <alignment horizontal="center" vertical="center"/>
    </xf>
    <xf numFmtId="0" fontId="40" fillId="43" borderId="71" xfId="0" applyFont="1" applyFill="1" applyBorder="1" applyAlignment="1" applyProtection="1">
      <alignment horizontal="center" vertical="center"/>
    </xf>
    <xf numFmtId="0" fontId="40" fillId="43" borderId="76"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175" fontId="37" fillId="43" borderId="123" xfId="0" applyNumberFormat="1" applyFont="1" applyFill="1" applyBorder="1" applyAlignment="1" applyProtection="1">
      <alignment horizontal="center" vertical="center" wrapText="1"/>
      <protection locked="0"/>
    </xf>
    <xf numFmtId="0" fontId="45" fillId="10" borderId="77" xfId="0" applyFont="1" applyFill="1" applyBorder="1" applyAlignment="1" applyProtection="1">
      <alignment horizontal="center" vertical="center"/>
    </xf>
    <xf numFmtId="0" fontId="45" fillId="10" borderId="71" xfId="0" applyFont="1" applyFill="1" applyBorder="1" applyAlignment="1" applyProtection="1">
      <alignment horizontal="center" vertical="center"/>
    </xf>
    <xf numFmtId="0" fontId="45" fillId="10" borderId="76" xfId="0" applyFont="1" applyFill="1" applyBorder="1" applyAlignment="1" applyProtection="1">
      <alignment horizontal="center" vertical="center"/>
    </xf>
    <xf numFmtId="0" fontId="43" fillId="59" borderId="123" xfId="0" applyNumberFormat="1" applyFont="1" applyFill="1" applyBorder="1" applyAlignment="1" applyProtection="1">
      <alignment horizontal="center" vertical="center" wrapText="1"/>
      <protection locked="0"/>
    </xf>
    <xf numFmtId="0" fontId="51" fillId="0" borderId="128" xfId="0" applyFont="1" applyFill="1" applyBorder="1" applyAlignment="1" applyProtection="1">
      <alignment horizontal="left" vertical="center"/>
      <protection hidden="1"/>
    </xf>
    <xf numFmtId="0" fontId="43" fillId="2" borderId="123" xfId="0" applyNumberFormat="1" applyFont="1" applyFill="1" applyBorder="1" applyAlignment="1" applyProtection="1">
      <alignment horizontal="center" vertical="center"/>
      <protection locked="0"/>
    </xf>
    <xf numFmtId="0" fontId="37" fillId="2" borderId="123" xfId="0" applyNumberFormat="1" applyFont="1" applyFill="1" applyBorder="1" applyAlignment="1" applyProtection="1">
      <alignment horizontal="center" vertical="center"/>
      <protection locked="0"/>
    </xf>
    <xf numFmtId="177" fontId="37" fillId="0" borderId="128" xfId="0" applyNumberFormat="1" applyFont="1" applyBorder="1" applyAlignment="1" applyProtection="1">
      <alignment horizontal="left"/>
      <protection hidden="1"/>
    </xf>
    <xf numFmtId="181" fontId="37" fillId="0" borderId="128" xfId="0" applyNumberFormat="1" applyFont="1" applyBorder="1" applyAlignment="1" applyProtection="1">
      <alignment horizontal="left" vertical="top"/>
      <protection hidden="1"/>
    </xf>
    <xf numFmtId="175" fontId="37" fillId="43" borderId="123" xfId="0" applyNumberFormat="1" applyFont="1" applyFill="1" applyBorder="1" applyAlignment="1" applyProtection="1">
      <alignment horizontal="center" vertical="center"/>
      <protection hidden="1"/>
    </xf>
    <xf numFmtId="0" fontId="33" fillId="0" borderId="128" xfId="0" applyFont="1" applyBorder="1" applyProtection="1">
      <protection hidden="1"/>
    </xf>
    <xf numFmtId="0" fontId="129" fillId="0" borderId="0" xfId="0" applyFont="1" applyFill="1" applyAlignment="1" applyProtection="1">
      <alignment horizontal="center" vertical="center"/>
      <protection hidden="1"/>
    </xf>
    <xf numFmtId="0" fontId="129" fillId="0" borderId="128" xfId="0" applyFont="1" applyFill="1" applyBorder="1" applyAlignment="1" applyProtection="1">
      <alignment horizontal="center" vertical="center"/>
      <protection hidden="1"/>
    </xf>
    <xf numFmtId="0" fontId="51" fillId="3" borderId="82" xfId="0" applyFont="1" applyFill="1" applyBorder="1" applyAlignment="1" applyProtection="1">
      <alignment horizontal="center" vertical="center"/>
    </xf>
    <xf numFmtId="0" fontId="51" fillId="3" borderId="84" xfId="0" applyFont="1" applyFill="1" applyBorder="1" applyAlignment="1" applyProtection="1">
      <alignment horizontal="center" vertical="center"/>
    </xf>
    <xf numFmtId="0" fontId="51" fillId="0" borderId="81" xfId="0" applyFont="1" applyBorder="1" applyAlignment="1" applyProtection="1"/>
    <xf numFmtId="0" fontId="38" fillId="0" borderId="0" xfId="0" applyFont="1" applyFill="1" applyBorder="1" applyAlignment="1" applyProtection="1">
      <alignment horizontal="center" vertical="center"/>
    </xf>
    <xf numFmtId="0" fontId="43" fillId="16" borderId="123" xfId="0" applyFont="1" applyFill="1" applyBorder="1" applyAlignment="1" applyProtection="1">
      <alignment horizontal="center" vertical="center"/>
      <protection locked="0"/>
    </xf>
    <xf numFmtId="0" fontId="37" fillId="16" borderId="123" xfId="0" applyFont="1" applyFill="1" applyBorder="1" applyAlignment="1" applyProtection="1">
      <alignment horizontal="center" vertical="center"/>
      <protection locked="0"/>
    </xf>
    <xf numFmtId="0" fontId="129" fillId="0" borderId="0" xfId="0" applyFont="1" applyAlignment="1" applyProtection="1">
      <alignment horizontal="center" vertical="center"/>
      <protection hidden="1"/>
    </xf>
    <xf numFmtId="0" fontId="129" fillId="0" borderId="0" xfId="0" applyFont="1" applyBorder="1" applyAlignment="1" applyProtection="1">
      <alignment horizontal="center" vertical="center"/>
      <protection hidden="1"/>
    </xf>
    <xf numFmtId="0" fontId="51" fillId="0" borderId="0" xfId="0" applyFont="1" applyFill="1" applyBorder="1" applyAlignment="1" applyProtection="1">
      <alignment horizontal="left" vertical="center" wrapText="1"/>
      <protection hidden="1"/>
    </xf>
    <xf numFmtId="181" fontId="37" fillId="0" borderId="0" xfId="0" applyNumberFormat="1" applyFont="1" applyAlignment="1" applyProtection="1">
      <alignment horizontal="left" vertical="top"/>
      <protection hidden="1"/>
    </xf>
    <xf numFmtId="0" fontId="37" fillId="0" borderId="0" xfId="0" applyFont="1" applyAlignment="1" applyProtection="1">
      <alignment horizontal="left" vertical="top"/>
      <protection hidden="1"/>
    </xf>
    <xf numFmtId="0" fontId="37" fillId="0" borderId="0" xfId="0" applyFont="1" applyBorder="1" applyAlignment="1" applyProtection="1">
      <alignment horizontal="left" vertical="top"/>
      <protection hidden="1"/>
    </xf>
    <xf numFmtId="0" fontId="129" fillId="0" borderId="0" xfId="0" applyFont="1" applyAlignment="1" applyProtection="1">
      <alignment horizontal="center"/>
      <protection hidden="1"/>
    </xf>
    <xf numFmtId="0" fontId="129" fillId="0" borderId="0" xfId="0" applyFont="1" applyBorder="1" applyAlignment="1" applyProtection="1">
      <alignment horizontal="center"/>
      <protection hidden="1"/>
    </xf>
    <xf numFmtId="0" fontId="43" fillId="59" borderId="123" xfId="0" applyNumberFormat="1" applyFont="1" applyFill="1" applyBorder="1" applyAlignment="1" applyProtection="1">
      <alignment horizontal="center" vertical="center"/>
      <protection locked="0"/>
    </xf>
    <xf numFmtId="175" fontId="37" fillId="16" borderId="80" xfId="0" applyNumberFormat="1" applyFont="1" applyFill="1" applyBorder="1" applyAlignment="1" applyProtection="1">
      <alignment horizontal="center" vertical="center"/>
      <protection hidden="1"/>
    </xf>
    <xf numFmtId="175" fontId="36" fillId="16" borderId="80" xfId="0" applyNumberFormat="1" applyFont="1" applyFill="1" applyBorder="1" applyAlignment="1" applyProtection="1">
      <alignment horizontal="center" vertical="center"/>
      <protection hidden="1"/>
    </xf>
    <xf numFmtId="175" fontId="37" fillId="16" borderId="123" xfId="0" applyNumberFormat="1" applyFont="1" applyFill="1" applyBorder="1" applyAlignment="1" applyProtection="1">
      <alignment horizontal="center" vertical="center"/>
      <protection locked="0"/>
    </xf>
    <xf numFmtId="0" fontId="45" fillId="55" borderId="82" xfId="0" applyFont="1" applyFill="1" applyBorder="1" applyAlignment="1" applyProtection="1">
      <alignment horizontal="center" vertical="center"/>
    </xf>
    <xf numFmtId="0" fontId="45" fillId="55" borderId="84" xfId="0" applyFont="1" applyFill="1" applyBorder="1" applyAlignment="1" applyProtection="1">
      <alignment horizontal="center" vertical="center"/>
    </xf>
    <xf numFmtId="0" fontId="45" fillId="55" borderId="81" xfId="0" applyFont="1" applyFill="1" applyBorder="1" applyAlignment="1" applyProtection="1">
      <alignment horizontal="center" vertical="center"/>
    </xf>
    <xf numFmtId="0" fontId="78" fillId="0" borderId="0" xfId="0" applyFont="1" applyFill="1" applyBorder="1" applyAlignment="1" applyProtection="1">
      <alignment horizontal="left" vertical="center" wrapText="1"/>
    </xf>
    <xf numFmtId="175" fontId="37" fillId="44" borderId="123" xfId="0" applyNumberFormat="1" applyFont="1" applyFill="1" applyBorder="1" applyAlignment="1" applyProtection="1">
      <alignment horizontal="center" vertical="center"/>
      <protection hidden="1"/>
    </xf>
    <xf numFmtId="175" fontId="36" fillId="44" borderId="123" xfId="0" applyNumberFormat="1" applyFont="1" applyFill="1" applyBorder="1" applyAlignment="1" applyProtection="1">
      <alignment horizontal="center" vertical="center"/>
      <protection hidden="1"/>
    </xf>
    <xf numFmtId="175" fontId="37" fillId="44" borderId="123" xfId="0" applyNumberFormat="1" applyFont="1" applyFill="1" applyBorder="1" applyAlignment="1" applyProtection="1">
      <alignment horizontal="center" vertical="center"/>
      <protection locked="0"/>
    </xf>
    <xf numFmtId="177" fontId="37" fillId="0" borderId="0" xfId="0" applyNumberFormat="1" applyFont="1" applyFill="1" applyBorder="1" applyAlignment="1" applyProtection="1">
      <alignment horizontal="left"/>
      <protection hidden="1"/>
    </xf>
    <xf numFmtId="172" fontId="37" fillId="0" borderId="0" xfId="0" applyNumberFormat="1" applyFont="1" applyFill="1" applyBorder="1" applyAlignment="1" applyProtection="1">
      <alignment horizontal="left"/>
      <protection hidden="1"/>
    </xf>
    <xf numFmtId="0" fontId="37" fillId="0" borderId="0" xfId="0" applyFont="1" applyFill="1" applyBorder="1" applyAlignment="1" applyProtection="1">
      <alignment horizontal="center" vertical="center"/>
      <protection hidden="1"/>
    </xf>
    <xf numFmtId="0" fontId="33" fillId="0" borderId="0" xfId="0" applyFont="1" applyBorder="1" applyProtection="1">
      <protection hidden="1"/>
    </xf>
    <xf numFmtId="0" fontId="51" fillId="13" borderId="102" xfId="0" applyFont="1" applyFill="1" applyBorder="1" applyAlignment="1" applyProtection="1">
      <alignment horizontal="center" vertical="center"/>
    </xf>
    <xf numFmtId="0" fontId="51" fillId="0" borderId="102" xfId="0" applyFont="1" applyBorder="1" applyAlignment="1" applyProtection="1"/>
    <xf numFmtId="0" fontId="51" fillId="0" borderId="0" xfId="0" applyFont="1" applyFill="1" applyBorder="1" applyAlignment="1" applyProtection="1">
      <alignment horizontal="left"/>
      <protection hidden="1"/>
    </xf>
    <xf numFmtId="0" fontId="34" fillId="0" borderId="0" xfId="0" applyFont="1" applyFill="1" applyBorder="1" applyAlignment="1" applyProtection="1">
      <alignment horizontal="left"/>
      <protection hidden="1"/>
    </xf>
    <xf numFmtId="0" fontId="43" fillId="44" borderId="123" xfId="0" applyFont="1" applyFill="1" applyBorder="1" applyAlignment="1" applyProtection="1">
      <alignment horizontal="center" vertical="center"/>
      <protection locked="0"/>
    </xf>
    <xf numFmtId="0" fontId="37" fillId="44" borderId="123" xfId="0" applyFont="1" applyFill="1" applyBorder="1" applyAlignment="1" applyProtection="1">
      <alignment horizontal="center" vertical="center"/>
      <protection locked="0"/>
    </xf>
    <xf numFmtId="0" fontId="34" fillId="0" borderId="0" xfId="0" applyFont="1" applyAlignment="1" applyProtection="1">
      <alignment horizontal="center"/>
      <protection hidden="1"/>
    </xf>
    <xf numFmtId="0" fontId="34" fillId="0" borderId="0" xfId="0" applyFont="1" applyBorder="1" applyAlignment="1" applyProtection="1">
      <alignment horizontal="center"/>
      <protection hidden="1"/>
    </xf>
    <xf numFmtId="175" fontId="37" fillId="58" borderId="123" xfId="0" applyNumberFormat="1" applyFont="1" applyFill="1" applyBorder="1" applyAlignment="1" applyProtection="1">
      <alignment horizontal="center" vertical="center"/>
      <protection locked="0"/>
    </xf>
    <xf numFmtId="175" fontId="39" fillId="58" borderId="123" xfId="0" applyNumberFormat="1" applyFont="1" applyFill="1" applyBorder="1" applyAlignment="1" applyProtection="1">
      <alignment horizontal="center" vertical="center"/>
      <protection locked="0"/>
    </xf>
    <xf numFmtId="0" fontId="37" fillId="0" borderId="0" xfId="0" applyNumberFormat="1" applyFont="1" applyBorder="1" applyAlignment="1" applyProtection="1">
      <alignment horizontal="left" vertical="top"/>
      <protection hidden="1"/>
    </xf>
    <xf numFmtId="175" fontId="37" fillId="58" borderId="123" xfId="0" applyNumberFormat="1" applyFont="1" applyFill="1" applyBorder="1" applyAlignment="1" applyProtection="1">
      <alignment horizontal="center" vertical="center"/>
      <protection hidden="1"/>
    </xf>
    <xf numFmtId="0" fontId="51" fillId="58" borderId="104" xfId="0" applyFont="1" applyFill="1" applyBorder="1" applyAlignment="1" applyProtection="1">
      <alignment horizontal="center" vertical="center"/>
      <protection hidden="1"/>
    </xf>
    <xf numFmtId="0" fontId="43" fillId="58" borderId="123" xfId="0" applyFont="1" applyFill="1" applyBorder="1" applyAlignment="1" applyProtection="1">
      <alignment horizontal="center" vertical="center"/>
      <protection locked="0"/>
    </xf>
    <xf numFmtId="0" fontId="37" fillId="58" borderId="123"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hidden="1"/>
    </xf>
    <xf numFmtId="0" fontId="45" fillId="55" borderId="104" xfId="0" applyFont="1" applyFill="1" applyBorder="1" applyAlignment="1" applyProtection="1">
      <alignment horizontal="center" vertical="center"/>
      <protection hidden="1"/>
    </xf>
    <xf numFmtId="0" fontId="78" fillId="0" borderId="105" xfId="0" applyFont="1" applyFill="1" applyBorder="1" applyAlignment="1" applyProtection="1">
      <alignment horizontal="left" vertical="center" wrapText="1"/>
      <protection hidden="1"/>
    </xf>
    <xf numFmtId="0" fontId="51" fillId="56" borderId="49" xfId="0" applyFont="1" applyFill="1" applyBorder="1" applyAlignment="1" applyProtection="1">
      <alignment horizontal="center" vertical="center"/>
    </xf>
    <xf numFmtId="0" fontId="43" fillId="59" borderId="123" xfId="0" applyFont="1" applyFill="1" applyBorder="1" applyAlignment="1" applyProtection="1">
      <alignment horizontal="center" vertical="center"/>
      <protection locked="0" hidden="1"/>
    </xf>
    <xf numFmtId="0" fontId="43" fillId="56" borderId="123" xfId="0" applyFont="1" applyFill="1" applyBorder="1" applyAlignment="1" applyProtection="1">
      <alignment horizontal="center" vertical="center"/>
      <protection locked="0"/>
    </xf>
    <xf numFmtId="0" fontId="36" fillId="56" borderId="123" xfId="0" applyFont="1" applyFill="1" applyBorder="1" applyAlignment="1" applyProtection="1">
      <alignment horizontal="center" vertical="center"/>
      <protection locked="0"/>
    </xf>
    <xf numFmtId="175" fontId="37" fillId="56" borderId="123" xfId="0" applyNumberFormat="1" applyFont="1" applyFill="1" applyBorder="1" applyAlignment="1" applyProtection="1">
      <alignment horizontal="center" vertical="center"/>
      <protection locked="0"/>
    </xf>
    <xf numFmtId="175" fontId="36" fillId="56" borderId="123" xfId="0" applyNumberFormat="1" applyFont="1" applyFill="1" applyBorder="1" applyAlignment="1" applyProtection="1">
      <alignment horizontal="center" vertical="center"/>
      <protection locked="0"/>
    </xf>
    <xf numFmtId="0" fontId="37" fillId="0" borderId="0" xfId="0" applyFont="1" applyAlignment="1" applyProtection="1">
      <alignment horizontal="center"/>
      <protection hidden="1"/>
    </xf>
    <xf numFmtId="0" fontId="37" fillId="0" borderId="0" xfId="0" applyFont="1" applyBorder="1" applyAlignment="1" applyProtection="1">
      <alignment horizontal="center"/>
      <protection hidden="1"/>
    </xf>
    <xf numFmtId="0" fontId="36" fillId="0" borderId="0" xfId="0" applyFont="1" applyAlignment="1" applyProtection="1">
      <alignment horizontal="center"/>
      <protection hidden="1"/>
    </xf>
    <xf numFmtId="0" fontId="36" fillId="0" borderId="0" xfId="0" applyFont="1" applyBorder="1" applyAlignment="1" applyProtection="1">
      <alignment horizontal="center"/>
      <protection hidden="1"/>
    </xf>
    <xf numFmtId="175" fontId="37" fillId="56" borderId="123" xfId="0" applyNumberFormat="1" applyFont="1" applyFill="1" applyBorder="1" applyAlignment="1" applyProtection="1">
      <alignment horizontal="center" vertical="center"/>
      <protection hidden="1"/>
    </xf>
    <xf numFmtId="0" fontId="45" fillId="55" borderId="104" xfId="0" applyFont="1" applyFill="1" applyBorder="1" applyAlignment="1" applyProtection="1">
      <alignment horizontal="center" vertical="center"/>
    </xf>
    <xf numFmtId="0" fontId="51" fillId="4" borderId="80" xfId="0" applyFont="1" applyFill="1" applyBorder="1" applyAlignment="1" applyProtection="1">
      <alignment horizontal="center" vertical="center"/>
      <protection hidden="1"/>
    </xf>
    <xf numFmtId="0" fontId="38" fillId="0" borderId="109" xfId="0" applyFont="1" applyFill="1" applyBorder="1" applyAlignment="1" applyProtection="1">
      <alignment horizontal="center" vertical="center"/>
      <protection hidden="1"/>
    </xf>
    <xf numFmtId="0" fontId="38" fillId="0" borderId="2" xfId="0" applyFont="1" applyFill="1" applyBorder="1" applyAlignment="1" applyProtection="1">
      <alignment horizontal="center" vertical="center"/>
      <protection hidden="1"/>
    </xf>
    <xf numFmtId="0" fontId="38" fillId="0" borderId="107" xfId="0" applyFont="1" applyFill="1" applyBorder="1" applyAlignment="1" applyProtection="1">
      <alignment horizontal="center" vertical="center"/>
      <protection hidden="1"/>
    </xf>
    <xf numFmtId="0" fontId="34" fillId="0" borderId="0" xfId="0" applyFont="1" applyFill="1" applyBorder="1" applyAlignment="1" applyProtection="1">
      <alignment horizontal="left" vertical="center"/>
      <protection hidden="1"/>
    </xf>
    <xf numFmtId="175" fontId="34" fillId="29" borderId="123" xfId="0" applyNumberFormat="1" applyFont="1" applyFill="1" applyBorder="1" applyAlignment="1" applyProtection="1">
      <alignment horizontal="center" vertical="center"/>
      <protection hidden="1"/>
    </xf>
    <xf numFmtId="175" fontId="37" fillId="29" borderId="80" xfId="0" applyNumberFormat="1" applyFont="1" applyFill="1" applyBorder="1" applyAlignment="1" applyProtection="1">
      <alignment horizontal="center" vertical="center"/>
      <protection hidden="1"/>
    </xf>
    <xf numFmtId="0" fontId="45" fillId="55" borderId="108" xfId="0" applyFont="1" applyFill="1" applyBorder="1" applyAlignment="1" applyProtection="1">
      <alignment horizontal="center" vertical="center"/>
      <protection hidden="1"/>
    </xf>
    <xf numFmtId="0" fontId="45" fillId="55" borderId="110" xfId="0" applyFont="1" applyFill="1" applyBorder="1" applyAlignment="1" applyProtection="1">
      <alignment horizontal="center" vertical="center"/>
      <protection hidden="1"/>
    </xf>
    <xf numFmtId="0" fontId="78" fillId="0" borderId="105" xfId="0" applyFont="1" applyFill="1" applyBorder="1" applyAlignment="1" applyProtection="1">
      <alignment horizontal="left" wrapText="1"/>
      <protection hidden="1"/>
    </xf>
    <xf numFmtId="0" fontId="36" fillId="0" borderId="0" xfId="0" applyFont="1" applyAlignment="1" applyProtection="1">
      <protection hidden="1"/>
    </xf>
    <xf numFmtId="0" fontId="36" fillId="0" borderId="45" xfId="0" applyFont="1" applyBorder="1" applyAlignment="1" applyProtection="1">
      <protection hidden="1"/>
    </xf>
    <xf numFmtId="0" fontId="43" fillId="46" borderId="123" xfId="0" applyFont="1" applyFill="1" applyBorder="1" applyAlignment="1" applyProtection="1">
      <alignment horizontal="center" vertical="center"/>
      <protection locked="0"/>
    </xf>
    <xf numFmtId="0" fontId="37" fillId="46" borderId="123" xfId="0" applyFont="1" applyFill="1" applyBorder="1" applyAlignment="1" applyProtection="1">
      <alignment horizontal="center" vertical="center"/>
      <protection locked="0"/>
    </xf>
    <xf numFmtId="175" fontId="37" fillId="48" borderId="123" xfId="0" applyNumberFormat="1" applyFont="1" applyFill="1" applyBorder="1" applyAlignment="1" applyProtection="1">
      <alignment horizontal="center" vertical="center"/>
      <protection locked="0"/>
    </xf>
    <xf numFmtId="0" fontId="51" fillId="46" borderId="60" xfId="0" applyFont="1" applyFill="1" applyBorder="1" applyAlignment="1" applyProtection="1">
      <alignment horizontal="center" vertical="center"/>
    </xf>
    <xf numFmtId="0" fontId="51" fillId="46" borderId="61" xfId="0" applyFont="1" applyFill="1" applyBorder="1" applyAlignment="1" applyProtection="1">
      <alignment horizontal="center" vertical="center"/>
    </xf>
    <xf numFmtId="0" fontId="51" fillId="46" borderId="62" xfId="0" applyFont="1" applyFill="1" applyBorder="1" applyAlignment="1" applyProtection="1">
      <alignment horizontal="center" vertical="center"/>
    </xf>
    <xf numFmtId="0" fontId="132" fillId="59" borderId="123" xfId="0" applyFont="1" applyFill="1" applyBorder="1" applyAlignment="1" applyProtection="1">
      <alignment horizontal="center" vertical="center"/>
      <protection locked="0"/>
    </xf>
    <xf numFmtId="175" fontId="37" fillId="46" borderId="123" xfId="0" applyNumberFormat="1" applyFont="1" applyFill="1" applyBorder="1" applyAlignment="1" applyProtection="1">
      <alignment horizontal="center" vertical="center"/>
      <protection hidden="1"/>
    </xf>
    <xf numFmtId="175" fontId="36" fillId="46" borderId="123" xfId="0" applyNumberFormat="1" applyFont="1" applyFill="1" applyBorder="1" applyAlignment="1" applyProtection="1">
      <alignment horizontal="center" vertical="center"/>
      <protection hidden="1"/>
    </xf>
    <xf numFmtId="175" fontId="37" fillId="46" borderId="41" xfId="0" applyNumberFormat="1" applyFont="1" applyFill="1" applyBorder="1" applyAlignment="1" applyProtection="1">
      <alignment horizontal="center" vertical="center"/>
      <protection hidden="1"/>
    </xf>
    <xf numFmtId="175" fontId="36" fillId="46" borderId="39" xfId="0" applyNumberFormat="1" applyFont="1" applyFill="1" applyBorder="1" applyAlignment="1" applyProtection="1">
      <alignment horizontal="center" vertical="center"/>
      <protection hidden="1"/>
    </xf>
    <xf numFmtId="175" fontId="36" fillId="46" borderId="42" xfId="0" applyNumberFormat="1" applyFont="1" applyFill="1" applyBorder="1" applyAlignment="1" applyProtection="1">
      <alignment horizontal="center" vertical="center"/>
      <protection hidden="1"/>
    </xf>
    <xf numFmtId="0" fontId="37" fillId="0" borderId="0" xfId="0" applyNumberFormat="1" applyFont="1" applyBorder="1" applyAlignment="1" applyProtection="1">
      <alignment vertical="top"/>
      <protection hidden="1"/>
    </xf>
    <xf numFmtId="0" fontId="36" fillId="0" borderId="0" xfId="0" applyNumberFormat="1" applyFont="1" applyBorder="1" applyAlignment="1" applyProtection="1">
      <alignment vertical="top"/>
      <protection hidden="1"/>
    </xf>
    <xf numFmtId="0" fontId="36" fillId="0" borderId="0" xfId="0" applyFont="1" applyBorder="1" applyAlignment="1" applyProtection="1">
      <protection hidden="1"/>
    </xf>
    <xf numFmtId="175" fontId="37" fillId="57" borderId="80" xfId="0" applyNumberFormat="1" applyFont="1" applyFill="1" applyBorder="1" applyAlignment="1" applyProtection="1">
      <alignment horizontal="center" vertical="center"/>
      <protection hidden="1"/>
    </xf>
    <xf numFmtId="175" fontId="36" fillId="57" borderId="80" xfId="0" applyNumberFormat="1" applyFont="1" applyFill="1" applyBorder="1" applyAlignment="1" applyProtection="1">
      <alignment horizontal="center" vertical="center"/>
      <protection hidden="1"/>
    </xf>
    <xf numFmtId="0" fontId="51" fillId="57" borderId="58" xfId="0" applyFont="1" applyFill="1" applyBorder="1" applyAlignment="1" applyProtection="1">
      <alignment horizontal="center" vertical="center"/>
      <protection hidden="1"/>
    </xf>
    <xf numFmtId="0" fontId="51" fillId="57" borderId="103" xfId="0" applyFont="1" applyFill="1" applyBorder="1" applyAlignment="1" applyProtection="1">
      <alignment horizontal="center" vertical="center"/>
      <protection hidden="1"/>
    </xf>
    <xf numFmtId="0" fontId="43" fillId="57" borderId="123" xfId="0" applyFont="1" applyFill="1" applyBorder="1" applyAlignment="1" applyProtection="1">
      <alignment horizontal="center" vertical="center"/>
      <protection locked="0"/>
    </xf>
    <xf numFmtId="0" fontId="37" fillId="57" borderId="123" xfId="0" applyFont="1" applyFill="1" applyBorder="1" applyAlignment="1" applyProtection="1">
      <alignment horizontal="center" vertical="center"/>
      <protection locked="0"/>
    </xf>
    <xf numFmtId="175" fontId="37" fillId="57" borderId="123"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top"/>
      <protection hidden="1"/>
    </xf>
    <xf numFmtId="0" fontId="40" fillId="0" borderId="0" xfId="0" applyFont="1" applyFill="1" applyBorder="1" applyAlignment="1" applyProtection="1">
      <alignment horizontal="left" vertical="top"/>
      <protection hidden="1"/>
    </xf>
    <xf numFmtId="0" fontId="37" fillId="0" borderId="0" xfId="0" applyNumberFormat="1" applyFont="1" applyFill="1" applyBorder="1" applyAlignment="1" applyProtection="1">
      <alignment horizontal="left" vertical="top"/>
      <protection hidden="1"/>
    </xf>
    <xf numFmtId="0" fontId="34" fillId="0" borderId="0" xfId="0" applyFont="1" applyFill="1" applyProtection="1">
      <protection hidden="1"/>
    </xf>
    <xf numFmtId="0" fontId="34" fillId="0" borderId="15" xfId="0" applyFont="1" applyFill="1" applyBorder="1" applyProtection="1">
      <protection hidden="1"/>
    </xf>
    <xf numFmtId="0" fontId="78" fillId="0" borderId="0" xfId="0" applyFont="1" applyFill="1" applyBorder="1" applyAlignment="1" applyProtection="1">
      <alignment horizontal="left" vertical="center" wrapText="1"/>
      <protection hidden="1"/>
    </xf>
    <xf numFmtId="0" fontId="36" fillId="0" borderId="48" xfId="0" applyNumberFormat="1" applyFont="1" applyFill="1" applyBorder="1" applyAlignment="1" applyProtection="1">
      <alignment horizontal="center" vertical="center" readingOrder="1"/>
      <protection hidden="1"/>
    </xf>
    <xf numFmtId="175" fontId="40" fillId="0" borderId="46" xfId="0" applyNumberFormat="1" applyFont="1" applyFill="1" applyBorder="1" applyAlignment="1" applyProtection="1">
      <alignment horizontal="center" vertical="center" readingOrder="1"/>
      <protection hidden="1"/>
    </xf>
    <xf numFmtId="0" fontId="39" fillId="0" borderId="0" xfId="0" applyNumberFormat="1" applyFont="1" applyAlignment="1" applyProtection="1">
      <alignment horizontal="left" readingOrder="1"/>
      <protection hidden="1"/>
    </xf>
    <xf numFmtId="0" fontId="135" fillId="0" borderId="22" xfId="0" applyNumberFormat="1" applyFont="1" applyFill="1" applyBorder="1" applyAlignment="1" applyProtection="1">
      <alignment horizontal="center" vertical="center" readingOrder="1"/>
      <protection locked="0" hidden="1"/>
    </xf>
    <xf numFmtId="0" fontId="37" fillId="0" borderId="0" xfId="0" applyFont="1" applyFill="1" applyAlignment="1" applyProtection="1">
      <alignment horizontal="left" vertical="top"/>
      <protection hidden="1"/>
    </xf>
    <xf numFmtId="177" fontId="37" fillId="0" borderId="0" xfId="0" applyNumberFormat="1" applyFont="1" applyFill="1" applyAlignment="1" applyProtection="1">
      <alignment horizontal="left"/>
      <protection hidden="1"/>
    </xf>
    <xf numFmtId="0" fontId="40" fillId="0" borderId="0" xfId="0" applyFont="1" applyFill="1" applyAlignment="1" applyProtection="1">
      <alignment horizontal="left" vertical="center"/>
      <protection hidden="1"/>
    </xf>
    <xf numFmtId="0" fontId="40" fillId="0" borderId="0" xfId="0" applyNumberFormat="1" applyFont="1" applyAlignment="1" applyProtection="1">
      <alignment horizontal="center" vertical="top" wrapText="1" readingOrder="1"/>
      <protection hidden="1"/>
    </xf>
    <xf numFmtId="0" fontId="40" fillId="0" borderId="46" xfId="0" applyNumberFormat="1" applyFont="1" applyFill="1" applyBorder="1" applyAlignment="1" applyProtection="1">
      <alignment horizontal="center" vertical="center" readingOrder="1"/>
      <protection locked="0" hidden="1"/>
    </xf>
    <xf numFmtId="0" fontId="36" fillId="0" borderId="0" xfId="0" applyNumberFormat="1" applyFont="1" applyBorder="1" applyAlignment="1" applyProtection="1">
      <alignment horizontal="center" vertical="center" readingOrder="1"/>
      <protection hidden="1"/>
    </xf>
    <xf numFmtId="0" fontId="43" fillId="0" borderId="0" xfId="0" applyNumberFormat="1" applyFont="1" applyFill="1" applyAlignment="1" applyProtection="1">
      <alignment horizontal="center" vertical="center" readingOrder="1"/>
      <protection locked="0" hidden="1"/>
    </xf>
    <xf numFmtId="0" fontId="43" fillId="0" borderId="22" xfId="0" applyNumberFormat="1" applyFont="1" applyFill="1" applyBorder="1" applyAlignment="1" applyProtection="1">
      <alignment horizontal="center" vertical="center" readingOrder="1"/>
      <protection locked="0" hidden="1"/>
    </xf>
    <xf numFmtId="0" fontId="36" fillId="0" borderId="23" xfId="0" applyNumberFormat="1" applyFont="1" applyBorder="1" applyAlignment="1" applyProtection="1">
      <alignment horizontal="center" readingOrder="1"/>
      <protection hidden="1"/>
    </xf>
    <xf numFmtId="0" fontId="62" fillId="0" borderId="0" xfId="0" applyNumberFormat="1" applyFont="1" applyAlignment="1" applyProtection="1">
      <alignment horizontal="center" vertical="center" wrapText="1" readingOrder="1"/>
      <protection hidden="1"/>
    </xf>
    <xf numFmtId="0" fontId="36" fillId="0" borderId="0" xfId="0" applyNumberFormat="1" applyFont="1" applyAlignment="1" applyProtection="1">
      <alignment horizontal="left" vertical="center" wrapText="1" readingOrder="1"/>
      <protection hidden="1"/>
    </xf>
    <xf numFmtId="0" fontId="35" fillId="0" borderId="0" xfId="0" applyNumberFormat="1" applyFont="1" applyAlignment="1" applyProtection="1">
      <alignment horizontal="center" readingOrder="1"/>
      <protection hidden="1"/>
    </xf>
    <xf numFmtId="0" fontId="38" fillId="0" borderId="0" xfId="0" applyFont="1" applyAlignment="1" applyProtection="1">
      <alignment horizontal="center" vertical="center"/>
      <protection hidden="1"/>
    </xf>
    <xf numFmtId="0" fontId="36" fillId="0" borderId="0" xfId="0" applyNumberFormat="1" applyFont="1" applyAlignment="1" applyProtection="1">
      <alignment horizontal="center" vertical="top" wrapText="1" readingOrder="1"/>
      <protection hidden="1"/>
    </xf>
    <xf numFmtId="0" fontId="36" fillId="0" borderId="0" xfId="0" applyNumberFormat="1" applyFont="1" applyAlignment="1" applyProtection="1">
      <alignment horizontal="center" vertical="center" wrapText="1" readingOrder="1"/>
      <protection hidden="1"/>
    </xf>
    <xf numFmtId="0" fontId="33" fillId="0" borderId="0" xfId="0" applyNumberFormat="1" applyFont="1" applyAlignment="1" applyProtection="1">
      <alignment horizontal="center" readingOrder="1"/>
      <protection hidden="1"/>
    </xf>
    <xf numFmtId="0" fontId="33" fillId="0" borderId="0" xfId="0" applyNumberFormat="1" applyFont="1" applyFill="1" applyAlignment="1" applyProtection="1">
      <alignment horizontal="center" readingOrder="1"/>
      <protection hidden="1"/>
    </xf>
    <xf numFmtId="0" fontId="51" fillId="2" borderId="5" xfId="0" applyFont="1" applyFill="1" applyBorder="1" applyAlignment="1" applyProtection="1">
      <alignment horizontal="center" vertical="center"/>
      <protection hidden="1"/>
    </xf>
    <xf numFmtId="0" fontId="36" fillId="0" borderId="0" xfId="0" applyNumberFormat="1" applyFont="1" applyBorder="1" applyAlignment="1" applyProtection="1">
      <alignment horizontal="left" vertical="center" wrapText="1" readingOrder="1"/>
      <protection hidden="1"/>
    </xf>
    <xf numFmtId="0" fontId="33" fillId="0" borderId="0" xfId="0" applyNumberFormat="1" applyFont="1" applyAlignment="1" applyProtection="1">
      <alignment horizontal="left" vertical="center" wrapText="1"/>
      <protection hidden="1"/>
    </xf>
    <xf numFmtId="0" fontId="36" fillId="0" borderId="0" xfId="0" applyNumberFormat="1" applyFont="1" applyAlignment="1" applyProtection="1">
      <alignment horizontal="left" vertical="top" wrapText="1" readingOrder="1"/>
      <protection hidden="1"/>
    </xf>
    <xf numFmtId="0" fontId="36" fillId="0" borderId="48" xfId="0" applyNumberFormat="1" applyFont="1" applyBorder="1" applyAlignment="1" applyProtection="1">
      <alignment horizontal="center" vertical="center" readingOrder="1"/>
      <protection hidden="1"/>
    </xf>
    <xf numFmtId="0" fontId="37" fillId="0" borderId="0" xfId="0" applyNumberFormat="1" applyFont="1" applyAlignment="1" applyProtection="1">
      <alignment horizontal="left" vertical="center" wrapText="1" readingOrder="1"/>
      <protection hidden="1"/>
    </xf>
    <xf numFmtId="0" fontId="37" fillId="0" borderId="5" xfId="0" applyFont="1" applyFill="1" applyBorder="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171" fontId="40" fillId="0" borderId="46" xfId="0" applyNumberFormat="1" applyFont="1" applyFill="1" applyBorder="1" applyAlignment="1" applyProtection="1">
      <alignment horizontal="center" vertical="center" readingOrder="1"/>
      <protection locked="0" hidden="1"/>
    </xf>
    <xf numFmtId="0" fontId="39" fillId="0" borderId="0" xfId="0" applyNumberFormat="1" applyFont="1" applyAlignment="1" applyProtection="1">
      <alignment horizontal="center" readingOrder="1"/>
      <protection hidden="1"/>
    </xf>
    <xf numFmtId="0" fontId="43" fillId="0" borderId="0" xfId="0" applyNumberFormat="1" applyFont="1" applyFill="1" applyBorder="1" applyAlignment="1" applyProtection="1">
      <alignment horizontal="center" vertical="center" wrapText="1" readingOrder="1"/>
      <protection locked="0" hidden="1"/>
    </xf>
    <xf numFmtId="0" fontId="43" fillId="0" borderId="46" xfId="0" applyNumberFormat="1" applyFont="1" applyFill="1" applyBorder="1" applyAlignment="1" applyProtection="1">
      <alignment horizontal="center" vertical="center" wrapText="1" readingOrder="1"/>
      <protection locked="0" hidden="1"/>
    </xf>
    <xf numFmtId="0" fontId="36" fillId="0" borderId="0" xfId="0" applyNumberFormat="1" applyFont="1" applyBorder="1" applyAlignment="1" applyProtection="1">
      <alignment horizontal="center" readingOrder="1"/>
      <protection hidden="1"/>
    </xf>
    <xf numFmtId="175" fontId="43" fillId="0" borderId="0" xfId="0" applyNumberFormat="1" applyFont="1" applyBorder="1" applyAlignment="1" applyProtection="1">
      <alignment horizontal="center" vertical="center" shrinkToFit="1" readingOrder="1"/>
      <protection locked="0" hidden="1"/>
    </xf>
    <xf numFmtId="175" fontId="43" fillId="0" borderId="46" xfId="0" applyNumberFormat="1" applyFont="1" applyBorder="1" applyAlignment="1" applyProtection="1">
      <alignment horizontal="center" vertical="center" shrinkToFit="1" readingOrder="1"/>
      <protection locked="0" hidden="1"/>
    </xf>
    <xf numFmtId="0" fontId="36" fillId="0" borderId="0" xfId="0" applyFont="1" applyBorder="1" applyAlignment="1" applyProtection="1">
      <alignment horizontal="center" vertical="center"/>
    </xf>
    <xf numFmtId="0" fontId="36" fillId="0" borderId="54" xfId="0" applyFont="1" applyBorder="1" applyAlignment="1" applyProtection="1">
      <alignment horizontal="center" vertical="center"/>
    </xf>
    <xf numFmtId="0" fontId="127" fillId="0" borderId="0" xfId="0" applyFont="1" applyAlignment="1" applyProtection="1">
      <alignment horizontal="center" vertical="center"/>
      <protection hidden="1"/>
    </xf>
    <xf numFmtId="0" fontId="51" fillId="30" borderId="123" xfId="0" applyFont="1" applyFill="1" applyBorder="1" applyAlignment="1" applyProtection="1">
      <alignment horizontal="center" vertical="center"/>
    </xf>
    <xf numFmtId="0" fontId="38" fillId="0" borderId="0" xfId="0" applyFont="1" applyFill="1" applyBorder="1" applyAlignment="1" applyProtection="1">
      <alignment horizontal="center" vertical="center" wrapText="1"/>
      <protection hidden="1"/>
    </xf>
    <xf numFmtId="176" fontId="51" fillId="0" borderId="0" xfId="0" applyNumberFormat="1" applyFont="1" applyFill="1" applyBorder="1" applyAlignment="1" applyProtection="1">
      <alignment horizontal="left" vertical="center"/>
      <protection hidden="1"/>
    </xf>
    <xf numFmtId="0" fontId="39" fillId="55" borderId="123" xfId="0" applyFont="1" applyFill="1" applyBorder="1" applyAlignment="1" applyProtection="1">
      <alignment horizontal="center" vertical="center" wrapText="1"/>
    </xf>
    <xf numFmtId="0" fontId="127" fillId="0" borderId="109" xfId="0" applyFont="1" applyBorder="1" applyAlignment="1" applyProtection="1">
      <alignment horizontal="center" vertical="center"/>
      <protection hidden="1"/>
    </xf>
    <xf numFmtId="0" fontId="138" fillId="0" borderId="0" xfId="0" applyFont="1" applyAlignment="1" applyProtection="1">
      <alignment horizontal="center" vertical="center"/>
      <protection hidden="1"/>
    </xf>
    <xf numFmtId="0" fontId="138" fillId="0" borderId="83" xfId="0" applyFont="1" applyBorder="1" applyAlignment="1" applyProtection="1">
      <alignment horizontal="center" vertical="center"/>
      <protection hidden="1"/>
    </xf>
    <xf numFmtId="0" fontId="127" fillId="0" borderId="0" xfId="0" applyFont="1" applyFill="1" applyBorder="1" applyAlignment="1" applyProtection="1">
      <alignment horizontal="center" vertical="center"/>
      <protection hidden="1"/>
    </xf>
    <xf numFmtId="0" fontId="127" fillId="0" borderId="109" xfId="0" applyFont="1" applyFill="1" applyBorder="1" applyAlignment="1" applyProtection="1">
      <alignment horizontal="center" vertical="center"/>
      <protection hidden="1"/>
    </xf>
  </cellXfs>
  <cellStyles count="229">
    <cellStyle name="Comma" xfId="1" builtinId="3"/>
    <cellStyle name="Comma 12" xfId="2"/>
    <cellStyle name="Comma 12 2" xfId="3"/>
    <cellStyle name="Comma 12 3" xfId="4"/>
    <cellStyle name="Comma 2" xfId="5"/>
    <cellStyle name="Comma 2 2" xfId="6"/>
    <cellStyle name="Comma 2 2 2" xfId="7"/>
    <cellStyle name="Comma 2 2 3" xfId="8"/>
    <cellStyle name="Comma 2 3" xfId="9"/>
    <cellStyle name="Comma 2 3 2" xfId="10"/>
    <cellStyle name="Comma 2 3 3" xfId="11"/>
    <cellStyle name="Comma 2 4" xfId="12"/>
    <cellStyle name="Comma 2 4 2" xfId="13"/>
    <cellStyle name="Comma 2 4 3" xfId="14"/>
    <cellStyle name="Comma 2 5" xfId="15"/>
    <cellStyle name="Comma 2 5 2" xfId="16"/>
    <cellStyle name="Comma 2 5 3" xfId="17"/>
    <cellStyle name="Comma 3" xfId="18"/>
    <cellStyle name="Comma 3 2" xfId="19"/>
    <cellStyle name="Comma 3 3" xfId="20"/>
    <cellStyle name="Comma 4" xfId="21"/>
    <cellStyle name="Comma 4 2" xfId="22"/>
    <cellStyle name="Comma 4 2 2" xfId="23"/>
    <cellStyle name="Comma 4 2 3" xfId="24"/>
    <cellStyle name="Comma 4 3" xfId="25"/>
    <cellStyle name="Comma 4 3 2" xfId="26"/>
    <cellStyle name="Comma 4 3 3" xfId="27"/>
    <cellStyle name="Comma 4 4" xfId="28"/>
    <cellStyle name="Comma 4 4 2" xfId="29"/>
    <cellStyle name="Comma 4 4 3" xfId="30"/>
    <cellStyle name="Comma 4 5" xfId="31"/>
    <cellStyle name="Comma 4 6" xfId="32"/>
    <cellStyle name="Comma 5" xfId="33"/>
    <cellStyle name="Comma 5 2" xfId="34"/>
    <cellStyle name="Comma 5 2 2" xfId="35"/>
    <cellStyle name="Comma 5 2 3" xfId="36"/>
    <cellStyle name="Comma 5 3" xfId="37"/>
    <cellStyle name="Comma 5 3 2" xfId="38"/>
    <cellStyle name="Comma 5 3 3" xfId="39"/>
    <cellStyle name="Comma 5 4" xfId="40"/>
    <cellStyle name="Comma 5 4 2" xfId="41"/>
    <cellStyle name="Comma 5 4 3" xfId="42"/>
    <cellStyle name="Comma 5 5" xfId="43"/>
    <cellStyle name="Comma 5 6" xfId="44"/>
    <cellStyle name="Comma 6" xfId="45"/>
    <cellStyle name="Comma 6 2" xfId="46"/>
    <cellStyle name="Comma 6 2 2" xfId="47"/>
    <cellStyle name="Comma 6 2 3" xfId="48"/>
    <cellStyle name="Comma 6 3" xfId="49"/>
    <cellStyle name="Comma 6 3 2" xfId="50"/>
    <cellStyle name="Comma 6 3 3" xfId="51"/>
    <cellStyle name="Comma 6 4" xfId="52"/>
    <cellStyle name="Comma 6 4 2" xfId="53"/>
    <cellStyle name="Comma 6 4 3" xfId="54"/>
    <cellStyle name="Comma 6 5" xfId="55"/>
    <cellStyle name="Comma 6 6" xfId="56"/>
    <cellStyle name="Comma 7" xfId="57"/>
    <cellStyle name="Comma 7 2" xfId="58"/>
    <cellStyle name="Comma 7 2 2" xfId="59"/>
    <cellStyle name="Comma 7 3" xfId="60"/>
    <cellStyle name="Currency" xfId="61" builtinId="4"/>
    <cellStyle name="Currency 10" xfId="62"/>
    <cellStyle name="Currency 10 2" xfId="63"/>
    <cellStyle name="Currency 10 3" xfId="64"/>
    <cellStyle name="Currency 12" xfId="65"/>
    <cellStyle name="Currency 12 2" xfId="66"/>
    <cellStyle name="Currency 12 3" xfId="67"/>
    <cellStyle name="Currency 13" xfId="68"/>
    <cellStyle name="Currency 13 2" xfId="69"/>
    <cellStyle name="Currency 13 3" xfId="70"/>
    <cellStyle name="Currency 2" xfId="71"/>
    <cellStyle name="Currency 2 2" xfId="72"/>
    <cellStyle name="Currency 2 2 2" xfId="73"/>
    <cellStyle name="Currency 2 2 3" xfId="74"/>
    <cellStyle name="Currency 2 3" xfId="75"/>
    <cellStyle name="Currency 2 3 2" xfId="76"/>
    <cellStyle name="Currency 3" xfId="77"/>
    <cellStyle name="Currency 3 2" xfId="78"/>
    <cellStyle name="Currency 3 3" xfId="79"/>
    <cellStyle name="Heading 3 2" xfId="228"/>
    <cellStyle name="Hyperlink" xfId="80" builtinId="8" customBuiltin="1"/>
    <cellStyle name="Input" xfId="81" builtinId="20"/>
    <cellStyle name="Normal" xfId="0" builtinId="0"/>
    <cellStyle name="Normal 2" xfId="82"/>
    <cellStyle name="Normal 2 2" xfId="83"/>
    <cellStyle name="Normal 2 2 2" xfId="84"/>
    <cellStyle name="Normal 2 2 3" xfId="85"/>
    <cellStyle name="Normal 2 3" xfId="86"/>
    <cellStyle name="Normal 2 3 2" xfId="87"/>
    <cellStyle name="Normal 2 3 3" xfId="88"/>
    <cellStyle name="Normal 2 4" xfId="89"/>
    <cellStyle name="Normal 2 4 2" xfId="90"/>
    <cellStyle name="Normal 2 4 3" xfId="91"/>
    <cellStyle name="Normal 2 5" xfId="92"/>
    <cellStyle name="Normal 2 5 2" xfId="93"/>
    <cellStyle name="Normal 2 5 3" xfId="94"/>
    <cellStyle name="Normal 2 6" xfId="95"/>
    <cellStyle name="Normal 2 6 2" xfId="96"/>
    <cellStyle name="Normal 2 6 3" xfId="97"/>
    <cellStyle name="Normal 2 7" xfId="98"/>
    <cellStyle name="Normal 2 8" xfId="99"/>
    <cellStyle name="Normal 3" xfId="100"/>
    <cellStyle name="Normal 3 2" xfId="101"/>
    <cellStyle name="Normal 3 2 2" xfId="102"/>
    <cellStyle name="Normal 3 2 3" xfId="103"/>
    <cellStyle name="Normal 3 3" xfId="104"/>
    <cellStyle name="Normal 3 3 2" xfId="105"/>
    <cellStyle name="Normal 3 3 3" xfId="106"/>
    <cellStyle name="Normal 3 4" xfId="107"/>
    <cellStyle name="Normal 3 4 2" xfId="108"/>
    <cellStyle name="Normal 3 4 3" xfId="109"/>
    <cellStyle name="Normal 3 5" xfId="110"/>
    <cellStyle name="Normal 3 6" xfId="111"/>
    <cellStyle name="Normal 4" xfId="112"/>
    <cellStyle name="Normal 4 2" xfId="113"/>
    <cellStyle name="Normal 4 2 2" xfId="114"/>
    <cellStyle name="Normal 4 2 3" xfId="115"/>
    <cellStyle name="Normal 4 3" xfId="116"/>
    <cellStyle name="Normal 4 3 2" xfId="117"/>
    <cellStyle name="Normal 4 3 3" xfId="118"/>
    <cellStyle name="Normal 4 4" xfId="119"/>
    <cellStyle name="Normal 4 4 2" xfId="120"/>
    <cellStyle name="Normal 4 4 3" xfId="121"/>
    <cellStyle name="Normal 4 5" xfId="122"/>
    <cellStyle name="Normal 4 6" xfId="123"/>
    <cellStyle name="Normal 5" xfId="124"/>
    <cellStyle name="Normal 5 2" xfId="125"/>
    <cellStyle name="Normal 5 2 2" xfId="126"/>
    <cellStyle name="Normal 5 2 3" xfId="127"/>
    <cellStyle name="Normal 5 3" xfId="128"/>
    <cellStyle name="Normal 5 3 2" xfId="129"/>
    <cellStyle name="Normal 5 3 3" xfId="130"/>
    <cellStyle name="Normal 5 4" xfId="131"/>
    <cellStyle name="Normal 5 4 2" xfId="132"/>
    <cellStyle name="Normal 5 4 3" xfId="133"/>
    <cellStyle name="Normal 5 5" xfId="134"/>
    <cellStyle name="Normal 5 6" xfId="135"/>
    <cellStyle name="Normal 6" xfId="136"/>
    <cellStyle name="Normal 6 2" xfId="137"/>
    <cellStyle name="Normal 6 2 2" xfId="138"/>
    <cellStyle name="Normal 6 2 2 2" xfId="139"/>
    <cellStyle name="Normal 6 2 2 2 2" xfId="140"/>
    <cellStyle name="Normal 6 2 2 2 2 2" xfId="141"/>
    <cellStyle name="Normal 6 2 2 2 2 3" xfId="142"/>
    <cellStyle name="Normal 6 2 2 2 3" xfId="143"/>
    <cellStyle name="Normal 6 2 2 2 4" xfId="144"/>
    <cellStyle name="Normal 6 2 2 3" xfId="145"/>
    <cellStyle name="Normal 6 2 2 3 2" xfId="146"/>
    <cellStyle name="Normal 6 2 2 3 3" xfId="147"/>
    <cellStyle name="Normal 6 2 2 4" xfId="148"/>
    <cellStyle name="Normal 6 2 2 4 2" xfId="149"/>
    <cellStyle name="Normal 6 2 2 4 3" xfId="150"/>
    <cellStyle name="Normal 6 2 2 5" xfId="151"/>
    <cellStyle name="Normal 6 2 2 6" xfId="152"/>
    <cellStyle name="Normal 6 2 3" xfId="153"/>
    <cellStyle name="Normal 6 2 3 2" xfId="154"/>
    <cellStyle name="Normal 6 2 3 2 2" xfId="155"/>
    <cellStyle name="Normal 6 2 3 2 3" xfId="156"/>
    <cellStyle name="Normal 6 2 3 3" xfId="157"/>
    <cellStyle name="Normal 6 2 3 4" xfId="158"/>
    <cellStyle name="Normal 6 2 4" xfId="159"/>
    <cellStyle name="Normal 6 2 4 2" xfId="160"/>
    <cellStyle name="Normal 6 2 4 3" xfId="161"/>
    <cellStyle name="Normal 6 2 5" xfId="162"/>
    <cellStyle name="Normal 6 2 5 2" xfId="163"/>
    <cellStyle name="Normal 6 2 5 3" xfId="164"/>
    <cellStyle name="Normal 6 2 6" xfId="165"/>
    <cellStyle name="Normal 6 2 7" xfId="166"/>
    <cellStyle name="Normal 6 3" xfId="167"/>
    <cellStyle name="Normal 6 3 2" xfId="168"/>
    <cellStyle name="Normal 6 3 2 2" xfId="169"/>
    <cellStyle name="Normal 6 3 2 2 2" xfId="170"/>
    <cellStyle name="Normal 6 3 2 2 3" xfId="171"/>
    <cellStyle name="Normal 6 3 2 3" xfId="172"/>
    <cellStyle name="Normal 6 3 2 4" xfId="173"/>
    <cellStyle name="Normal 6 3 3" xfId="174"/>
    <cellStyle name="Normal 6 3 3 2" xfId="175"/>
    <cellStyle name="Normal 6 3 3 3" xfId="176"/>
    <cellStyle name="Normal 6 3 4" xfId="177"/>
    <cellStyle name="Normal 6 3 4 2" xfId="178"/>
    <cellStyle name="Normal 6 3 4 3" xfId="179"/>
    <cellStyle name="Normal 6 3 5" xfId="180"/>
    <cellStyle name="Normal 6 3 6" xfId="181"/>
    <cellStyle name="Normal 6 4" xfId="182"/>
    <cellStyle name="Normal 6 4 2" xfId="183"/>
    <cellStyle name="Normal 6 4 2 2" xfId="184"/>
    <cellStyle name="Normal 6 4 2 2 2" xfId="185"/>
    <cellStyle name="Normal 6 4 2 2 3" xfId="186"/>
    <cellStyle name="Normal 6 4 2 3" xfId="187"/>
    <cellStyle name="Normal 6 4 2 4" xfId="188"/>
    <cellStyle name="Normal 6 4 3" xfId="189"/>
    <cellStyle name="Normal 6 4 3 2" xfId="190"/>
    <cellStyle name="Normal 6 4 3 3" xfId="191"/>
    <cellStyle name="Normal 6 4 4" xfId="192"/>
    <cellStyle name="Normal 6 4 5" xfId="193"/>
    <cellStyle name="Normal 6 5" xfId="194"/>
    <cellStyle name="Normal 6 5 2" xfId="195"/>
    <cellStyle name="Normal 6 5 2 2" xfId="196"/>
    <cellStyle name="Normal 6 5 2 3" xfId="197"/>
    <cellStyle name="Normal 6 5 3" xfId="198"/>
    <cellStyle name="Normal 6 5 4" xfId="199"/>
    <cellStyle name="Normal 6 6" xfId="200"/>
    <cellStyle name="Normal 6 6 2" xfId="201"/>
    <cellStyle name="Normal 6 6 3" xfId="202"/>
    <cellStyle name="Normal 6 7" xfId="203"/>
    <cellStyle name="Normal 6 7 2" xfId="204"/>
    <cellStyle name="Normal 6 7 3" xfId="205"/>
    <cellStyle name="Normal 6 8" xfId="206"/>
    <cellStyle name="Normal 6 9" xfId="207"/>
    <cellStyle name="Normal 7" xfId="208"/>
    <cellStyle name="Normal 8" xfId="209"/>
    <cellStyle name="Normal 9" xfId="227"/>
    <cellStyle name="Percent" xfId="210" builtinId="5"/>
    <cellStyle name="Percent 12" xfId="211"/>
    <cellStyle name="Percent 12 2" xfId="212"/>
    <cellStyle name="Percent 12 3" xfId="213"/>
    <cellStyle name="Percent 13" xfId="214"/>
    <cellStyle name="Percent 13 2" xfId="215"/>
    <cellStyle name="Percent 13 3" xfId="216"/>
    <cellStyle name="Percent 2" xfId="217"/>
    <cellStyle name="Percent 2 2" xfId="218"/>
    <cellStyle name="Percent 2 2 2" xfId="219"/>
    <cellStyle name="Percent 2 2 3" xfId="220"/>
    <cellStyle name="Percent 2 3" xfId="221"/>
    <cellStyle name="Percent 2 3 2" xfId="222"/>
    <cellStyle name="Percent 3" xfId="223"/>
    <cellStyle name="Percent 3 2" xfId="224"/>
    <cellStyle name="Percent 3 3" xfId="225"/>
    <cellStyle name="Title 2" xfId="226"/>
  </cellStyles>
  <dxfs count="416">
    <dxf>
      <font>
        <b val="0"/>
        <i val="0"/>
        <strike val="0"/>
        <condense val="0"/>
        <extend val="0"/>
        <outline val="0"/>
        <shadow val="0"/>
        <u val="none"/>
        <vertAlign val="baseline"/>
        <sz val="14"/>
        <color theme="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4"/>
        <color theme="1"/>
        <name val="Century Gothic"/>
        <scheme val="none"/>
      </font>
      <numFmt numFmtId="179" formatCode="&quot;$&quot;#,##0;\-\ &quot;$&quot;#,##0;\-;"/>
      <fill>
        <patternFill patternType="solid">
          <fgColor indexed="64"/>
          <bgColor theme="0" tint="-0.249977111117893"/>
        </patternFill>
      </fill>
      <alignment horizontal="center" vertical="center" textRotation="0" wrapText="1" indent="0" justifyLastLine="0" shrinkToFit="1"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border>
      <protection locked="1" hidden="0"/>
    </dxf>
    <dxf>
      <font>
        <b val="0"/>
        <i val="0"/>
        <strike val="0"/>
        <condense val="0"/>
        <extend val="0"/>
        <outline val="0"/>
        <shadow val="0"/>
        <u val="none"/>
        <vertAlign val="baseline"/>
        <sz val="14"/>
        <color theme="1"/>
        <name val="Century Gothic"/>
        <scheme val="none"/>
      </font>
      <numFmt numFmtId="179" formatCode="&quot;$&quot;#,##0;\-\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border>
      <protection locked="1" hidden="0"/>
    </dxf>
    <dxf>
      <font>
        <b val="0"/>
        <i val="0"/>
        <strike val="0"/>
        <condense val="0"/>
        <extend val="0"/>
        <outline val="0"/>
        <shadow val="0"/>
        <u val="none"/>
        <vertAlign val="baseline"/>
        <sz val="14"/>
        <color theme="1"/>
        <name val="Century Gothic"/>
        <scheme val="none"/>
      </font>
      <numFmt numFmtId="179" formatCode="&quot;$&quot;#,##0;\-\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fill>
        <patternFill patternType="solid">
          <fgColor indexed="64"/>
          <bgColor theme="9" tint="0.59999389629810485"/>
        </patternFill>
      </fill>
      <alignment horizontal="left" vertical="center" textRotation="0" wrapText="0" indent="1"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4"/>
        <color theme="1"/>
        <name val="Century Gothic"/>
        <scheme val="none"/>
      </font>
      <alignment horizontal="left" vertical="center" textRotation="0" wrapText="0" indent="1" justifyLastLine="0" shrinkToFit="0" readingOrder="0"/>
      <border diagonalUp="0" diagonalDown="0">
        <left/>
        <right style="thin">
          <color auto="1"/>
        </right>
        <top style="thin">
          <color auto="1"/>
        </top>
        <bottom style="thin">
          <color auto="1"/>
        </bottom>
        <vertical/>
        <horizontal/>
      </border>
      <protection locked="0" hidden="0"/>
    </dxf>
    <dxf>
      <border outline="0">
        <top style="thin">
          <color auto="1"/>
        </top>
      </border>
    </dxf>
    <dxf>
      <fill>
        <patternFill>
          <fgColor indexed="64"/>
          <bgColor theme="9" tint="0.59999389629810485"/>
        </patternFill>
      </fill>
      <protection locked="1" hidden="0"/>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4"/>
        <color theme="1"/>
        <name val="Century Gothic"/>
        <scheme val="none"/>
      </font>
      <fill>
        <patternFill patternType="solid">
          <fgColor indexed="64"/>
          <bgColor theme="7" tint="0.59999389629810485"/>
        </patternFill>
      </fill>
      <alignment horizontal="center" vertical="center" textRotation="0" wrapText="1" indent="0" justifyLastLine="0" shrinkToFit="1"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top style="thin">
          <color auto="1"/>
        </top>
        <bottom/>
      </border>
      <protection locked="1" hidden="0"/>
    </dxf>
    <dxf>
      <numFmt numFmtId="179" formatCode="&quot;$&quot;#,##0;\-\ &quot;$&quot;#,##0;\-;"/>
    </dxf>
    <dxf>
      <font>
        <b val="0"/>
        <i val="0"/>
        <strike val="0"/>
        <condense val="0"/>
        <extend val="0"/>
        <outline val="0"/>
        <shadow val="0"/>
        <u val="none"/>
        <vertAlign val="baseline"/>
        <sz val="14"/>
        <color theme="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border>
      <protection locked="1" hidden="0"/>
    </dxf>
    <dxf>
      <font>
        <b val="0"/>
        <i val="0"/>
        <strike val="0"/>
        <condense val="0"/>
        <extend val="0"/>
        <outline val="0"/>
        <shadow val="0"/>
        <u val="none"/>
        <vertAlign val="baseline"/>
        <sz val="14"/>
        <color theme="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border>
      <protection locked="1" hidden="0"/>
    </dxf>
    <dxf>
      <font>
        <b val="0"/>
        <i val="0"/>
        <strike val="0"/>
        <condense val="0"/>
        <extend val="0"/>
        <outline val="0"/>
        <shadow val="0"/>
        <u val="none"/>
        <vertAlign val="baseline"/>
        <sz val="14"/>
        <color theme="1"/>
        <name val="Century Gothic"/>
        <scheme val="none"/>
      </font>
      <fill>
        <patternFill patternType="solid">
          <fgColor indexed="64"/>
          <bgColor theme="9" tint="0.59999389629810485"/>
        </patternFill>
      </fill>
      <alignment horizontal="left" vertical="center" textRotation="0" wrapText="1" indent="1" justifyLastLine="0" shrinkToFit="0" readingOrder="0"/>
      <border diagonalUp="0" diagonalDown="0" outline="0">
        <left/>
        <right style="thin">
          <color auto="1"/>
        </right>
        <top style="thin">
          <color auto="1"/>
        </top>
        <bottom/>
      </border>
      <protection locked="1" hidden="0"/>
    </dxf>
    <dxf>
      <border outline="0">
        <top style="thin">
          <color auto="1"/>
        </top>
      </border>
    </dxf>
    <dxf>
      <fill>
        <patternFill>
          <fgColor indexed="64"/>
          <bgColor theme="9" tint="0.59999389629810485"/>
        </patternFill>
      </fill>
      <protection locked="1" hidden="0"/>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4"/>
        <color theme="1"/>
        <name val="Century Gothic"/>
        <scheme val="none"/>
      </font>
      <fill>
        <patternFill patternType="solid">
          <fgColor indexed="64"/>
          <bgColor theme="7" tint="0.59999389629810485"/>
        </patternFill>
      </fill>
      <alignment horizontal="center" vertical="center" textRotation="0" wrapText="1" indent="0" justifyLastLine="0" shrinkToFit="1" readingOrder="0"/>
      <border diagonalUp="0" diagonalDown="0" outline="0">
        <left style="thin">
          <color auto="1"/>
        </left>
        <right style="thin">
          <color auto="1"/>
        </right>
        <top/>
        <bottom/>
      </border>
    </dxf>
    <dxf>
      <fill>
        <patternFill>
          <bgColor rgb="FF99CCFF"/>
        </patternFill>
      </fill>
    </dxf>
    <dxf>
      <font>
        <b val="0"/>
        <i val="0"/>
        <strike val="0"/>
        <condense val="0"/>
        <extend val="0"/>
        <outline val="0"/>
        <shadow val="0"/>
        <u val="none"/>
        <vertAlign val="baseline"/>
        <sz val="12"/>
        <color theme="1"/>
        <name val="Century Gothic"/>
        <scheme val="none"/>
      </font>
      <numFmt numFmtId="178" formatCode="0.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theme="0" tint="-0.249977111117893"/>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5" formatCode="#,##0_);\(#,##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5" formatCode="#,##0_);\(#,##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5" formatCode="#,##0_);\(#,##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vertical/>
        <horizontal/>
      </border>
      <protection locked="0" hidden="0"/>
    </dxf>
    <dxf>
      <border outline="0">
        <top style="thin">
          <color theme="1"/>
        </top>
        <bottom style="thin">
          <color theme="1"/>
        </bottom>
      </border>
    </dxf>
    <dxf>
      <font>
        <b/>
        <i val="0"/>
        <strike val="0"/>
        <condense val="0"/>
        <extend val="0"/>
        <outline val="0"/>
        <shadow val="0"/>
        <u val="none"/>
        <vertAlign val="baseline"/>
        <sz val="13"/>
        <color theme="1"/>
        <name val="Century Gothic"/>
        <scheme val="none"/>
      </font>
      <fill>
        <patternFill patternType="solid">
          <fgColor indexed="64"/>
          <bgColor theme="8" tint="0.39997558519241921"/>
        </patternFill>
      </fill>
      <alignment horizontal="center" vertical="center" textRotation="0" wrapText="1" indent="0" justifyLastLine="0" shrinkToFit="0" readingOrder="0"/>
    </dxf>
    <dxf>
      <fill>
        <patternFill>
          <bgColor rgb="FFFF0000"/>
        </patternFill>
      </fill>
    </dxf>
    <dxf>
      <fill>
        <patternFill>
          <bgColor rgb="FF00B050"/>
        </patternFill>
      </fill>
    </dxf>
    <dxf>
      <fill>
        <patternFill>
          <bgColor rgb="FFFFFF00"/>
        </patternFill>
      </fill>
    </dxf>
    <dxf>
      <fill>
        <patternFill>
          <bgColor theme="8" tint="0.3999450666829432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tint="0.34998626667073579"/>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rgb="FF17375D"/>
        </left>
        <right/>
        <top style="thin">
          <color rgb="FF17375D"/>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rgb="FF17375D"/>
        </left>
        <right/>
        <top style="thin">
          <color rgb="FF17375D"/>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rgb="FF17375D"/>
        </left>
        <right/>
        <top style="thin">
          <color rgb="FF17375D"/>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rgb="FF17375D"/>
        </left>
        <right/>
        <top style="thin">
          <color rgb="FF17375D"/>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17375D"/>
        </left>
        <right/>
        <top style="thin">
          <color rgb="FF17375D"/>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17375D"/>
        </left>
        <right/>
        <top style="thin">
          <color rgb="FF17375D"/>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rgb="FF17375D"/>
        </left>
        <right/>
        <top style="thin">
          <color rgb="FF17375D"/>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17375D"/>
        </left>
        <right/>
        <top style="thin">
          <color rgb="FF17375D"/>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17375D"/>
        </left>
        <right/>
        <top style="thin">
          <color rgb="FF17375D"/>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17375D"/>
        </left>
        <right/>
        <top style="thin">
          <color rgb="FF17375D"/>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17375D"/>
        </left>
        <right/>
        <top style="thin">
          <color rgb="FF17375D"/>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rgb="FF17375D"/>
        </top>
        <bottom/>
        <vertical/>
        <horizontal/>
      </border>
      <protection locked="0" hidden="0"/>
    </dxf>
    <dxf>
      <border outline="0">
        <left style="thin">
          <color rgb="FF17375D"/>
        </left>
        <right style="thin">
          <color rgb="FF17375D"/>
        </right>
        <top style="thin">
          <color rgb="FF17375D"/>
        </top>
        <bottom style="thin">
          <color rgb="FF17375D"/>
        </bottom>
      </border>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1"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DDD9C3"/>
        </patternFill>
      </fill>
      <alignment horizontal="center" vertical="center" textRotation="0" wrapText="1" indent="0" justifyLastLine="0" shrinkToFit="0" readingOrder="0"/>
      <border diagonalUp="0" diagonalDown="0" outline="0">
        <left style="thin">
          <color rgb="FF17375D"/>
        </left>
        <right style="thin">
          <color rgb="FF17375D"/>
        </right>
        <top/>
        <bottom/>
      </border>
    </dxf>
    <dxf>
      <fill>
        <patternFill>
          <bgColor theme="2" tint="-9.9948118533890809E-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tint="0.34998626667073579"/>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180" formatCode="#"/>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tint="0.34998626667073579"/>
        <name val="Century Gothic"/>
        <scheme val="none"/>
      </font>
      <fill>
        <patternFill patternType="none">
          <fgColor indexed="64"/>
          <bgColor indexed="65"/>
        </patternFill>
      </fill>
      <alignment horizontal="center" vertical="center" textRotation="0" wrapText="1" indent="0" justifyLastLine="0" shrinkToFit="1"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indexed="42"/>
        </patternFill>
      </fill>
      <alignment horizontal="center" vertical="center" textRotation="0" wrapText="1" indent="0" justifyLastLine="0" shrinkToFit="0" readingOrder="0"/>
    </dxf>
    <dxf>
      <fill>
        <patternFill>
          <bgColor rgb="FFCCFFCC"/>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5" formatCode="#,##0_);\(#,##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1"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FFCCCC"/>
        </patternFill>
      </fill>
      <alignment horizontal="center" vertical="center" textRotation="0" wrapText="1" indent="0" justifyLastLine="0" shrinkToFit="0" readingOrder="0"/>
    </dxf>
    <dxf>
      <font>
        <b/>
        <i val="0"/>
        <condense val="0"/>
        <extend val="0"/>
      </font>
      <fill>
        <patternFill>
          <bgColor indexed="13"/>
        </patternFill>
      </fill>
    </dxf>
    <dxf>
      <fill>
        <patternFill>
          <bgColor rgb="FFFFCCCC"/>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1"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CCFF99"/>
        </patternFill>
      </fill>
      <alignment horizontal="center" vertical="center" textRotation="0" wrapText="1" indent="0" justifyLastLine="0" shrinkToFit="0" readingOrder="0"/>
    </dxf>
    <dxf>
      <fill>
        <patternFill>
          <bgColor rgb="FFFFFF00"/>
        </patternFill>
      </fill>
    </dxf>
    <dxf>
      <fill>
        <patternFill>
          <bgColor rgb="FFCCFF99"/>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theme="0" tint="-0.24994659260841701"/>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theme="0" tint="-0.24994659260841701"/>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indexed="31"/>
        </patternFill>
      </fill>
      <alignment horizontal="center" vertical="center" textRotation="0" wrapText="1" indent="0" justifyLastLine="0" shrinkToFit="0" readingOrder="0"/>
    </dxf>
    <dxf>
      <fill>
        <patternFill>
          <bgColor rgb="FFFFFF00"/>
        </patternFill>
      </fill>
    </dxf>
    <dxf>
      <fill>
        <patternFill>
          <bgColor rgb="FFCCCCFF"/>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bgColor rgb="FFFFFF99"/>
        </patternFill>
      </fill>
      <border>
        <left style="thin">
          <color auto="1"/>
        </left>
        <right style="thin">
          <color auto="1"/>
        </right>
        <top style="thin">
          <color auto="1"/>
        </top>
        <bottom style="thin">
          <color auto="1"/>
        </bottom>
        <vertical/>
        <horizontal/>
      </border>
    </dxf>
    <dxf>
      <font>
        <b/>
        <i val="0"/>
        <condense val="0"/>
        <extend val="0"/>
      </font>
      <fill>
        <patternFill>
          <bgColor indexed="13"/>
        </patternFill>
      </fill>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5" formatCode="#,##0_);\(#,##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5" formatCode="#,##0_);\(#,##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5" formatCode="#,##0_);\(#,##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 formatCode="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indexed="44"/>
        </patternFill>
      </fill>
      <alignment horizontal="center" vertical="center" textRotation="0" wrapText="1" indent="0" justifyLastLine="0" shrinkToFit="0" readingOrder="0"/>
    </dxf>
    <dxf>
      <fill>
        <patternFill>
          <bgColor rgb="FFFFFF00"/>
        </patternFill>
      </fill>
    </dxf>
    <dxf>
      <fill>
        <patternFill>
          <bgColor rgb="FF99CCFF"/>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182" formatCode="&quot;$&quot;#,##0;\ \(&quot;$&quot;#,##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5" formatCode="#,##0_);\(#,##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1"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theme="7" tint="0.59999389629810485"/>
        </patternFill>
      </fill>
      <alignment horizontal="center" vertical="center" textRotation="0" wrapText="1" indent="0" justifyLastLine="0" shrinkToFit="0" readingOrder="0"/>
    </dxf>
    <dxf>
      <fill>
        <patternFill>
          <bgColor rgb="FFFFFF00"/>
        </patternFill>
      </fill>
    </dxf>
    <dxf>
      <fill>
        <patternFill>
          <bgColor theme="7" tint="0.59996337778862885"/>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Century Gothic"/>
        <scheme val="none"/>
      </font>
      <numFmt numFmtId="182" formatCode="&quot;$&quot;#,##0;\ \(&quot;$&quot;#,##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182" formatCode="&quot;$&quot;#,##0;\ \(&quot;$&quot;#,##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5" formatCode="#,##0_);\(#,##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1" readingOrder="0"/>
      <protection locked="0" hidden="0"/>
    </dxf>
    <dxf>
      <font>
        <b/>
        <i val="0"/>
        <strike val="0"/>
        <condense val="0"/>
        <extend val="0"/>
        <outline val="0"/>
        <shadow val="0"/>
        <u val="none"/>
        <vertAlign val="baseline"/>
        <sz val="13"/>
        <color auto="1"/>
        <name val="Century Gothic"/>
        <scheme val="none"/>
      </font>
      <fill>
        <patternFill patternType="solid">
          <fgColor indexed="64"/>
          <bgColor indexed="42"/>
        </patternFill>
      </fill>
      <alignment horizontal="center" vertical="center" textRotation="0" wrapText="1" indent="0" justifyLastLine="0" shrinkToFit="0" readingOrder="0"/>
      <protection locked="1" hidden="0"/>
    </dxf>
    <dxf>
      <fill>
        <patternFill>
          <bgColor rgb="FFCCFFCC"/>
        </patternFill>
      </fill>
      <border>
        <left style="thin">
          <color auto="1"/>
        </left>
        <right style="thin">
          <color auto="1"/>
        </right>
        <top style="thin">
          <color auto="1"/>
        </top>
        <bottom style="thin">
          <color auto="1"/>
        </bottom>
        <vertical/>
        <horizontal/>
      </border>
    </dxf>
    <dxf>
      <font>
        <b/>
        <i val="0"/>
        <condense val="0"/>
        <extend val="0"/>
      </font>
      <fill>
        <patternFill>
          <bgColor indexed="13"/>
        </patternFill>
      </fill>
    </dxf>
    <dxf>
      <font>
        <b val="0"/>
        <i val="0"/>
        <strike val="0"/>
        <condense val="0"/>
        <extend val="0"/>
        <outline val="0"/>
        <shadow val="0"/>
        <u val="none"/>
        <vertAlign val="baseline"/>
        <sz val="12"/>
        <color auto="1"/>
        <name val="Century Gothic"/>
        <scheme val="none"/>
      </font>
      <numFmt numFmtId="178" formatCode="0.0%"/>
      <fill>
        <patternFill patternType="solid">
          <fgColor indexed="64"/>
          <bgColor theme="0" tint="-0.249977111117893"/>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182" formatCode="&quot;$&quot;#,##0;\ \(&quot;$&quot;#,##0\)"/>
      <fill>
        <patternFill patternType="solid">
          <fgColor indexed="64"/>
          <bgColor theme="0" tint="-0.249977111117893"/>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182" formatCode="&quot;$&quot;#,##0;\ \(&quot;$&quot;#,##0\)"/>
      <fill>
        <patternFill patternType="solid">
          <fgColor indexed="64"/>
          <bgColor theme="0" tint="-0.249977111117893"/>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182" formatCode="&quot;$&quot;#,##0;\ \(&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vertical/>
        <horizontal/>
      </border>
      <protection locked="0" hidden="0"/>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indexed="47"/>
        </patternFill>
      </fill>
      <alignment horizontal="center" vertical="center" textRotation="0" wrapText="1" indent="0" justifyLastLine="0" shrinkToFit="0" readingOrder="0"/>
      <protection locked="1" hidden="0"/>
    </dxf>
    <dxf>
      <fill>
        <patternFill>
          <bgColor rgb="FF00B050"/>
        </patternFill>
      </fill>
    </dxf>
    <dxf>
      <fill>
        <patternFill>
          <bgColor rgb="FFFFFF00"/>
        </patternFill>
      </fill>
    </dxf>
    <dxf>
      <fill>
        <patternFill>
          <bgColor rgb="FFFFCC99"/>
        </patternFill>
      </fill>
      <border>
        <left style="thin">
          <color auto="1"/>
        </left>
        <right style="thin">
          <color auto="1"/>
        </right>
        <top style="thin">
          <color auto="1"/>
        </top>
        <bottom style="thin">
          <color auto="1"/>
        </bottom>
        <vertical/>
        <horizontal/>
      </border>
    </dxf>
    <dxf>
      <fill>
        <patternFill>
          <bgColor rgb="FFFFCC99"/>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ont>
        <b val="0"/>
        <i val="0"/>
        <strike val="0"/>
        <condense val="0"/>
        <extend val="0"/>
        <outline val="0"/>
        <shadow val="0"/>
        <u/>
        <vertAlign val="baseline"/>
        <sz val="14"/>
        <color indexed="12"/>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67" formatCode="[&lt;=9999999]###\-####;\(###\)\ ###\-####"/>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72" formatCode="00000\-0000"/>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4"/>
        <name val="Century Gothic"/>
        <scheme val="none"/>
      </font>
      <alignment horizontal="center" vertical="center" textRotation="0" indent="0" justifyLastLine="0" readingOrder="0"/>
    </dxf>
    <dxf>
      <border outline="0">
        <bottom style="thin">
          <color indexed="64"/>
        </bottom>
      </border>
    </dxf>
    <dxf>
      <font>
        <b/>
        <i val="0"/>
        <strike val="0"/>
        <condense val="0"/>
        <extend val="0"/>
        <outline val="0"/>
        <shadow val="0"/>
        <u val="none"/>
        <vertAlign val="baseline"/>
        <sz val="16"/>
        <color auto="1"/>
        <name val="Century Gothic"/>
        <scheme val="none"/>
      </font>
      <fill>
        <patternFill patternType="solid">
          <fgColor indexed="64"/>
          <bgColor indexed="43"/>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ertAlign val="baseline"/>
        <sz val="14"/>
        <color indexed="12"/>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67" formatCode="[&lt;=9999999]###\-####;\(###\)\ ###\-####"/>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83" formatCode="00000"/>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4"/>
        <name val="Century Gothic"/>
        <scheme val="none"/>
      </font>
      <alignment horizontal="center" vertical="center" textRotation="0" wrapText="1" indent="0" justifyLastLine="0" readingOrder="0"/>
    </dxf>
    <dxf>
      <border outline="0">
        <bottom style="thin">
          <color indexed="64"/>
        </bottom>
      </border>
    </dxf>
    <dxf>
      <font>
        <b/>
        <i val="0"/>
        <strike val="0"/>
        <condense val="0"/>
        <extend val="0"/>
        <outline val="0"/>
        <shadow val="0"/>
        <u val="none"/>
        <vertAlign val="baseline"/>
        <sz val="16"/>
        <color auto="1"/>
        <name val="Century Gothic"/>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outline="0">
        <left/>
        <right/>
        <top style="thin">
          <color auto="1"/>
        </top>
        <bottom style="thin">
          <color auto="1"/>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1"/>
    </dxf>
    <dxf>
      <border outline="0">
        <top style="thin">
          <color auto="1"/>
        </top>
      </border>
    </dxf>
    <dxf>
      <border outline="0">
        <left style="thin">
          <color auto="1"/>
        </left>
        <right style="thin">
          <color auto="1"/>
        </right>
        <top style="thin">
          <color auto="1"/>
        </top>
        <bottom style="thin">
          <color auto="1"/>
        </bottom>
      </border>
    </dxf>
    <dxf>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outline="0">
        <left/>
        <right/>
        <top style="thin">
          <color auto="1"/>
        </top>
        <bottom style="thin">
          <color auto="1"/>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1"/>
    </dxf>
    <dxf>
      <border outline="0">
        <top style="thin">
          <color auto="1"/>
        </top>
      </border>
    </dxf>
    <dxf>
      <border outline="0">
        <left style="thin">
          <color auto="1"/>
        </left>
        <right style="thin">
          <color auto="1"/>
        </right>
        <top style="thin">
          <color auto="1"/>
        </top>
        <bottom style="thin">
          <color auto="1"/>
        </bottom>
      </border>
    </dxf>
    <dxf>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auto="1"/>
        </top>
        <bottom style="thin">
          <color auto="1"/>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1"/>
    </dxf>
    <dxf>
      <border outline="0">
        <top style="thin">
          <color auto="1"/>
        </top>
      </border>
    </dxf>
    <dxf>
      <border outline="0">
        <left style="thin">
          <color auto="1"/>
        </left>
        <right style="thin">
          <color auto="1"/>
        </right>
        <top style="thin">
          <color auto="1"/>
        </top>
        <bottom style="thin">
          <color auto="1"/>
        </bottom>
      </border>
    </dxf>
    <dxf>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right/>
        <top style="thin">
          <color indexed="64"/>
        </top>
        <bottom style="thin">
          <color indexed="64"/>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alignment horizontal="left" vertical="center" textRotation="0" indent="1" justifyLastLine="0" shrinkToFit="0" readingOrder="0"/>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outline="0">
        <left/>
        <right/>
        <top style="thin">
          <color indexed="64"/>
        </top>
        <bottom style="thin">
          <color indexed="64"/>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outline="0">
        <left/>
        <right/>
        <top style="thin">
          <color indexed="64"/>
        </top>
        <bottom style="thin">
          <color indexed="64"/>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outline="0">
        <left/>
        <right style="thin">
          <color auto="1"/>
        </right>
        <top style="thin">
          <color auto="1"/>
        </top>
        <bottom style="thin">
          <color auto="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outline="0">
        <left/>
        <right style="thin">
          <color auto="1"/>
        </right>
        <top style="thin">
          <color auto="1"/>
        </top>
        <bottom style="thin">
          <color auto="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2"/>
        <color auto="1"/>
        <name val="Century Gothic"/>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1"/>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1"/>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alignment horizontal="left" vertical="center" textRotation="0" wrapText="1"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1"/>
    </dxf>
    <dxf>
      <font>
        <b/>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protection locked="1" hidden="1"/>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4" defaultTableStyle="TableStyleMedium9" defaultPivotStyle="PivotStyleLight16">
    <tableStyle name="Back to School Checklist" pivot="0" count="4">
      <tableStyleElement type="wholeTable" dxfId="415"/>
      <tableStyleElement type="headerRow" dxfId="414"/>
      <tableStyleElement type="firstColumnStripe" dxfId="413"/>
      <tableStyleElement type="lastHeaderCell" dxfId="412"/>
    </tableStyle>
    <tableStyle name="Back to School Checklist 2" pivot="0" count="4">
      <tableStyleElement type="wholeTable" dxfId="411"/>
      <tableStyleElement type="headerRow" dxfId="410"/>
      <tableStyleElement type="firstColumnStripe" dxfId="409"/>
      <tableStyleElement type="lastHeaderCell" dxfId="408"/>
    </tableStyle>
    <tableStyle name="Table Style 1" pivot="0" count="0"/>
    <tableStyle name="Table Style 2" pivot="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FF"/>
      <rgbColor rgb="00993366"/>
      <rgbColor rgb="00FFFFCC"/>
      <rgbColor rgb="00CCFFFF"/>
      <rgbColor rgb="00660066"/>
      <rgbColor rgb="00FF8080"/>
      <rgbColor rgb="000066CC"/>
      <rgbColor rgb="00CCCCFF"/>
      <rgbColor rgb="00FFCC99"/>
      <rgbColor rgb="009590FA"/>
      <rgbColor rgb="00FFFF00"/>
      <rgbColor rgb="00CCFFCC"/>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CCCC"/>
      <color rgb="FFFFCCFF"/>
      <color rgb="FFCCFF99"/>
      <color rgb="FFCCCCFF"/>
      <color rgb="FFFFFF99"/>
      <color rgb="FFFFFFCC"/>
      <color rgb="FF0000FF"/>
      <color rgb="FFCC0066"/>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Instructions!A45"/></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s!A47"/></Relationships>
</file>

<file path=xl/drawings/_rels/drawing4.xml.rels><?xml version="1.0" encoding="UTF-8" standalone="yes"?>
<Relationships xmlns="http://schemas.openxmlformats.org/package/2006/relationships"><Relationship Id="rId1" Type="http://schemas.openxmlformats.org/officeDocument/2006/relationships/hyperlink" Target="#Instructions!A71"/></Relationships>
</file>

<file path=xl/drawings/_rels/drawing5.xml.rels><?xml version="1.0" encoding="UTF-8" standalone="yes"?>
<Relationships xmlns="http://schemas.openxmlformats.org/package/2006/relationships"><Relationship Id="rId1" Type="http://schemas.openxmlformats.org/officeDocument/2006/relationships/hyperlink" Target="#Instructions!A92"/></Relationships>
</file>

<file path=xl/drawings/_rels/drawing6.xml.rels><?xml version="1.0" encoding="UTF-8" standalone="yes"?>
<Relationships xmlns="http://schemas.openxmlformats.org/package/2006/relationships"><Relationship Id="rId1" Type="http://schemas.openxmlformats.org/officeDocument/2006/relationships/hyperlink" Target="#Instructions!A110"/></Relationships>
</file>

<file path=xl/drawings/_rels/drawing7.xml.rels><?xml version="1.0" encoding="UTF-8" standalone="yes"?>
<Relationships xmlns="http://schemas.openxmlformats.org/package/2006/relationships"><Relationship Id="rId1" Type="http://schemas.openxmlformats.org/officeDocument/2006/relationships/hyperlink" Target="#Instructions!A137"/></Relationships>
</file>

<file path=xl/drawings/_rels/drawing8.xml.rels><?xml version="1.0" encoding="UTF-8" standalone="yes"?>
<Relationships xmlns="http://schemas.openxmlformats.org/package/2006/relationships"><Relationship Id="rId1" Type="http://schemas.openxmlformats.org/officeDocument/2006/relationships/hyperlink" Target="#Instructions!A161"/></Relationships>
</file>

<file path=xl/drawings/_rels/drawing9.xml.rels><?xml version="1.0" encoding="UTF-8" standalone="yes"?>
<Relationships xmlns="http://schemas.openxmlformats.org/package/2006/relationships"><Relationship Id="rId1" Type="http://schemas.openxmlformats.org/officeDocument/2006/relationships/hyperlink" Target="#Instructions!A185"/></Relationships>
</file>

<file path=xl/drawings/_rels/drawing10.xml.rels><?xml version="1.0" encoding="UTF-8" standalone="yes"?>
<Relationships xmlns="http://schemas.openxmlformats.org/package/2006/relationships"><Relationship Id="rId1" Type="http://schemas.openxmlformats.org/officeDocument/2006/relationships/hyperlink" Target="#Instructions!A202"/></Relationships>
</file>

<file path=xl/drawings/_rels/drawing11.xml.rels><?xml version="1.0" encoding="UTF-8" standalone="yes"?>
<Relationships xmlns="http://schemas.openxmlformats.org/package/2006/relationships"><Relationship Id="rId1" Type="http://schemas.openxmlformats.org/officeDocument/2006/relationships/hyperlink" Target="#Instructions!A218"/></Relationships>
</file>

<file path=xl/drawings/_rels/drawing12.xml.rels><?xml version="1.0" encoding="UTF-8" standalone="yes"?>
<Relationships xmlns="http://schemas.openxmlformats.org/package/2006/relationships"><Relationship Id="rId1" Type="http://schemas.openxmlformats.org/officeDocument/2006/relationships/hyperlink" Target="#Instructions!A239"/></Relationships>
</file>

<file path=xl/drawings/_rels/drawing13.xml.rels><?xml version="1.0" encoding="UTF-8" standalone="yes"?>
<Relationships xmlns="http://schemas.openxmlformats.org/package/2006/relationships"><Relationship Id="rId1" Type="http://schemas.openxmlformats.org/officeDocument/2006/relationships/hyperlink" Target="#Instructions!A255"/></Relationships>
</file>

<file path=xl/drawings/_rels/drawing14.xml.rels><?xml version="1.0" encoding="UTF-8" standalone="yes"?>
<Relationships xmlns="http://schemas.openxmlformats.org/package/2006/relationships"><Relationship Id="rId1" Type="http://schemas.openxmlformats.org/officeDocument/2006/relationships/hyperlink" Target="#Instructions!A274"/></Relationships>
</file>

<file path=xl/drawings/_rels/drawing15.xml.rels><?xml version="1.0" encoding="UTF-8" standalone="yes"?>
<Relationships xmlns="http://schemas.openxmlformats.org/package/2006/relationships"><Relationship Id="rId1" Type="http://schemas.openxmlformats.org/officeDocument/2006/relationships/hyperlink" Target="#Instructions!A283"/></Relationships>
</file>

<file path=xl/drawings/drawing1.xml><?xml version="1.0" encoding="utf-8"?>
<xdr:wsDr xmlns:xdr="http://schemas.openxmlformats.org/drawingml/2006/spreadsheetDrawing" xmlns:a="http://schemas.openxmlformats.org/drawingml/2006/main">
  <xdr:twoCellAnchor>
    <xdr:from>
      <xdr:col>0</xdr:col>
      <xdr:colOff>11906</xdr:colOff>
      <xdr:row>0</xdr:row>
      <xdr:rowOff>3401</xdr:rowOff>
    </xdr:from>
    <xdr:to>
      <xdr:col>0</xdr:col>
      <xdr:colOff>1685191</xdr:colOff>
      <xdr:row>1</xdr:row>
      <xdr:rowOff>3400</xdr:rowOff>
    </xdr:to>
    <xdr:sp macro="" textlink="">
      <xdr:nvSpPr>
        <xdr:cNvPr id="47" name="Goto Instructions tab" descr="Hyperlink - Switches from current worksheet  to  the Authorized Agent And Contact Information Section of the Instructions worksheet.">
          <a:hlinkClick xmlns:r="http://schemas.openxmlformats.org/officeDocument/2006/relationships" r:id="rId1" tooltip="Authorized Agent and Contact Information Instructions"/>
          <a:extLst>
            <a:ext uri="{FF2B5EF4-FFF2-40B4-BE49-F238E27FC236}">
              <a16:creationId xmlns:a16="http://schemas.microsoft.com/office/drawing/2014/main" id="{00000000-0008-0000-0200-00002F000000}"/>
            </a:ext>
          </a:extLst>
        </xdr:cNvPr>
        <xdr:cNvSpPr>
          <a:spLocks noChangeArrowheads="1"/>
        </xdr:cNvSpPr>
      </xdr:nvSpPr>
      <xdr:spPr bwMode="auto">
        <a:xfrm>
          <a:off x="11906" y="3401"/>
          <a:ext cx="1673285" cy="498230"/>
        </a:xfrm>
        <a:prstGeom prst="rect">
          <a:avLst/>
        </a:prstGeom>
        <a:solidFill>
          <a:srgbClr val="FFFF99"/>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endParaRPr lang="en-US" sz="1600" b="0" i="0" strike="noStrike">
            <a:solidFill>
              <a:srgbClr val="000000"/>
            </a:solidFill>
            <a:latin typeface="Century Gothic" panose="020B0502020202020204" pitchFamily="34" charset="0"/>
            <a:cs typeface="Tahoma"/>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820433</xdr:colOff>
      <xdr:row>4</xdr:row>
      <xdr:rowOff>3176</xdr:rowOff>
    </xdr:to>
    <xdr:sp macro="[0]!AllSheets_GoToInstructions" textlink="">
      <xdr:nvSpPr>
        <xdr:cNvPr id="2" name="Rectangle 304">
          <a:extLst>
            <a:ext uri="{FF2B5EF4-FFF2-40B4-BE49-F238E27FC236}">
              <a16:creationId xmlns:a16="http://schemas.microsoft.com/office/drawing/2014/main" id="{00000000-0008-0000-0300-000002000000}"/>
            </a:ext>
          </a:extLst>
        </xdr:cNvPr>
        <xdr:cNvSpPr>
          <a:spLocks noChangeArrowheads="1"/>
        </xdr:cNvSpPr>
      </xdr:nvSpPr>
      <xdr:spPr bwMode="auto">
        <a:xfrm>
          <a:off x="0" y="333375"/>
          <a:ext cx="835819" cy="336551"/>
        </a:xfrm>
        <a:prstGeom prst="rect">
          <a:avLst/>
        </a:prstGeom>
        <a:solidFill>
          <a:srgbClr val="CCFFCC"/>
        </a:solidFill>
        <a:ln w="3175" algn="ctr">
          <a:solidFill>
            <a:srgbClr val="008000"/>
          </a:solidFill>
          <a:miter lim="800000"/>
          <a:headEnd/>
          <a:tailEnd/>
        </a:ln>
        <a:effectLst/>
      </xdr:spPr>
      <xdr:txBody>
        <a:bodyPr vertOverflow="clip" wrap="square" lIns="36576" tIns="27432" rIns="36576" bIns="27432" anchor="ctr" upright="1"/>
        <a:lstStyle/>
        <a:p>
          <a:pPr algn="ctr" rtl="0">
            <a:defRPr sz="1000"/>
          </a:pPr>
          <a:r>
            <a:rPr lang="en-US" sz="1000" b="0" i="0" strike="noStrike">
              <a:solidFill>
                <a:srgbClr val="000000"/>
              </a:solidFill>
              <a:latin typeface="Tahoma"/>
              <a:cs typeface="Tahoma"/>
            </a:rPr>
            <a:t>Instructions</a:t>
          </a:r>
        </a:p>
      </xdr:txBody>
    </xdr:sp>
    <xdr:clientData fPrintsWithSheet="0"/>
  </xdr:twoCellAnchor>
  <xdr:twoCellAnchor>
    <xdr:from>
      <xdr:col>0</xdr:col>
      <xdr:colOff>811053</xdr:colOff>
      <xdr:row>2</xdr:row>
      <xdr:rowOff>0</xdr:rowOff>
    </xdr:from>
    <xdr:to>
      <xdr:col>0</xdr:col>
      <xdr:colOff>1589855</xdr:colOff>
      <xdr:row>4</xdr:row>
      <xdr:rowOff>3174</xdr:rowOff>
    </xdr:to>
    <xdr:sp macro="[0]!AllSheets_GoToAuthorizedAgent" textlink="">
      <xdr:nvSpPr>
        <xdr:cNvPr id="3" name="Rectangle 302">
          <a:extLst>
            <a:ext uri="{FF2B5EF4-FFF2-40B4-BE49-F238E27FC236}">
              <a16:creationId xmlns:a16="http://schemas.microsoft.com/office/drawing/2014/main" id="{00000000-0008-0000-0300-000003000000}"/>
            </a:ext>
          </a:extLst>
        </xdr:cNvPr>
        <xdr:cNvSpPr>
          <a:spLocks noChangeArrowheads="1"/>
        </xdr:cNvSpPr>
      </xdr:nvSpPr>
      <xdr:spPr bwMode="auto">
        <a:xfrm>
          <a:off x="826293" y="333375"/>
          <a:ext cx="812800" cy="336549"/>
        </a:xfrm>
        <a:prstGeom prst="rect">
          <a:avLst/>
        </a:prstGeom>
        <a:solidFill>
          <a:srgbClr val="CCFFCC"/>
        </a:solidFill>
        <a:ln w="3175" algn="ctr">
          <a:solidFill>
            <a:srgbClr val="008000"/>
          </a:solidFill>
          <a:miter lim="800000"/>
          <a:headEnd/>
          <a:tailEnd/>
        </a:ln>
        <a:effectLst/>
      </xdr:spPr>
      <xdr:txBody>
        <a:bodyPr vertOverflow="clip" wrap="square" lIns="36576" tIns="27432" rIns="36576" bIns="27432" anchor="ctr" upright="1"/>
        <a:lstStyle/>
        <a:p>
          <a:pPr algn="ctr" rtl="0">
            <a:defRPr sz="1000"/>
          </a:pPr>
          <a:r>
            <a:rPr lang="en-US" sz="1000" b="0" i="0" strike="noStrike">
              <a:solidFill>
                <a:srgbClr val="000000"/>
              </a:solidFill>
              <a:latin typeface="Tahoma"/>
              <a:cs typeface="Tahoma"/>
            </a:rPr>
            <a:t>Auth. Agent</a:t>
          </a:r>
        </a:p>
      </xdr:txBody>
    </xdr:sp>
    <xdr:clientData fPrintsWithSheet="0"/>
  </xdr:twoCellAnchor>
  <xdr:twoCellAnchor>
    <xdr:from>
      <xdr:col>0</xdr:col>
      <xdr:colOff>1587184</xdr:colOff>
      <xdr:row>2</xdr:row>
      <xdr:rowOff>0</xdr:rowOff>
    </xdr:from>
    <xdr:to>
      <xdr:col>0</xdr:col>
      <xdr:colOff>2117779</xdr:colOff>
      <xdr:row>4</xdr:row>
      <xdr:rowOff>1247</xdr:rowOff>
    </xdr:to>
    <xdr:sp macro="[0]!AllSheets_GoToSpecificSheet" textlink="">
      <xdr:nvSpPr>
        <xdr:cNvPr id="5" name="Rectangle 305">
          <a:extLst>
            <a:ext uri="{FF2B5EF4-FFF2-40B4-BE49-F238E27FC236}">
              <a16:creationId xmlns:a16="http://schemas.microsoft.com/office/drawing/2014/main" id="{00000000-0008-0000-0300-000005000000}"/>
            </a:ext>
          </a:extLst>
        </xdr:cNvPr>
        <xdr:cNvSpPr>
          <a:spLocks noChangeArrowheads="1"/>
        </xdr:cNvSpPr>
      </xdr:nvSpPr>
      <xdr:spPr bwMode="auto">
        <a:xfrm>
          <a:off x="1627189" y="333375"/>
          <a:ext cx="551656" cy="334622"/>
        </a:xfrm>
        <a:prstGeom prst="rect">
          <a:avLst/>
        </a:prstGeom>
        <a:solidFill>
          <a:srgbClr val="CCFFCC"/>
        </a:solidFill>
        <a:ln w="3175" algn="ctr">
          <a:solidFill>
            <a:srgbClr val="008000"/>
          </a:solidFill>
          <a:miter lim="800000"/>
          <a:headEnd/>
          <a:tailEnd/>
        </a:ln>
        <a:effectLst/>
      </xdr:spPr>
      <xdr:txBody>
        <a:bodyPr vertOverflow="clip" wrap="square" lIns="36576" tIns="27432" rIns="36576" bIns="27432" anchor="ctr" upright="1"/>
        <a:lstStyle/>
        <a:p>
          <a:pPr algn="ctr" rtl="0">
            <a:defRPr sz="1000"/>
          </a:pPr>
          <a:r>
            <a:rPr lang="en-US" sz="1000" b="0" i="0" strike="noStrike">
              <a:solidFill>
                <a:srgbClr val="000000"/>
              </a:solidFill>
              <a:latin typeface="Tahoma"/>
              <a:cs typeface="Tahoma"/>
            </a:rPr>
            <a:t>Specific</a:t>
          </a:r>
        </a:p>
      </xdr:txBody>
    </xdr:sp>
    <xdr:clientData fPrintsWithSheet="0"/>
  </xdr:twoCellAnchor>
  <mc:AlternateContent xmlns:mc="http://schemas.openxmlformats.org/markup-compatibility/2006">
    <mc:Choice xmlns:a14="http://schemas.microsoft.com/office/drawing/2010/main" Requires="a14">
      <xdr:twoCellAnchor editAs="absolute">
        <xdr:from>
          <xdr:col>2</xdr:col>
          <xdr:colOff>257175</xdr:colOff>
          <xdr:row>37</xdr:row>
          <xdr:rowOff>152400</xdr:rowOff>
        </xdr:from>
        <xdr:to>
          <xdr:col>3</xdr:col>
          <xdr:colOff>38100</xdr:colOff>
          <xdr:row>39</xdr:row>
          <xdr:rowOff>76200</xdr:rowOff>
        </xdr:to>
        <xdr:sp macro="" textlink="">
          <xdr:nvSpPr>
            <xdr:cNvPr id="2594144" name="Check Box 2400" hidden="1">
              <a:extLst>
                <a:ext uri="{63B3BB69-23CF-44E3-9099-C40C66FF867C}">
                  <a14:compatExt spid="_x0000_s2594144"/>
                </a:ext>
                <a:ext uri="{FF2B5EF4-FFF2-40B4-BE49-F238E27FC236}">
                  <a16:creationId xmlns:a16="http://schemas.microsoft.com/office/drawing/2014/main" id="{00000000-0008-0000-0300-000060952700}"/>
                </a:ext>
              </a:extLst>
            </xdr:cNvPr>
            <xdr:cNvSpPr/>
          </xdr:nvSpPr>
          <xdr:spPr bwMode="auto">
            <a:xfrm>
              <a:off x="0" y="0"/>
              <a:ext cx="0" cy="0"/>
            </a:xfrm>
            <a:prstGeom prst="rect">
              <a:avLst/>
            </a:prstGeom>
            <a:noFill/>
            <a:ln>
              <a:noFill/>
            </a:ln>
            <a:extLst>
              <a:ext uri="{909E8E84-426E-40DD-AFC4-6F175D3DCCD1}">
                <a14:hiddenFill>
                  <a:solidFill>
                    <a:srgbClr val="99CCFF"/>
                  </a:solidFill>
                </a14:hiddenFill>
              </a:ext>
              <a:ext uri="{91240B29-F687-4F45-9708-019B960494DF}">
                <a14:hiddenLine w="3175">
                  <a:solidFill>
                    <a:srgbClr val="0000FF"/>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24408</xdr:colOff>
      <xdr:row>0</xdr:row>
      <xdr:rowOff>0</xdr:rowOff>
    </xdr:from>
    <xdr:to>
      <xdr:col>2</xdr:col>
      <xdr:colOff>7610</xdr:colOff>
      <xdr:row>1</xdr:row>
      <xdr:rowOff>0</xdr:rowOff>
    </xdr:to>
    <xdr:sp macro="" textlink="">
      <xdr:nvSpPr>
        <xdr:cNvPr id="10" name="Rectangle 63" descr="Hyperlink - Switches from current worksheet to the Project Ledger section of the Instructions worksheet." title="Instructions">
          <a:hlinkClick xmlns:r="http://schemas.openxmlformats.org/officeDocument/2006/relationships" r:id="rId1" tooltip="Project Ledger Instructions"/>
          <a:extLst>
            <a:ext uri="{FF2B5EF4-FFF2-40B4-BE49-F238E27FC236}">
              <a16:creationId xmlns:a16="http://schemas.microsoft.com/office/drawing/2014/main" id="{00000000-0008-0000-0800-00000A000000}"/>
            </a:ext>
          </a:extLst>
        </xdr:cNvPr>
        <xdr:cNvSpPr>
          <a:spLocks noChangeArrowheads="1"/>
        </xdr:cNvSpPr>
      </xdr:nvSpPr>
      <xdr:spPr bwMode="auto">
        <a:xfrm>
          <a:off x="24408" y="0"/>
          <a:ext cx="1976125" cy="381000"/>
        </a:xfrm>
        <a:prstGeom prst="rect">
          <a:avLst/>
        </a:prstGeom>
        <a:solidFill>
          <a:srgbClr val="FFCC99"/>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endParaRPr lang="en-US" sz="1200" b="0" i="0" strike="noStrike">
            <a:solidFill>
              <a:srgbClr val="000000"/>
            </a:solidFill>
            <a:latin typeface="Century Gothic" panose="020B0502020202020204" pitchFamily="34" charset="0"/>
            <a:cs typeface="Tahoma"/>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27214</xdr:colOff>
      <xdr:row>0</xdr:row>
      <xdr:rowOff>13608</xdr:rowOff>
    </xdr:from>
    <xdr:to>
      <xdr:col>1</xdr:col>
      <xdr:colOff>1069982</xdr:colOff>
      <xdr:row>0</xdr:row>
      <xdr:rowOff>379368</xdr:rowOff>
    </xdr:to>
    <xdr:sp macro="" textlink="">
      <xdr:nvSpPr>
        <xdr:cNvPr id="163" name="Goto Instructions tab" descr="Hyperlink - Switches from current worksheet to the Planning section of the Instructions worksheet." title="Instructions">
          <a:hlinkClick xmlns:r="http://schemas.openxmlformats.org/officeDocument/2006/relationships" r:id="rId1" tooltip="Planning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7214" y="13608"/>
          <a:ext cx="1965960" cy="365760"/>
        </a:xfrm>
        <a:prstGeom prst="rect">
          <a:avLst/>
        </a:prstGeom>
        <a:solidFill>
          <a:srgbClr val="CCFFCC"/>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27229</xdr:colOff>
      <xdr:row>0</xdr:row>
      <xdr:rowOff>1</xdr:rowOff>
    </xdr:from>
    <xdr:to>
      <xdr:col>1</xdr:col>
      <xdr:colOff>835535</xdr:colOff>
      <xdr:row>0</xdr:row>
      <xdr:rowOff>374905</xdr:rowOff>
    </xdr:to>
    <xdr:sp macro="" textlink="">
      <xdr:nvSpPr>
        <xdr:cNvPr id="16" name="Rectangle 63" descr="Hyperlink - Switches from current worksheet to the Organization section of the Instructions worksheet.">
          <a:hlinkClick xmlns:r="http://schemas.openxmlformats.org/officeDocument/2006/relationships" r:id="rId1" tooltip="Organization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7229" y="1"/>
          <a:ext cx="1965960" cy="374904"/>
        </a:xfrm>
        <a:prstGeom prst="rect">
          <a:avLst/>
        </a:prstGeom>
        <a:solidFill>
          <a:schemeClr val="accent4">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34018</xdr:colOff>
      <xdr:row>0</xdr:row>
      <xdr:rowOff>0</xdr:rowOff>
    </xdr:from>
    <xdr:to>
      <xdr:col>1</xdr:col>
      <xdr:colOff>1824718</xdr:colOff>
      <xdr:row>1</xdr:row>
      <xdr:rowOff>2585</xdr:rowOff>
    </xdr:to>
    <xdr:sp macro="" textlink="">
      <xdr:nvSpPr>
        <xdr:cNvPr id="141" name="Goto Instructions Tab" descr="Hyperlink - Switches from current worksheet to the Eqiupment section of the Instructions worksheet.">
          <a:hlinkClick xmlns:r="http://schemas.openxmlformats.org/officeDocument/2006/relationships" r:id="rId1" tooltip="Equipment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34018" y="0"/>
          <a:ext cx="2743200" cy="383585"/>
        </a:xfrm>
        <a:prstGeom prst="rect">
          <a:avLst/>
        </a:prstGeom>
        <a:solidFill>
          <a:srgbClr val="99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800" b="0" i="0" strike="noStrike">
              <a:solidFill>
                <a:srgbClr val="000000"/>
              </a:solidFill>
              <a:latin typeface="Century Gothic" panose="020B0502020202020204" pitchFamily="34" charset="0"/>
              <a:cs typeface="Tahoma"/>
            </a:rPr>
            <a:t>Instructions</a:t>
          </a:r>
          <a:endParaRPr lang="en-US" sz="1400" b="0" i="0" strike="noStrike">
            <a:solidFill>
              <a:srgbClr val="000000"/>
            </a:solidFill>
            <a:latin typeface="Century Gothic" panose="020B0502020202020204" pitchFamily="34" charset="0"/>
            <a:cs typeface="Tahoma"/>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207498</xdr:colOff>
      <xdr:row>1</xdr:row>
      <xdr:rowOff>3048</xdr:rowOff>
    </xdr:to>
    <xdr:sp macro="" textlink="">
      <xdr:nvSpPr>
        <xdr:cNvPr id="135" name="Instructions" descr="Hyperlink - Switches from current worksheet to the Training section of the Instructions worksheet.">
          <a:hlinkClick xmlns:r="http://schemas.openxmlformats.org/officeDocument/2006/relationships" r:id="rId1" tooltip="Training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0" y="0"/>
          <a:ext cx="1965960" cy="384048"/>
        </a:xfrm>
        <a:prstGeom prst="rect">
          <a:avLst/>
        </a:prstGeom>
        <a:solidFill>
          <a:srgbClr val="FFFF99"/>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29308</xdr:colOff>
      <xdr:row>0</xdr:row>
      <xdr:rowOff>0</xdr:rowOff>
    </xdr:from>
    <xdr:to>
      <xdr:col>2</xdr:col>
      <xdr:colOff>236806</xdr:colOff>
      <xdr:row>1</xdr:row>
      <xdr:rowOff>3048</xdr:rowOff>
    </xdr:to>
    <xdr:sp macro="" textlink="">
      <xdr:nvSpPr>
        <xdr:cNvPr id="150" name="Instructions" descr="Hyperlink - Switches from current worksheet to the Exercise section of the Instructions worksheet.">
          <a:hlinkClick xmlns:r="http://schemas.openxmlformats.org/officeDocument/2006/relationships" r:id="rId1" tooltip="Exercise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9308" y="0"/>
          <a:ext cx="1965960" cy="384048"/>
        </a:xfrm>
        <a:prstGeom prst="rect">
          <a:avLst/>
        </a:prstGeom>
        <a:solidFill>
          <a:srgbClr val="CC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12560</xdr:colOff>
      <xdr:row>0</xdr:row>
      <xdr:rowOff>10745</xdr:rowOff>
    </xdr:from>
    <xdr:to>
      <xdr:col>1</xdr:col>
      <xdr:colOff>1040674</xdr:colOff>
      <xdr:row>1</xdr:row>
      <xdr:rowOff>4649</xdr:rowOff>
    </xdr:to>
    <xdr:sp macro="" textlink="">
      <xdr:nvSpPr>
        <xdr:cNvPr id="12" name="Goto Instructions tab" descr="Hyperlink - Switches from current worksheet to the M&amp;A section of the Instructions worksheet.">
          <a:hlinkClick xmlns:r="http://schemas.openxmlformats.org/officeDocument/2006/relationships" r:id="rId1" tooltip="M&amp;A Ledger Instructions"/>
          <a:extLst>
            <a:ext uri="{FF2B5EF4-FFF2-40B4-BE49-F238E27FC236}">
              <a16:creationId xmlns:a16="http://schemas.microsoft.com/office/drawing/2014/main" id="{00000000-0008-0000-0F00-00000C000000}"/>
            </a:ext>
          </a:extLst>
        </xdr:cNvPr>
        <xdr:cNvSpPr>
          <a:spLocks noChangeArrowheads="1"/>
        </xdr:cNvSpPr>
      </xdr:nvSpPr>
      <xdr:spPr bwMode="auto">
        <a:xfrm>
          <a:off x="12560" y="10745"/>
          <a:ext cx="1965960" cy="374904"/>
        </a:xfrm>
        <a:prstGeom prst="rect">
          <a:avLst/>
        </a:prstGeom>
        <a:solidFill>
          <a:srgbClr val="CCFF99"/>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27214</xdr:colOff>
      <xdr:row>0</xdr:row>
      <xdr:rowOff>12878</xdr:rowOff>
    </xdr:from>
    <xdr:to>
      <xdr:col>1</xdr:col>
      <xdr:colOff>747597</xdr:colOff>
      <xdr:row>0</xdr:row>
      <xdr:rowOff>378638</xdr:rowOff>
    </xdr:to>
    <xdr:sp macro="" textlink="">
      <xdr:nvSpPr>
        <xdr:cNvPr id="114" name="Rectangle 1533" descr="Hyperlink - Switches from current worksheet to the Indirect Costs section of the Instructions worksheet." title="Instructions">
          <a:hlinkClick xmlns:r="http://schemas.openxmlformats.org/officeDocument/2006/relationships" r:id="rId1" tooltip="Indirect Costs Ledger Instructions"/>
          <a:extLst>
            <a:ext uri="{FF2B5EF4-FFF2-40B4-BE49-F238E27FC236}">
              <a16:creationId xmlns:a16="http://schemas.microsoft.com/office/drawing/2014/main" id="{00000000-0008-0000-0F00-00000C000000}"/>
            </a:ext>
          </a:extLst>
        </xdr:cNvPr>
        <xdr:cNvSpPr>
          <a:spLocks noChangeArrowheads="1"/>
        </xdr:cNvSpPr>
      </xdr:nvSpPr>
      <xdr:spPr bwMode="auto">
        <a:xfrm>
          <a:off x="27214" y="12878"/>
          <a:ext cx="1965960" cy="365760"/>
        </a:xfrm>
        <a:prstGeom prst="rect">
          <a:avLst/>
        </a:prstGeom>
        <a:solidFill>
          <a:srgbClr val="FFCCCC"/>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27218</xdr:colOff>
      <xdr:row>0</xdr:row>
      <xdr:rowOff>13610</xdr:rowOff>
    </xdr:from>
    <xdr:to>
      <xdr:col>1</xdr:col>
      <xdr:colOff>1216524</xdr:colOff>
      <xdr:row>0</xdr:row>
      <xdr:rowOff>379370</xdr:rowOff>
    </xdr:to>
    <xdr:sp macro="" textlink="">
      <xdr:nvSpPr>
        <xdr:cNvPr id="106" name="Instructions" descr="Hyperlink - Switches from current worksheet to the Consultant -Contractor section of the Instructions worksheet.">
          <a:hlinkClick xmlns:r="http://schemas.openxmlformats.org/officeDocument/2006/relationships" r:id="rId1" tooltip="Consultant/Contractor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7218" y="13610"/>
          <a:ext cx="1965960" cy="365760"/>
        </a:xfrm>
        <a:prstGeom prst="rect">
          <a:avLst/>
        </a:prstGeom>
        <a:solidFill>
          <a:srgbClr val="CCFFCC"/>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749691</xdr:colOff>
      <xdr:row>1</xdr:row>
      <xdr:rowOff>2585</xdr:rowOff>
    </xdr:to>
    <xdr:sp macro="" textlink="">
      <xdr:nvSpPr>
        <xdr:cNvPr id="26" name="Goto Instructions tab" descr="Hyperlink - Switches from current worksheet to the Personnel section of the Instructions worksheet.">
          <a:hlinkClick xmlns:r="http://schemas.openxmlformats.org/officeDocument/2006/relationships" r:id="rId1" tooltip="Personnel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0" y="0"/>
          <a:ext cx="1965960" cy="383585"/>
        </a:xfrm>
        <a:prstGeom prst="rect">
          <a:avLst/>
        </a:prstGeom>
        <a:solidFill>
          <a:schemeClr val="bg2">
            <a:lumMod val="9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27213</xdr:colOff>
      <xdr:row>0</xdr:row>
      <xdr:rowOff>0</xdr:rowOff>
    </xdr:from>
    <xdr:to>
      <xdr:col>2</xdr:col>
      <xdr:colOff>224244</xdr:colOff>
      <xdr:row>1</xdr:row>
      <xdr:rowOff>2585</xdr:rowOff>
    </xdr:to>
    <xdr:sp macro="" textlink="">
      <xdr:nvSpPr>
        <xdr:cNvPr id="36" name="Goto Instructions tab" descr="Hyperlink - Switches from current worksheet to the Match section of the Instructions worksheet.">
          <a:hlinkClick xmlns:r="http://schemas.openxmlformats.org/officeDocument/2006/relationships" r:id="rId1" tooltip="Match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7213" y="0"/>
          <a:ext cx="1965960" cy="383585"/>
        </a:xfrm>
        <a:prstGeom prst="rect">
          <a:avLst/>
        </a:prstGeom>
        <a:solidFill>
          <a:schemeClr val="accent5">
            <a:lumMod val="60000"/>
            <a:lumOff val="4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850174</xdr:colOff>
      <xdr:row>1</xdr:row>
      <xdr:rowOff>0</xdr:rowOff>
    </xdr:to>
    <xdr:sp macro="" textlink="">
      <xdr:nvSpPr>
        <xdr:cNvPr id="12899" name="Goto Instructions tab" descr="Hyperlink - Switches from current worksheet to the Authorized Agent section of the Instructions worksheet.">
          <a:hlinkClick xmlns:r="http://schemas.openxmlformats.org/officeDocument/2006/relationships" r:id="rId1" tooltip="Authorized Agent Instructions"/>
          <a:extLst>
            <a:ext uri="{FF2B5EF4-FFF2-40B4-BE49-F238E27FC236}">
              <a16:creationId xmlns:a16="http://schemas.microsoft.com/office/drawing/2014/main" id="{00000000-0008-0000-1400-000063320000}"/>
            </a:ext>
          </a:extLst>
        </xdr:cNvPr>
        <xdr:cNvSpPr>
          <a:spLocks noChangeArrowheads="1"/>
        </xdr:cNvSpPr>
      </xdr:nvSpPr>
      <xdr:spPr bwMode="auto">
        <a:xfrm>
          <a:off x="0" y="0"/>
          <a:ext cx="1965960" cy="503464"/>
        </a:xfrm>
        <a:prstGeom prst="rect">
          <a:avLst/>
        </a:prstGeom>
        <a:solidFill>
          <a:srgbClr val="99CCFF"/>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600" b="0" i="0" strike="noStrike">
              <a:solidFill>
                <a:srgbClr val="000000"/>
              </a:solidFill>
              <a:latin typeface="Century Gothic" panose="020B0502020202020204" pitchFamily="34" charset="0"/>
              <a:cs typeface="Tahoma"/>
            </a:rPr>
            <a:t>Instructions</a:t>
          </a:r>
          <a:endParaRPr lang="en-US" sz="1200" b="0" i="0" strike="noStrike">
            <a:solidFill>
              <a:srgbClr val="000000"/>
            </a:solidFill>
            <a:latin typeface="Century Gothic" panose="020B0502020202020204" pitchFamily="34" charset="0"/>
            <a:cs typeface="Tahoma"/>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1677035</xdr:colOff>
      <xdr:row>1</xdr:row>
      <xdr:rowOff>261</xdr:rowOff>
    </xdr:to>
    <xdr:sp macro="" textlink="">
      <xdr:nvSpPr>
        <xdr:cNvPr id="17" name="Rectangle 63" descr="Hyperlink - Switches from current worksheet to the Indirect Costs Summary section of the Instructions worksheet.">
          <a:hlinkClick xmlns:r="http://schemas.openxmlformats.org/officeDocument/2006/relationships" r:id="rId1" tooltip="Indirect Costs Summary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5400" y="12700"/>
          <a:ext cx="1965960" cy="365760"/>
        </a:xfrm>
        <a:prstGeom prst="rect">
          <a:avLst/>
        </a:prstGeom>
        <a:solidFill>
          <a:schemeClr val="accent4">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tables/table1.xml><?xml version="1.0" encoding="utf-8"?>
<table xmlns="http://schemas.openxmlformats.org/spreadsheetml/2006/main" id="29" name="TableSection1A" displayName="TableSection1A" ref="A5:B8" totalsRowShown="0" headerRowDxfId="407" dataDxfId="405" headerRowBorderDxfId="406" tableBorderDxfId="404" totalsRowBorderDxfId="403">
  <autoFilter ref="A5:B8">
    <filterColumn colId="0" hiddenButton="1"/>
    <filterColumn colId="1" hiddenButton="1"/>
  </autoFilter>
  <tableColumns count="2">
    <tableColumn id="1" name="Version" dataDxfId="402"/>
    <tableColumn id="2" name="Instructions" dataDxfId="401"/>
  </tableColumns>
  <tableStyleInfo name="Back to School Checklist" showFirstColumn="0" showLastColumn="0" showRowStripes="1" showColumnStripes="0"/>
  <extLst>
    <ext xmlns:x14="http://schemas.microsoft.com/office/spreadsheetml/2009/9/main" uri="{504A1905-F514-4f6f-8877-14C23A59335A}">
      <x14:table altTextSummary="Section 1: Enabling Macros"/>
    </ext>
  </extLst>
</table>
</file>

<file path=xl/tables/table2.xml><?xml version="1.0" encoding="utf-8"?>
<table xmlns="http://schemas.openxmlformats.org/spreadsheetml/2006/main" id="32" name="TableSection1B" displayName="TableSection1B" ref="A10:B25" totalsRowShown="0" headerRowDxfId="400" dataDxfId="398" headerRowBorderDxfId="399" tableBorderDxfId="397" totalsRowBorderDxfId="396">
  <autoFilter ref="A10:B25">
    <filterColumn colId="0" hiddenButton="1"/>
    <filterColumn colId="1" hiddenButton="1"/>
  </autoFilter>
  <tableColumns count="2">
    <tableColumn id="1" name="Button" dataDxfId="395"/>
    <tableColumn id="2" name="Function" dataDxfId="394"/>
  </tableColumns>
  <tableStyleInfo name="Back to School Checklist" showFirstColumn="0" showLastColumn="0" showRowStripes="1" showColumnStripes="0"/>
  <extLst>
    <ext xmlns:x14="http://schemas.microsoft.com/office/spreadsheetml/2009/9/main" uri="{504A1905-F514-4f6f-8877-14C23A59335A}">
      <x14:table altTextSummary="Section 1: List of Macros"/>
    </ext>
  </extLst>
</table>
</file>

<file path=xl/tables/table3.xml><?xml version="1.0" encoding="utf-8"?>
<table xmlns="http://schemas.openxmlformats.org/spreadsheetml/2006/main" id="33" name="TableSection2" displayName="TableSection2" ref="A29:B43" totalsRowShown="0" headerRowDxfId="393" dataDxfId="391" headerRowBorderDxfId="392" tableBorderDxfId="390" totalsRowBorderDxfId="389">
  <autoFilter ref="A29:B43">
    <filterColumn colId="0" hiddenButton="1"/>
    <filterColumn colId="1" hiddenButton="1"/>
  </autoFilter>
  <tableColumns count="2">
    <tableColumn id="1" name="Form Field" dataDxfId="388"/>
    <tableColumn id="2" name="Instructions" dataDxfId="387"/>
  </tableColumns>
  <tableStyleInfo name="Back to School Checklist" showFirstColumn="0" showLastColumn="0" showRowStripes="1" showColumnStripes="0"/>
  <extLst>
    <ext xmlns:x14="http://schemas.microsoft.com/office/spreadsheetml/2009/9/main" uri="{504A1905-F514-4f6f-8877-14C23A59335A}">
      <x14:table altTextSummary="Section 2:   GRANT SUBAWARD FACE SHEET"/>
    </ext>
  </extLst>
</table>
</file>

<file path=xl/tables/table4.xml><?xml version="1.0" encoding="utf-8"?>
<table xmlns="http://schemas.openxmlformats.org/spreadsheetml/2006/main" id="34" name="TableSection4" displayName="TableSection4" ref="A49:B69" totalsRowShown="0" headerRowDxfId="386" dataDxfId="384" headerRowBorderDxfId="385" tableBorderDxfId="383" totalsRowBorderDxfId="382">
  <autoFilter ref="A49:B69">
    <filterColumn colId="0" hiddenButton="1"/>
    <filterColumn colId="1" hiddenButton="1"/>
  </autoFilter>
  <tableColumns count="2">
    <tableColumn id="1" name="Ledger Column Name" dataDxfId="381"/>
    <tableColumn id="2" name="Instructions" dataDxfId="380"/>
  </tableColumns>
  <tableStyleInfo name="Table Style 1" showFirstColumn="0" showLastColumn="0" showRowStripes="1" showColumnStripes="0"/>
  <extLst>
    <ext xmlns:x14="http://schemas.microsoft.com/office/spreadsheetml/2009/9/main" uri="{504A1905-F514-4f6f-8877-14C23A59335A}">
      <x14:table altTextSummary="Section 4: Project Ledger"/>
    </ext>
  </extLst>
</table>
</file>

<file path=xl/tables/table5.xml><?xml version="1.0" encoding="utf-8"?>
<table xmlns="http://schemas.openxmlformats.org/spreadsheetml/2006/main" id="35" name="TableSection5" displayName="TableSection5" ref="A73:B90" totalsRowShown="0" headerRowDxfId="379" dataDxfId="377" headerRowBorderDxfId="378" tableBorderDxfId="376" totalsRowBorderDxfId="375">
  <autoFilter ref="A73:B90">
    <filterColumn colId="0" hiddenButton="1"/>
    <filterColumn colId="1" hiddenButton="1"/>
  </autoFilter>
  <tableColumns count="2">
    <tableColumn id="1" name="Ledger Column Name" dataDxfId="374"/>
    <tableColumn id="2" name="Instructions" dataDxfId="373"/>
  </tableColumns>
  <tableStyleInfo name="Table Style 1" showFirstColumn="0" showLastColumn="0" showRowStripes="1" showColumnStripes="0"/>
  <extLst>
    <ext xmlns:x14="http://schemas.microsoft.com/office/spreadsheetml/2009/9/main" uri="{504A1905-F514-4f6f-8877-14C23A59335A}">
      <x14:table altTextSummary="Section 5: Planning"/>
    </ext>
  </extLst>
</table>
</file>

<file path=xl/tables/table6.xml><?xml version="1.0" encoding="utf-8"?>
<table xmlns="http://schemas.openxmlformats.org/spreadsheetml/2006/main" id="36" name="TableSection7" displayName="TableSection7" ref="A112:B135" totalsRowShown="0" headerRowDxfId="372" dataDxfId="370" headerRowBorderDxfId="371" tableBorderDxfId="369" totalsRowBorderDxfId="368">
  <autoFilter ref="A112:B135">
    <filterColumn colId="0" hiddenButton="1"/>
    <filterColumn colId="1" hiddenButton="1"/>
  </autoFilter>
  <tableColumns count="2">
    <tableColumn id="1" name="Ledger Column Name" dataDxfId="367"/>
    <tableColumn id="2" name="Instructions" dataDxfId="366"/>
  </tableColumns>
  <tableStyleInfo name="Table Style 1" showFirstColumn="0" showLastColumn="0" showRowStripes="1" showColumnStripes="0"/>
  <extLst>
    <ext xmlns:x14="http://schemas.microsoft.com/office/spreadsheetml/2009/9/main" uri="{504A1905-F514-4f6f-8877-14C23A59335A}">
      <x14:table altTextSummary="Section 7-Equipment"/>
    </ext>
  </extLst>
</table>
</file>

<file path=xl/tables/table7.xml><?xml version="1.0" encoding="utf-8"?>
<table xmlns="http://schemas.openxmlformats.org/spreadsheetml/2006/main" id="37" name="TableSection8" displayName="TableSection8" ref="A139:B159" totalsRowShown="0" headerRowDxfId="365" dataDxfId="363" headerRowBorderDxfId="364" tableBorderDxfId="362" totalsRowBorderDxfId="361">
  <autoFilter ref="A139:B159">
    <filterColumn colId="0" hiddenButton="1"/>
    <filterColumn colId="1" hiddenButton="1"/>
  </autoFilter>
  <tableColumns count="2">
    <tableColumn id="1" name="Ledger Column Name" dataDxfId="360"/>
    <tableColumn id="2" name="Instructions" dataDxfId="359"/>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8.xml><?xml version="1.0" encoding="utf-8"?>
<table xmlns="http://schemas.openxmlformats.org/spreadsheetml/2006/main" id="38" name="TableSection9" displayName="TableSection9" ref="A163:B183" totalsRowShown="0" headerRowDxfId="358" dataDxfId="356" headerRowBorderDxfId="357" tableBorderDxfId="355" totalsRowBorderDxfId="354">
  <autoFilter ref="A163:B183">
    <filterColumn colId="0" hiddenButton="1"/>
    <filterColumn colId="1" hiddenButton="1"/>
  </autoFilter>
  <tableColumns count="2">
    <tableColumn id="1" name="Ledger Column Name" dataDxfId="353"/>
    <tableColumn id="2" name="Instructions" dataDxfId="352"/>
  </tableColumns>
  <tableStyleInfo name="Table Style 1" showFirstColumn="0" showLastColumn="0" showRowStripes="1" showColumnStripes="0"/>
  <extLst>
    <ext xmlns:x14="http://schemas.microsoft.com/office/spreadsheetml/2009/9/main" uri="{504A1905-F514-4f6f-8877-14C23A59335A}">
      <x14:table altTextSummary="Section 9: Exercise"/>
    </ext>
  </extLst>
</table>
</file>

<file path=xl/tables/table9.xml><?xml version="1.0" encoding="utf-8"?>
<table xmlns="http://schemas.openxmlformats.org/spreadsheetml/2006/main" id="39" name="TableSection10" displayName="TableSection10" ref="A187:B200" totalsRowShown="0" headerRowDxfId="351" dataDxfId="349" headerRowBorderDxfId="350" tableBorderDxfId="348" totalsRowBorderDxfId="347">
  <autoFilter ref="A187:B200">
    <filterColumn colId="0" hiddenButton="1"/>
    <filterColumn colId="1" hiddenButton="1"/>
  </autoFilter>
  <tableColumns count="2">
    <tableColumn id="1" name="Ledger Column Name" dataDxfId="346"/>
    <tableColumn id="2" name="Instructions" dataDxfId="345"/>
  </tableColumns>
  <tableStyleInfo name="Table Style 1" showFirstColumn="0" showLastColumn="0" showRowStripes="1" showColumnStripes="0"/>
  <extLst>
    <ext xmlns:x14="http://schemas.microsoft.com/office/spreadsheetml/2009/9/main" uri="{504A1905-F514-4f6f-8877-14C23A59335A}">
      <x14:table altTextSummary="Section 10: M &amp; A"/>
    </ext>
  </extLst>
</table>
</file>

<file path=xl/tables/table10.xml><?xml version="1.0" encoding="utf-8"?>
<table xmlns="http://schemas.openxmlformats.org/spreadsheetml/2006/main" id="40" name="TableSection11" displayName="TableSection11" ref="A204:B216" totalsRowShown="0" headerRowDxfId="344" dataDxfId="342" headerRowBorderDxfId="343" tableBorderDxfId="341" totalsRowBorderDxfId="340">
  <autoFilter ref="A204:B216">
    <filterColumn colId="0" hiddenButton="1"/>
    <filterColumn colId="1" hiddenButton="1"/>
  </autoFilter>
  <tableColumns count="2">
    <tableColumn id="1" name="Ledger Column Name" dataDxfId="339"/>
    <tableColumn id="2" name="Instructions" dataDxfId="338"/>
  </tableColumns>
  <tableStyleInfo name="Table Style 1" showFirstColumn="0" showLastColumn="0" showRowStripes="1" showColumnStripes="0"/>
  <extLst>
    <ext xmlns:x14="http://schemas.microsoft.com/office/spreadsheetml/2009/9/main" uri="{504A1905-F514-4f6f-8877-14C23A59335A}">
      <x14:table altTextSummary="Section 11: Indirect Cost"/>
    </ext>
  </extLst>
</table>
</file>

<file path=xl/tables/table11.xml><?xml version="1.0" encoding="utf-8"?>
<table xmlns="http://schemas.openxmlformats.org/spreadsheetml/2006/main" id="41" name="TableSection12" displayName="TableSection12" ref="A220:B237" totalsRowShown="0" headerRowDxfId="337" dataDxfId="335" headerRowBorderDxfId="336" tableBorderDxfId="334" totalsRowBorderDxfId="333">
  <autoFilter ref="A220:B237">
    <filterColumn colId="0" hiddenButton="1"/>
    <filterColumn colId="1" hiddenButton="1"/>
  </autoFilter>
  <tableColumns count="2">
    <tableColumn id="1" name="Ledger Column Name" dataDxfId="332"/>
    <tableColumn id="2" name="Instructions" dataDxfId="331"/>
  </tableColumns>
  <tableStyleInfo name="Table Style 1" showFirstColumn="0" showLastColumn="0" showRowStripes="1" showColumnStripes="0"/>
  <extLst>
    <ext xmlns:x14="http://schemas.microsoft.com/office/spreadsheetml/2009/9/main" uri="{504A1905-F514-4f6f-8877-14C23A59335A}">
      <x14:table altText="Section 12:  CONSULTANT / CONTRACTOR" altTextSummary="Section 12:  CONSULTANT / CONTRACTOR"/>
    </ext>
  </extLst>
</table>
</file>

<file path=xl/tables/table12.xml><?xml version="1.0" encoding="utf-8"?>
<table xmlns="http://schemas.openxmlformats.org/spreadsheetml/2006/main" id="42" name="TableSection13" displayName="TableSection13" ref="A241:B253" totalsRowShown="0" headerRowDxfId="330" dataDxfId="328" headerRowBorderDxfId="329" tableBorderDxfId="327" totalsRowBorderDxfId="326">
  <autoFilter ref="A241:B253">
    <filterColumn colId="0" hiddenButton="1"/>
    <filterColumn colId="1" hiddenButton="1"/>
  </autoFilter>
  <tableColumns count="2">
    <tableColumn id="1" name="Ledger Column Name" dataDxfId="325"/>
    <tableColumn id="2" name="Instructions" dataDxfId="324"/>
  </tableColumns>
  <tableStyleInfo name="Table Style 1" showFirstColumn="0" showLastColumn="0" showRowStripes="1" showColumnStripes="0"/>
  <extLst>
    <ext xmlns:x14="http://schemas.microsoft.com/office/spreadsheetml/2009/9/main" uri="{504A1905-F514-4f6f-8877-14C23A59335A}">
      <x14:table altTextSummary="Section 13:  PERSONNEL"/>
    </ext>
  </extLst>
</table>
</file>

<file path=xl/tables/table13.xml><?xml version="1.0" encoding="utf-8"?>
<table xmlns="http://schemas.openxmlformats.org/spreadsheetml/2006/main" id="43" name="TableSection14" displayName="TableSection14" ref="A257:B272" totalsRowShown="0" headerRowDxfId="323" dataDxfId="321" headerRowBorderDxfId="322" tableBorderDxfId="320" totalsRowBorderDxfId="319">
  <autoFilter ref="A257:B272">
    <filterColumn colId="0" hiddenButton="1"/>
    <filterColumn colId="1" hiddenButton="1"/>
  </autoFilter>
  <tableColumns count="2">
    <tableColumn id="1" name="Ledger Column Name" dataDxfId="318"/>
    <tableColumn id="2" name="Instructions" dataDxfId="317"/>
  </tableColumns>
  <tableStyleInfo name="Table Style 1" showFirstColumn="0" showLastColumn="0" showRowStripes="1" showColumnStripes="0"/>
  <extLst>
    <ext xmlns:x14="http://schemas.microsoft.com/office/spreadsheetml/2009/9/main" uri="{504A1905-F514-4f6f-8877-14C23A59335A}">
      <x14:table altTextSummary="Section 14:  MATCH"/>
    </ext>
  </extLst>
</table>
</file>

<file path=xl/tables/table14.xml><?xml version="1.0" encoding="utf-8"?>
<table xmlns="http://schemas.openxmlformats.org/spreadsheetml/2006/main" id="44" name="TableSection15" displayName="TableSection15" ref="A276:B281" totalsRowShown="0" headerRowDxfId="316" dataDxfId="314" headerRowBorderDxfId="315" tableBorderDxfId="313" totalsRowBorderDxfId="312">
  <autoFilter ref="A276:B281">
    <filterColumn colId="0" hiddenButton="1"/>
    <filterColumn colId="1" hiddenButton="1"/>
  </autoFilter>
  <tableColumns count="2">
    <tableColumn id="1" name="Form Field" dataDxfId="311"/>
    <tableColumn id="2" name="Instructions" dataDxfId="310"/>
  </tableColumns>
  <tableStyleInfo name="Table Style 1" showFirstColumn="0" showLastColumn="0" showRowStripes="1" showColumnStripes="0"/>
  <extLst>
    <ext xmlns:x14="http://schemas.microsoft.com/office/spreadsheetml/2009/9/main" uri="{504A1905-F514-4f6f-8877-14C23A59335A}">
      <x14:table altTextSummary="Section 15:  AUTHORIZED AGENT"/>
    </ext>
  </extLst>
</table>
</file>

<file path=xl/tables/table15.xml><?xml version="1.0" encoding="utf-8"?>
<table xmlns="http://schemas.openxmlformats.org/spreadsheetml/2006/main" id="45" name="TableSection16" displayName="TableSection16" ref="A285:B294" totalsRowShown="0" headerRowDxfId="309" dataDxfId="307" headerRowBorderDxfId="308" tableBorderDxfId="306" totalsRowBorderDxfId="305">
  <autoFilter ref="A285:B294">
    <filterColumn colId="0" hiddenButton="1"/>
    <filterColumn colId="1" hiddenButton="1"/>
  </autoFilter>
  <tableColumns count="2">
    <tableColumn id="1" name="Ledger Column Name" dataDxfId="304"/>
    <tableColumn id="2" name="Instructions" dataDxfId="303"/>
  </tableColumns>
  <tableStyleInfo name="Table Style 1" showFirstColumn="0" showLastColumn="0" showRowStripes="1" showColumnStripes="0"/>
  <extLst>
    <ext xmlns:x14="http://schemas.microsoft.com/office/spreadsheetml/2009/9/main" uri="{504A1905-F514-4f6f-8877-14C23A59335A}">
      <x14:table altTextSummary="Section 16:  ICR SUMMARY"/>
    </ext>
  </extLst>
</table>
</file>

<file path=xl/tables/table16.xml><?xml version="1.0" encoding="utf-8"?>
<table xmlns="http://schemas.openxmlformats.org/spreadsheetml/2006/main" id="15" name="TableSection6" displayName="TableSection6" ref="A94:B108" totalsRowShown="0" headerRowDxfId="302" headerRowBorderDxfId="301" tableBorderDxfId="300" totalsRowBorderDxfId="299" headerRowCellStyle="Normal 2 2 2">
  <tableColumns count="2">
    <tableColumn id="1" name="Ledger Column Name" dataDxfId="298" dataCellStyle="Normal 2 2 2"/>
    <tableColumn id="2" name="Instructions" dataDxfId="297" dataCellStyle="Normal 2 2 2"/>
  </tableColumns>
  <tableStyleInfo name="Table Style 1" showFirstColumn="0" showLastColumn="0" showRowStripes="1" showColumnStripes="0"/>
  <extLst>
    <ext xmlns:x14="http://schemas.microsoft.com/office/spreadsheetml/2009/9/main" uri="{504A1905-F514-4f6f-8877-14C23A59335A}">
      <x14:table altTextSummary="Section 6: Organization"/>
    </ext>
  </extLst>
</table>
</file>

<file path=xl/tables/table17.xml><?xml version="1.0" encoding="utf-8"?>
<table xmlns="http://schemas.openxmlformats.org/spreadsheetml/2006/main" id="17" name="TableAA" displayName="TableAA" ref="A8:H14" totalsRowShown="0" headerRowDxfId="289" dataDxfId="287" headerRowBorderDxfId="288" tableBorderDxfId="286" totalsRowBorderDxfId="285">
  <autoFilter ref="A8:H14"/>
  <tableColumns count="8">
    <tableColumn id="1" name="Authorized Agent_x000a_Name" dataDxfId="284"/>
    <tableColumn id="2" name="Title" dataDxfId="283"/>
    <tableColumn id="3" name="Mailing Address" dataDxfId="282"/>
    <tableColumn id="4" name="City" dataDxfId="281"/>
    <tableColumn id="5" name="State" dataDxfId="280"/>
    <tableColumn id="6" name="Zip" dataDxfId="279"/>
    <tableColumn id="7" name="Phone" dataDxfId="278"/>
    <tableColumn id="8" name="Email" dataDxfId="277" dataCellStyle="Hyperlink"/>
  </tableColumns>
  <tableStyleInfo name="Table Style 1" showFirstColumn="0" showLastColumn="0" showRowStripes="1" showColumnStripes="0"/>
  <extLst>
    <ext xmlns:x14="http://schemas.microsoft.com/office/spreadsheetml/2009/9/main" uri="{504A1905-F514-4f6f-8877-14C23A59335A}">
      <x14:table altText="Authorized Agent" altTextSummary="Use this table to enter contact information of the Authorized Agents for your organization."/>
    </ext>
  </extLst>
</table>
</file>

<file path=xl/tables/table18.xml><?xml version="1.0" encoding="utf-8"?>
<table xmlns="http://schemas.openxmlformats.org/spreadsheetml/2006/main" id="18" name="TableContacts" displayName="TableContacts" ref="A15:H21" totalsRowShown="0" headerRowDxfId="276" dataDxfId="274" headerRowBorderDxfId="275" tableBorderDxfId="273" totalsRowBorderDxfId="272">
  <autoFilter ref="A15:H21"/>
  <tableColumns count="8">
    <tableColumn id="1" name="Contact_x000a_Name" dataDxfId="271"/>
    <tableColumn id="2" name="Title" dataDxfId="270"/>
    <tableColumn id="3" name="Mailing Address" dataDxfId="269"/>
    <tableColumn id="4" name="City" dataDxfId="268"/>
    <tableColumn id="5" name="State" dataDxfId="267"/>
    <tableColumn id="6" name="Zip" dataDxfId="266"/>
    <tableColumn id="7" name="Phone" dataDxfId="265"/>
    <tableColumn id="8" name="Email" dataDxfId="264" dataCellStyle="Hyperlink"/>
  </tableColumns>
  <tableStyleInfo name="Table Style 1" showFirstColumn="0" showLastColumn="0" showRowStripes="1" showColumnStripes="0"/>
  <extLst>
    <ext xmlns:x14="http://schemas.microsoft.com/office/spreadsheetml/2009/9/main" uri="{504A1905-F514-4f6f-8877-14C23A59335A}">
      <x14:table altText="Additional Contacts" altTextSummary="Use this table to enter information for additional Points of Contact for your organization. "/>
    </ext>
  </extLst>
</table>
</file>

<file path=xl/tables/table19.xml><?xml version="1.0" encoding="utf-8"?>
<table xmlns="http://schemas.openxmlformats.org/spreadsheetml/2006/main" id="1" name="Table1" displayName="Table1" ref="A11:S200" totalsRowShown="0" headerRowDxfId="258" tableBorderDxfId="257">
  <autoFilter ref="A11:S200"/>
  <tableColumns count="19">
    <tableColumn id="1" name="State_x000a_Goals" dataDxfId="256"/>
    <tableColumn id="2" name="Direct / Subaward" dataDxfId="255"/>
    <tableColumn id="3" name="Project" dataDxfId="254"/>
    <tableColumn id="4" name="Project_x000a_Title" dataDxfId="253"/>
    <tableColumn id="5" name="Project_x000a_Description" dataDxfId="252"/>
    <tableColumn id="6" name="Funding_x000a_Source" dataDxfId="251"/>
    <tableColumn id="7" name="Discipline" dataDxfId="250"/>
    <tableColumn id="8" name="Solution_x000a_Area" dataDxfId="249"/>
    <tableColumn id="9" name="Solution Area_x000a_Sub-Category" dataDxfId="248"/>
    <tableColumn id="10" name="Core_x000a_Capabilities" dataDxfId="247"/>
    <tableColumn id="11" name="Capability_x000a_Building" dataDxfId="246"/>
    <tableColumn id="12" name="Deployable /_x000a_Shareable" dataDxfId="245"/>
    <tableColumn id="13" name="Total_x000a_Budgeted_x000a_Cost" dataDxfId="244" dataCellStyle="Comma"/>
    <tableColumn id="14" name="Previously_x000a_Approved_x000a_Amount" dataDxfId="243" dataCellStyle="Comma"/>
    <tableColumn id="15" name="Amount _x000a_This Request" dataDxfId="242" dataCellStyle="Comma"/>
    <tableColumn id="16" name="Total_x000a_Approved" dataDxfId="241" dataCellStyle="Comma">
      <calculatedColumnFormula>O12+N12</calculatedColumnFormula>
    </tableColumn>
    <tableColumn id="17" name="Expenditures_x000a_To Date" dataDxfId="240" dataCellStyle="Comma">
      <calculatedColumnFormula>P12*2</calculatedColumnFormula>
    </tableColumn>
    <tableColumn id="18" name="Remaining_x000a_Balance" dataDxfId="239" dataCellStyle="Comma">
      <calculatedColumnFormula>M12-P12</calculatedColumnFormula>
    </tableColumn>
    <tableColumn id="19" name="Percentage_x000a_Expended" dataDxfId="238" dataCellStyle="Percent">
      <calculatedColumnFormula>IFERROR(P12/M12, 0)</calculatedColumnFormula>
    </tableColumn>
  </tableColumns>
  <tableStyleInfo name="TableStyleLight16" showFirstColumn="0" showLastColumn="0" showRowStripes="1" showColumnStripes="0"/>
  <extLst>
    <ext xmlns:x14="http://schemas.microsoft.com/office/spreadsheetml/2009/9/main" uri="{504A1905-F514-4f6f-8877-14C23A59335A}">
      <x14:table altText="Project Ledger" altTextSummary="Use this table to enter the required information to provide an overall view of each project."/>
    </ext>
  </extLst>
</table>
</file>

<file path=xl/tables/table20.xml><?xml version="1.0" encoding="utf-8"?>
<table xmlns="http://schemas.openxmlformats.org/spreadsheetml/2006/main" id="3" name="Table3" displayName="Table3" ref="A11:Q200" totalsRowShown="0" headerRowDxfId="235" dataDxfId="234" tableBorderDxfId="233" dataCellStyle="Comma">
  <autoFilter ref="A11:Q200"/>
  <tableColumns count="17">
    <tableColumn id="1" name="Project" dataDxfId="232"/>
    <tableColumn id="2" name="Direct /_x000a_Subaward" dataDxfId="231"/>
    <tableColumn id="3" name="Planning_x000a_Activity" dataDxfId="230"/>
    <tableColumn id="4" name="Funding_x000a_Source" dataDxfId="229"/>
    <tableColumn id="5" name="Discipline" dataDxfId="228"/>
    <tableColumn id="6" name="Solution Area_x000a_Sub-Category" dataDxfId="227"/>
    <tableColumn id="7" name="Expenditure_x000a_Category" dataDxfId="226"/>
    <tableColumn id="8" name="Final_x000a_Product" dataDxfId="225" dataCellStyle="Comma"/>
    <tableColumn id="9" name="Noncompetitive_x000a_Procurement_x000a_over 250k" dataDxfId="224"/>
    <tableColumn id="10" name="Hold_x000a_Trigger" dataDxfId="223" dataCellStyle="Comma"/>
    <tableColumn id="11" name="Approval_x000a_Date" dataDxfId="222" dataCellStyle="Comma"/>
    <tableColumn id="12" name="Budgeted_x000a_Cost" dataDxfId="221" dataCellStyle="Comma"/>
    <tableColumn id="13" name="Previously_x000a_Approved_x000a_Amount" dataDxfId="220" dataCellStyle="Comma"/>
    <tableColumn id="14" name="Amount_x000a_This Request" dataDxfId="219" dataCellStyle="Comma"/>
    <tableColumn id="15" name="Reimbursement_x000a_Request #" dataDxfId="218" dataCellStyle="Comma"/>
    <tableColumn id="16" name="Total_x000a_Approved" dataDxfId="217" dataCellStyle="Comma">
      <calculatedColumnFormula>N12+M12</calculatedColumnFormula>
    </tableColumn>
    <tableColumn id="17" name="Remaining_x000a_Balance" dataDxfId="216" dataCellStyle="Comma">
      <calculatedColumnFormula>L12-P12</calculatedColumnFormula>
    </tableColumn>
  </tableColumns>
  <tableStyleInfo name="TableStyleLight16" showFirstColumn="0" showLastColumn="0" showRowStripes="1" showColumnStripes="0"/>
  <extLst>
    <ext xmlns:x14="http://schemas.microsoft.com/office/spreadsheetml/2009/9/main" uri="{504A1905-F514-4f6f-8877-14C23A59335A}">
      <x14:table altText="Planning Ledger" altTextSummary="Use this table to enter the required information for Planning activities in your projects."/>
    </ext>
  </extLst>
</table>
</file>

<file path=xl/tables/table21.xml><?xml version="1.0" encoding="utf-8"?>
<table xmlns="http://schemas.openxmlformats.org/spreadsheetml/2006/main" id="16" name="Table16" displayName="Table16" ref="A11:N200" totalsRowShown="0" headerRowDxfId="213" dataDxfId="212" tableBorderDxfId="211" dataCellStyle="Comma">
  <autoFilter ref="A11:N200"/>
  <tableColumns count="14">
    <tableColumn id="1" name="Project" dataDxfId="210"/>
    <tableColumn id="2" name="Direct /_x000a_Subaward" dataDxfId="209"/>
    <tableColumn id="3" name="Organization" dataDxfId="208"/>
    <tableColumn id="4" name="Funding_x000a_Source" dataDxfId="207"/>
    <tableColumn id="5" name="Discipline" dataDxfId="206"/>
    <tableColumn id="6" name="Solution Area_x000a_Sub-Category" dataDxfId="205"/>
    <tableColumn id="7" name="Expenditure_x000a_Category" dataDxfId="204" dataCellStyle="Comma"/>
    <tableColumn id="8" name="Detail" dataDxfId="203" dataCellStyle="Comma"/>
    <tableColumn id="9" name="Budgeted_x000a_Cost" dataDxfId="202" dataCellStyle="Comma"/>
    <tableColumn id="10" name="Previously _x000a_Approved_x000a_Amount" dataDxfId="201" dataCellStyle="Comma"/>
    <tableColumn id="11" name="Amount_x000a_This Request" dataDxfId="200" dataCellStyle="Comma"/>
    <tableColumn id="12" name="Reimbursement_x000a_Request #" dataDxfId="199" dataCellStyle="Comma"/>
    <tableColumn id="13" name="Total_x000a_Approved" dataDxfId="198" dataCellStyle="Comma">
      <calculatedColumnFormula>K12+J12</calculatedColumnFormula>
    </tableColumn>
    <tableColumn id="14" name="Remaining_x000a_Balance" dataDxfId="197" dataCellStyle="Comma">
      <calculatedColumnFormula>I12-M12</calculatedColumnFormula>
    </tableColumn>
  </tableColumns>
  <tableStyleInfo name="TableStyleLight16" showFirstColumn="0" showLastColumn="0" showRowStripes="1" showColumnStripes="0"/>
  <extLst>
    <ext xmlns:x14="http://schemas.microsoft.com/office/spreadsheetml/2009/9/main" uri="{504A1905-F514-4f6f-8877-14C23A59335A}">
      <x14:table altText="Organization Ledger" altTextSummary="Use this table to enter the required information describing the Organizational structure for your projects."/>
    </ext>
  </extLst>
</table>
</file>

<file path=xl/tables/table22.xml><?xml version="1.0" encoding="utf-8"?>
<table xmlns="http://schemas.openxmlformats.org/spreadsheetml/2006/main" id="21" name="Table21" displayName="Table21" ref="A11:X200" totalsRowShown="0" headerRowDxfId="194" dataDxfId="193" tableBorderDxfId="192" dataCellStyle="Comma">
  <autoFilter ref="A11:X200"/>
  <tableColumns count="24">
    <tableColumn id="1" name="Project" dataDxfId="191"/>
    <tableColumn id="2" name="Equipment Description_x000a_(include Qty)" dataDxfId="190"/>
    <tableColumn id="3" name="AEL#" dataDxfId="189" dataCellStyle="Comma"/>
    <tableColumn id="4" name="AEL_x000a_Title" dataDxfId="188" dataCellStyle="Comma"/>
    <tableColumn id="5" name="SAFECOM_x000a_Compliance" dataDxfId="187" dataCellStyle="Comma"/>
    <tableColumn id="6" name="Funding_x000a_Source" dataDxfId="186" dataCellStyle="Comma"/>
    <tableColumn id="7" name="Discipline" dataDxfId="185" dataCellStyle="Comma"/>
    <tableColumn id="8" name="Solution Area_x000a_Sub-Category" dataDxfId="184" dataCellStyle="Comma"/>
    <tableColumn id="9" name="Invoice_x000a_Number" dataDxfId="183" dataCellStyle="Comma"/>
    <tableColumn id="10" name="Vendor" dataDxfId="182" dataCellStyle="Comma"/>
    <tableColumn id="11" name="ID Tag_x000a_Number" dataDxfId="181" dataCellStyle="Comma"/>
    <tableColumn id="12" name="% of Federal_x000a_Funds Used in the Purchase" dataDxfId="180" dataCellStyle="Comma"/>
    <tableColumn id="13" name="Condition &amp;_x000a_Disposition" dataDxfId="179" dataCellStyle="Comma"/>
    <tableColumn id="14" name="Deployed_x000a_Location" dataDxfId="178" dataCellStyle="Comma"/>
    <tableColumn id="15" name="Acquisition_x000a_Date" dataDxfId="177" dataCellStyle="Comma"/>
    <tableColumn id="16" name="Noncompetitive_x000a_Procurement_x000a_over $250k" dataDxfId="176" dataCellStyle="Comma"/>
    <tableColumn id="17" name="Hold_x000a_Trigger" dataDxfId="175" dataCellStyle="Comma"/>
    <tableColumn id="18" name="Approval_x000a_Date" dataDxfId="174" dataCellStyle="Comma"/>
    <tableColumn id="19" name="Budgeted_x000a_Cost" dataDxfId="173" dataCellStyle="Comma"/>
    <tableColumn id="20" name="Previously_x000a_Approved_x000a_Amount" dataDxfId="172" dataCellStyle="Comma"/>
    <tableColumn id="21" name="Amount_x000a_This Request" dataDxfId="171" dataCellStyle="Comma"/>
    <tableColumn id="22" name="Reimbursement_x000a_Request #" dataDxfId="170" dataCellStyle="Comma"/>
    <tableColumn id="23" name="Total_x000a_Approved" dataDxfId="169" dataCellStyle="Comma">
      <calculatedColumnFormula>U12+T12</calculatedColumnFormula>
    </tableColumn>
    <tableColumn id="24" name="Remaining_x000a_Balance" dataDxfId="168" dataCellStyle="Comma">
      <calculatedColumnFormula>S12-W12</calculatedColumnFormula>
    </tableColumn>
  </tableColumns>
  <tableStyleInfo name="TableStyleLight16" showFirstColumn="0" showLastColumn="0" showRowStripes="1" showColumnStripes="0"/>
  <extLst>
    <ext xmlns:x14="http://schemas.microsoft.com/office/spreadsheetml/2009/9/main" uri="{504A1905-F514-4f6f-8877-14C23A59335A}">
      <x14:table altText="Equipment Ledger" altTextSummary="Use this table to enter the required information for Equipment purchased with your award."/>
    </ext>
  </extLst>
</table>
</file>

<file path=xl/tables/table23.xml><?xml version="1.0" encoding="utf-8"?>
<table xmlns="http://schemas.openxmlformats.org/spreadsheetml/2006/main" id="25" name="Table25" displayName="Table25" ref="A11:T205" totalsRowShown="0" headerRowDxfId="165" dataDxfId="163" headerRowBorderDxfId="164" tableBorderDxfId="162" totalsRowBorderDxfId="161">
  <autoFilter ref="A11:T205"/>
  <tableColumns count="20">
    <tableColumn id="1" name="Project" dataDxfId="160"/>
    <tableColumn id="2" name="Direct /_x000a_Subaward" dataDxfId="159"/>
    <tableColumn id="3" name="Course_x000a_Name" dataDxfId="158"/>
    <tableColumn id="4" name="Funding_x000a_Source" dataDxfId="157"/>
    <tableColumn id="5" name="Discipline" dataDxfId="156"/>
    <tableColumn id="6" name="Solution Area_x000a_Sub-Category" dataDxfId="155"/>
    <tableColumn id="7" name="Expenditure_x000a_Category" dataDxfId="154"/>
    <tableColumn id="8" name="Feedback_x000a_Number" dataDxfId="153" dataCellStyle="Comma"/>
    <tableColumn id="9" name="Training_x000a_Activity " dataDxfId="152" dataCellStyle="Comma"/>
    <tableColumn id="10" name="Total # of_x000a_Trainee(s)" dataDxfId="151" dataCellStyle="Comma"/>
    <tableColumn id="11" name="Identified_x000a_Host " dataDxfId="150" dataCellStyle="Comma"/>
    <tableColumn id="12" name="Noncompetitive_x000a_Procurement_x000a_over 250k" dataDxfId="149"/>
    <tableColumn id="13" name="Hold_x000a_Trigger" dataDxfId="148" dataCellStyle="Comma"/>
    <tableColumn id="14" name="Approval_x000a_Date" dataDxfId="147" dataCellStyle="Comma"/>
    <tableColumn id="15" name="Budgeted_x000a_Cost" dataDxfId="146"/>
    <tableColumn id="16" name="Previously_x000a_Approved_x000a_Amount" dataDxfId="145"/>
    <tableColumn id="17" name="Amount_x000a_This Request" dataDxfId="144"/>
    <tableColumn id="18" name="Reimbursement_x000a_Request #" dataDxfId="143"/>
    <tableColumn id="19" name="Total_x000a_Approved" dataDxfId="142" dataCellStyle="Comma">
      <calculatedColumnFormula>Q12+P12</calculatedColumnFormula>
    </tableColumn>
    <tableColumn id="20" name="Remaining_x000a_Balance" dataDxfId="141" dataCellStyle="Comma">
      <calculatedColumnFormula>O12-S12</calculatedColumnFormula>
    </tableColumn>
  </tableColumns>
  <tableStyleInfo name="TableStyleLight16" showFirstColumn="0" showLastColumn="0" showRowStripes="1" showColumnStripes="0"/>
  <extLst>
    <ext xmlns:x14="http://schemas.microsoft.com/office/spreadsheetml/2009/9/main" uri="{504A1905-F514-4f6f-8877-14C23A59335A}">
      <x14:table altText="Training Ledger" altTextSummary="Use this table to enter the required information for any Training paid for by your award."/>
    </ext>
  </extLst>
</table>
</file>

<file path=xl/tables/table24.xml><?xml version="1.0" encoding="utf-8"?>
<table xmlns="http://schemas.openxmlformats.org/spreadsheetml/2006/main" id="26" name="Table26" displayName="Table26" ref="A11:T202" totalsRowShown="0" headerRowDxfId="138" tableBorderDxfId="137">
  <autoFilter ref="A11:T202"/>
  <tableColumns count="20">
    <tableColumn id="1" name="Project" dataDxfId="136"/>
    <tableColumn id="2" name="Direct /_x000a_Subaward" dataDxfId="135"/>
    <tableColumn id="3" name="Exercise_x000a_Title" dataDxfId="134"/>
    <tableColumn id="4" name="Funding_x000a_Source" dataDxfId="133"/>
    <tableColumn id="5" name="Discipline" dataDxfId="132"/>
    <tableColumn id="6" name="Solution Area_x000a_Sub-Category" dataDxfId="131"/>
    <tableColumn id="7" name="Expenditure_x000a_Category" dataDxfId="130"/>
    <tableColumn id="8" name="Exercise_x000a_Type" dataDxfId="129"/>
    <tableColumn id="9" name="Identified_x000a_Host" dataDxfId="128"/>
    <tableColumn id="10" name="Date of_x000a_Exercise" dataDxfId="127" dataCellStyle="Comma"/>
    <tableColumn id="11" name="Date AAR/IP_x000a_E-mailed to_x000a_HSEEP" dataDxfId="126"/>
    <tableColumn id="12" name="Noncompetitive_x000a_Procurement_x000a_over $250k" dataDxfId="125" dataCellStyle="Comma"/>
    <tableColumn id="13" name="Hold_x000a_Trigger" dataDxfId="124" dataCellStyle="Comma"/>
    <tableColumn id="14" name="Approval_x000a_Date" dataDxfId="123" dataCellStyle="Comma"/>
    <tableColumn id="15" name="Budgeted_x000a_Cost" dataDxfId="122"/>
    <tableColumn id="16" name="Previously_x000a_Approved_x000a_Amount" dataDxfId="121"/>
    <tableColumn id="17" name="Amount_x000a_This Request" dataDxfId="120"/>
    <tableColumn id="18" name="Reimbursement_x000a_Request #" dataDxfId="119"/>
    <tableColumn id="19" name="Total_x000a_Approved" dataDxfId="118" dataCellStyle="Comma">
      <calculatedColumnFormula>Q12+P12</calculatedColumnFormula>
    </tableColumn>
    <tableColumn id="20" name="Remaining_x000a_Balance" dataDxfId="117" dataCellStyle="Comma">
      <calculatedColumnFormula>O12-S12</calculatedColumnFormula>
    </tableColumn>
  </tableColumns>
  <tableStyleInfo name="TableStyleLight16" showFirstColumn="0" showLastColumn="0" showRowStripes="1" showColumnStripes="0"/>
  <extLst>
    <ext xmlns:x14="http://schemas.microsoft.com/office/spreadsheetml/2009/9/main" uri="{504A1905-F514-4f6f-8877-14C23A59335A}">
      <x14:table altText="Exercise Ledger" altTextSummary="Use this table to enter the required information for any Exercise activities paid for by your award."/>
    </ext>
  </extLst>
</table>
</file>

<file path=xl/tables/table25.xml><?xml version="1.0" encoding="utf-8"?>
<table xmlns="http://schemas.openxmlformats.org/spreadsheetml/2006/main" id="27" name="Table27" displayName="Table27" ref="A11:M201" totalsRowShown="0" headerRowDxfId="114" dataDxfId="113" tableBorderDxfId="112" dataCellStyle="Comma">
  <autoFilter ref="A11:M201"/>
  <tableColumns count="13">
    <tableColumn id="1" name="Project" dataDxfId="111"/>
    <tableColumn id="2" name="Activity" dataDxfId="110"/>
    <tableColumn id="3" name="Funding_x000a_Source" dataDxfId="109"/>
    <tableColumn id="4" name="Discipline" dataDxfId="108"/>
    <tableColumn id="5" name="Solution Area_x000a_Sub-Category" dataDxfId="107"/>
    <tableColumn id="6" name="Expenditure_x000a_Category" dataDxfId="106" dataCellStyle="Comma"/>
    <tableColumn id="7" name="Detail" dataDxfId="105" dataCellStyle="Comma"/>
    <tableColumn id="8" name="Budgeted_x000a_Cost" dataDxfId="104"/>
    <tableColumn id="9" name="Previously_x000a_Approved_x000a_Amount" dataDxfId="103" dataCellStyle="Comma"/>
    <tableColumn id="10" name="Amount_x000a_This Request" dataDxfId="102" dataCellStyle="Comma"/>
    <tableColumn id="11" name="Reimbursement_x000a_Request #" dataDxfId="101" dataCellStyle="Comma"/>
    <tableColumn id="12" name="Total_x000a_Approved" dataDxfId="100" dataCellStyle="Comma">
      <calculatedColumnFormula>J12+I12</calculatedColumnFormula>
    </tableColumn>
    <tableColumn id="13" name="Remaining_x000a_Balance" dataDxfId="99" dataCellStyle="Comma">
      <calculatedColumnFormula>H12-L12</calculatedColumnFormula>
    </tableColumn>
  </tableColumns>
  <tableStyleInfo name="TableStyleLight16" showFirstColumn="0" showLastColumn="0" showRowStripes="1" showColumnStripes="0"/>
  <extLst>
    <ext xmlns:x14="http://schemas.microsoft.com/office/spreadsheetml/2009/9/main" uri="{504A1905-F514-4f6f-8877-14C23A59335A}">
      <x14:table altText="M&amp;A Ledger" altTextSummary="Use this table to enter the required information for any M&amp;A expenses paid for by your award."/>
    </ext>
  </extLst>
</table>
</file>

<file path=xl/tables/table26.xml><?xml version="1.0" encoding="utf-8"?>
<table xmlns="http://schemas.openxmlformats.org/spreadsheetml/2006/main" id="28" name="Table28" displayName="Table28" ref="A11:L200" totalsRowShown="0" headerRowDxfId="96" dataDxfId="95" tableBorderDxfId="94" dataCellStyle="Comma">
  <autoFilter ref="A11:L200"/>
  <tableColumns count="12">
    <tableColumn id="1" name="Project" dataDxfId="93"/>
    <tableColumn id="2" name="Activity" dataDxfId="92"/>
    <tableColumn id="3" name="Funding_x000a_Source" dataDxfId="91"/>
    <tableColumn id="4" name="Solution Area_x000a_Sub-Category" dataDxfId="90"/>
    <tableColumn id="5" name="ICR Base" dataDxfId="89" dataCellStyle="Comma"/>
    <tableColumn id="6" name="Rate" dataDxfId="88" dataCellStyle="Comma"/>
    <tableColumn id="7" name="Budgeted_x000a_Cost" dataDxfId="87" dataCellStyle="Comma"/>
    <tableColumn id="8" name="Previously Approved_x000a_Amount" dataDxfId="86" dataCellStyle="Comma"/>
    <tableColumn id="9" name="Amount_x000a_This Request" dataDxfId="85" dataCellStyle="Comma"/>
    <tableColumn id="10" name="Reimbursement_x000a_Request #" dataDxfId="84" dataCellStyle="Comma"/>
    <tableColumn id="11" name="Total _x000a_Approved" dataDxfId="83" dataCellStyle="Comma">
      <calculatedColumnFormula>I12+H12</calculatedColumnFormula>
    </tableColumn>
    <tableColumn id="12" name="Remaining_x000a_Balance" dataDxfId="82" dataCellStyle="Comma">
      <calculatedColumnFormula>G12-K12</calculatedColumnFormula>
    </tableColumn>
  </tableColumns>
  <tableStyleInfo name="TableStyleLight16" showFirstColumn="0" showLastColumn="0" showRowStripes="1" showColumnStripes="0"/>
  <extLst>
    <ext xmlns:x14="http://schemas.microsoft.com/office/spreadsheetml/2009/9/main" uri="{504A1905-F514-4f6f-8877-14C23A59335A}">
      <x14:table altText="Indirect Costs Ledger" altTextSummary="Use this table to enter the required information for any Indirect Costs paid for by your award."/>
    </ext>
  </extLst>
</table>
</file>

<file path=xl/tables/table27.xml><?xml version="1.0" encoding="utf-8"?>
<table xmlns="http://schemas.openxmlformats.org/spreadsheetml/2006/main" id="30" name="Table30" displayName="Table30" ref="A11:Q200" totalsRowShown="0" headerRowDxfId="80" dataDxfId="79" tableBorderDxfId="78" dataCellStyle="Comma">
  <autoFilter ref="A11:Q200"/>
  <tableColumns count="17">
    <tableColumn id="1" name="Project" dataDxfId="77"/>
    <tableColumn id="2" name="Consulting Firm /_x000a_Consultant Name" dataDxfId="76"/>
    <tableColumn id="3" name="Project /_x000a_Description of Services" dataDxfId="75"/>
    <tableColumn id="4" name="Deliverable" dataDxfId="74"/>
    <tableColumn id="5" name="Solution_x000a_Area" dataDxfId="73" dataCellStyle="Comma"/>
    <tableColumn id="6" name="Solution Area_x000a_Sub-Category" dataDxfId="72" dataCellStyle="Comma"/>
    <tableColumn id="7" name="Expenditure Category" dataDxfId="71"/>
    <tableColumn id="8" name="Noncompetitive_x000a_Procurement_x000a_over $250k" dataDxfId="70"/>
    <tableColumn id="9" name="Hold_x000a_Trigger" dataDxfId="69"/>
    <tableColumn id="10" name="Approval_x000a_Date" dataDxfId="68"/>
    <tableColumn id="11" name="Period of_x000a_Expenditure" dataDxfId="67"/>
    <tableColumn id="12" name="Fee for_x000a_Deliverable" dataDxfId="66" dataCellStyle="Comma"/>
    <tableColumn id="13" name="Total Salary &amp; Benefits Charged for this Reporting Period" dataDxfId="65" dataCellStyle="Comma"/>
    <tableColumn id="14" name="Hourly / Billing Rate" dataDxfId="64" dataCellStyle="Comma"/>
    <tableColumn id="15" name="Total Project_x000a_Hours" dataDxfId="63" dataCellStyle="Comma"/>
    <tableColumn id="16" name="Reimbursement_x000a_Request #" dataDxfId="62" dataCellStyle="Comma"/>
    <tableColumn id="17" name="Total Cost Charged to Grant" dataDxfId="61" dataCellStyle="Comma"/>
  </tableColumns>
  <tableStyleInfo name="TableStyleLight16" showFirstColumn="0" showLastColumn="0" showRowStripes="1" showColumnStripes="0"/>
  <extLst>
    <ext xmlns:x14="http://schemas.microsoft.com/office/spreadsheetml/2009/9/main" uri="{504A1905-F514-4f6f-8877-14C23A59335A}">
      <x14:table altText="Consultant/Contractor Ledger" altTextSummary="Use this table to enter the required information for any Consultants and/or Contractors paid for by your award."/>
    </ext>
  </extLst>
</table>
</file>

<file path=xl/tables/table28.xml><?xml version="1.0" encoding="utf-8"?>
<table xmlns="http://schemas.openxmlformats.org/spreadsheetml/2006/main" id="31" name="Table31" displayName="Table31" ref="A11:L202" totalsRowShown="0" headerRowDxfId="59" dataDxfId="58" tableBorderDxfId="57" dataCellStyle="Comma">
  <autoFilter ref="A11:L202"/>
  <tableColumns count="12">
    <tableColumn id="1" name="Project" dataDxfId="56"/>
    <tableColumn id="2" name="Employee Name" dataDxfId="55"/>
    <tableColumn id="3" name="Project /_x000a_Deliverable" dataDxfId="54"/>
    <tableColumn id="4" name="Funding_x000a_Source" dataDxfId="53"/>
    <tableColumn id="5" name="Discipline" dataDxfId="52"/>
    <tableColumn id="6" name="Solution_x000a_Area" dataDxfId="51" dataCellStyle="Comma"/>
    <tableColumn id="7" name="Solution Area_x000a_Sub-Category" dataDxfId="50" dataCellStyle="Comma"/>
    <tableColumn id="8" name="Dates of Payroll Period" dataDxfId="49" dataCellStyle="Comma"/>
    <tableColumn id="9" name="Total Salary &amp; Benefits_x000a_Charged for this Reporting Period " dataDxfId="48" dataCellStyle="Comma"/>
    <tableColumn id="10" name="Total Project_x000a_Hours" dataDxfId="47" dataCellStyle="Comma"/>
    <tableColumn id="11" name="Reimbursement_x000a_Request #" dataDxfId="46" dataCellStyle="Comma"/>
    <tableColumn id="12" name="Total Cost_x000a_Charged to Grant" dataDxfId="45" dataCellStyle="Comma"/>
  </tableColumns>
  <tableStyleInfo name="TableStyleLight16" showFirstColumn="0" showLastColumn="0" showRowStripes="1" showColumnStripes="0"/>
  <extLst>
    <ext xmlns:x14="http://schemas.microsoft.com/office/spreadsheetml/2009/9/main" uri="{504A1905-F514-4f6f-8877-14C23A59335A}">
      <x14:table altText="Personnel Ledger" altTextSummary="Use this table to enter the required information for any Personnel salaries paid with your award."/>
    </ext>
  </extLst>
</table>
</file>

<file path=xl/tables/table29.xml><?xml version="1.0" encoding="utf-8"?>
<table xmlns="http://schemas.openxmlformats.org/spreadsheetml/2006/main" id="47" name="Table47" displayName="Table47" ref="A11:O200" totalsRowShown="0" headerRowDxfId="40" tableBorderDxfId="39">
  <autoFilter ref="A11:O200"/>
  <tableColumns count="15">
    <tableColumn id="1" name="Project" dataDxfId="38"/>
    <tableColumn id="2" name="Direct /_x000a_Subaward" dataDxfId="37"/>
    <tableColumn id="3" name="Project Title" dataDxfId="36"/>
    <tableColumn id="4" name="Match Description" dataDxfId="35"/>
    <tableColumn id="5" name="Discipline" dataDxfId="34"/>
    <tableColumn id="6" name="Solution_x000a_Area" dataDxfId="33"/>
    <tableColumn id="7" name="Solution Area_x000a_Sub-Category" dataDxfId="32"/>
    <tableColumn id="8" name="Type of_x000a_Match" dataDxfId="31"/>
    <tableColumn id="9" name="Total_x000a_Budgeted_x000a_Match" dataDxfId="30" dataCellStyle="Comma"/>
    <tableColumn id="10" name="Previously_x000a_Expended_x000a_Match" dataDxfId="29" dataCellStyle="Comma"/>
    <tableColumn id="11" name="Current_x000a_Match" dataDxfId="28" dataCellStyle="Comma"/>
    <tableColumn id="12" name="Reimbursement_x000a_Request #" dataDxfId="27" dataCellStyle="Comma"/>
    <tableColumn id="13" name="Total Match_x000a_Expended" dataDxfId="26" dataCellStyle="Comma">
      <calculatedColumnFormula>K12+J12</calculatedColumnFormula>
    </tableColumn>
    <tableColumn id="14" name="Remaining_x000a_Balance" dataDxfId="25" dataCellStyle="Comma">
      <calculatedColumnFormula>I12-M12</calculatedColumnFormula>
    </tableColumn>
    <tableColumn id="15" name="Percentage_x000a_Expended" dataDxfId="24" dataCellStyle="Percent">
      <calculatedColumnFormula>IFERROR(M12/I12, 0)</calculatedColumnFormula>
    </tableColumn>
  </tableColumns>
  <tableStyleInfo name="TableStyleLight16" showFirstColumn="0" showLastColumn="0" showRowStripes="1" showColumnStripes="0"/>
  <extLst>
    <ext xmlns:x14="http://schemas.microsoft.com/office/spreadsheetml/2009/9/main" uri="{504A1905-F514-4f6f-8877-14C23A59335A}">
      <x14:table altText="Match Ledger" altTextSummary="Use this table to enter the required information for all Match activities."/>
    </ext>
  </extLst>
</table>
</file>

<file path=xl/tables/table30.xml><?xml version="1.0" encoding="utf-8"?>
<table xmlns="http://schemas.openxmlformats.org/spreadsheetml/2006/main" id="2" name="Table2" displayName="Table2" ref="A10:D16" totalsRowCount="1" headerRowDxfId="22" totalsRowDxfId="19" headerRowBorderDxfId="21" tableBorderDxfId="20" totalsRowBorderDxfId="18">
  <autoFilter ref="A10:D15"/>
  <tableColumns count="4">
    <tableColumn id="1" name="DIRECT COSTS" totalsRowLabel="SUBTOTAL ELIGIBLE DIRECT COSTS" totalsRowDxfId="17"/>
    <tableColumn id="2" name="TOTAL COSTS" totalsRowFunction="sum" totalsRowDxfId="16"/>
    <tableColumn id="3" name="LESS DISTORTING COSTS" totalsRowFunction="sum" totalsRowDxfId="15"/>
    <tableColumn id="4" name="COSTS APPLICABLE TO ICR" totalsRowFunction="sum" dataDxfId="14" totalsRowDxfId="13">
      <calculatedColumnFormula>Table2[[#This Row],[TOTAL COSTS]]-Table2[[#This Row],[LESS DISTORTING COSTS]]</calculatedColumnFormula>
    </tableColumn>
  </tableColumns>
  <tableStyleInfo name="TableStyleLight2" showFirstColumn="0" showLastColumn="0" showRowStripes="1" showColumnStripes="0"/>
  <extLst>
    <ext xmlns:x14="http://schemas.microsoft.com/office/spreadsheetml/2009/9/main" uri="{504A1905-F514-4f6f-8877-14C23A59335A}">
      <x14:table altTextSummary="Use this table to summarize direct costs applicable to your Indirect Cost Rate."/>
    </ext>
  </extLst>
</table>
</file>

<file path=xl/tables/table31.xml><?xml version="1.0" encoding="utf-8"?>
<table xmlns="http://schemas.openxmlformats.org/spreadsheetml/2006/main" id="4" name="Table4" displayName="Table4" ref="A18:D38" totalsRowCount="1" headerRowDxfId="12" totalsRowDxfId="9" headerRowBorderDxfId="11" tableBorderDxfId="10" totalsRowBorderDxfId="8">
  <autoFilter ref="A18:D37"/>
  <tableColumns count="4">
    <tableColumn id="1" name="SUBAWARDS" totalsRowLabel="SUBTOTAL ELIGIBLE SUBAWARD COSTS" dataDxfId="7" totalsRowDxfId="6"/>
    <tableColumn id="2" name="TOTAL COSTS" totalsRowFunction="sum" dataDxfId="5" totalsRowDxfId="4" dataCellStyle="Comma 12 2"/>
    <tableColumn id="3" name="LESS EXCLUDED SUBAWARD COSTS" totalsRowFunction="sum" dataDxfId="3" totalsRowDxfId="2" dataCellStyle="Comma 12 2"/>
    <tableColumn id="4" name="COSTS APPLICABLE TO ICR" totalsRowFunction="sum" dataDxfId="1" totalsRowDxfId="0" dataCellStyle="Comma 12 2">
      <calculatedColumnFormula>Table4[[#This Row],[TOTAL COSTS]]-Table4[[#This Row],[LESS EXCLUDED SUBAWARD COSTS]]</calculatedColumnFormula>
    </tableColumn>
  </tableColumns>
  <tableStyleInfo name="TableStyleLight2" showFirstColumn="0" showLastColumn="0" showRowStripes="1" showColumnStripes="0"/>
  <extLst>
    <ext xmlns:x14="http://schemas.microsoft.com/office/spreadsheetml/2009/9/main" uri="{504A1905-F514-4f6f-8877-14C23A59335A}">
      <x14:table altTextSummary="Use this table to summarize Subaward costs applicable to your Indirect Cost Ra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19050">
          <a:solidFill>
            <a:srgbClr val="000000"/>
          </a:solidFill>
          <a:miter lim="800000"/>
          <a:headEnd/>
          <a:tailEnd/>
        </a:ln>
      </a:spPr>
      <a:bodyPr vertOverflow="clip" wrap="square" lIns="36576" tIns="27432" rIns="36576" bIns="27432" anchor="ctr" upright="1"/>
      <a:lstStyle>
        <a:defPPr algn="ctr" rtl="0">
          <a:defRPr sz="1400" b="1" i="0" strike="noStrike">
            <a:solidFill>
              <a:srgbClr val="FFFFFF"/>
            </a:solidFill>
            <a:latin typeface="Tahoma"/>
            <a:cs typeface="Tahoma"/>
          </a:defRPr>
        </a:defPPr>
      </a:lstStyle>
    </a:spDef>
    <a:lnDef>
      <a:spPr bwMode="auto">
        <a:xfrm>
          <a:off x="0" y="0"/>
          <a:ext cx="1" cy="1"/>
        </a:xfrm>
        <a:custGeom>
          <a:avLst/>
          <a:gdLst/>
          <a:ahLst/>
          <a:cxnLst/>
          <a:rect l="0" t="0" r="0" b="0"/>
          <a:pathLst/>
        </a:custGeom>
        <a:solidFill>
          <a:srgbClr val="FFCC99"/>
        </a:solidFill>
        <a:ln w="9525" cap="flat" cmpd="sng" algn="ctr">
          <a:solidFill>
            <a:srgbClr val="FF6600"/>
          </a:solidFill>
          <a:prstDash val="solid"/>
          <a:round/>
          <a:headEnd type="none" w="med" len="med"/>
          <a:tailEnd type="none" w="med" len="med"/>
        </a:ln>
        <a:effectLst/>
      </a:spPr>
      <a:bodyPr vertOverflow="clip" wrap="square" lIns="36576" tIns="27432" rIns="36576" bIns="27432"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18" Type="http://schemas.openxmlformats.org/officeDocument/2006/relationships/table" Target="../tables/table14.xml"/><Relationship Id="rId3" Type="http://schemas.openxmlformats.org/officeDocument/2006/relationships/hyperlink" Target="mailto:hseep@fema.dhs.gov" TargetMode="External"/><Relationship Id="rId7" Type="http://schemas.openxmlformats.org/officeDocument/2006/relationships/table" Target="../tables/table3.xml"/><Relationship Id="rId12" Type="http://schemas.openxmlformats.org/officeDocument/2006/relationships/table" Target="../tables/table8.xml"/><Relationship Id="rId17" Type="http://schemas.openxmlformats.org/officeDocument/2006/relationships/table" Target="../tables/table13.xml"/><Relationship Id="rId2" Type="http://schemas.openxmlformats.org/officeDocument/2006/relationships/hyperlink" Target="https://w3.calema.ca.gov/WebPage/trainreq.nsf/TrainRequest?OpenForm" TargetMode="External"/><Relationship Id="rId16" Type="http://schemas.openxmlformats.org/officeDocument/2006/relationships/table" Target="../tables/table12.xml"/><Relationship Id="rId20" Type="http://schemas.openxmlformats.org/officeDocument/2006/relationships/table" Target="../tables/table16.xml"/><Relationship Id="rId1" Type="http://schemas.openxmlformats.org/officeDocument/2006/relationships/hyperlink" Target="https://www.fema.gov/authorized-equipment-list"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19" Type="http://schemas.openxmlformats.org/officeDocument/2006/relationships/table" Target="../tables/table15.xml"/><Relationship Id="rId4" Type="http://schemas.openxmlformats.org/officeDocument/2006/relationships/printerSettings" Target="../printerSettings/printerSettings3.bin"/><Relationship Id="rId9" Type="http://schemas.openxmlformats.org/officeDocument/2006/relationships/table" Target="../tables/table5.xml"/><Relationship Id="rId14"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table" Target="../tables/table18.xml"/><Relationship Id="rId4"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table" Target="../tables/table19.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2.xml"/><Relationship Id="rId5" Type="http://schemas.openxmlformats.org/officeDocument/2006/relationships/table" Target="../tables/table20.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table" Target="../tables/table21.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4.xml"/><Relationship Id="rId5" Type="http://schemas.openxmlformats.org/officeDocument/2006/relationships/table" Target="../tables/table22.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omments" Target="../comments5.xml"/><Relationship Id="rId5" Type="http://schemas.openxmlformats.org/officeDocument/2006/relationships/table" Target="../tables/table23.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6.xml"/><Relationship Id="rId5" Type="http://schemas.openxmlformats.org/officeDocument/2006/relationships/table" Target="../tables/table24.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7.xml"/><Relationship Id="rId5" Type="http://schemas.openxmlformats.org/officeDocument/2006/relationships/table" Target="../tables/table25.xml"/><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8.xml"/><Relationship Id="rId5" Type="http://schemas.openxmlformats.org/officeDocument/2006/relationships/table" Target="../tables/table26.xml"/><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9.xml"/><Relationship Id="rId5" Type="http://schemas.openxmlformats.org/officeDocument/2006/relationships/table" Target="../tables/table27.xml"/><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10.xml"/><Relationship Id="rId5" Type="http://schemas.openxmlformats.org/officeDocument/2006/relationships/table" Target="../tables/table28.xml"/><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comments" Target="../comments11.xml"/><Relationship Id="rId5" Type="http://schemas.openxmlformats.org/officeDocument/2006/relationships/table" Target="../tables/table29.xml"/><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table" Target="../tables/table31.xml"/><Relationship Id="rId4"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I402"/>
  <sheetViews>
    <sheetView topLeftCell="N29" zoomScale="55" zoomScaleNormal="55" zoomScaleSheetLayoutView="50" workbookViewId="0">
      <selection activeCell="AE51" sqref="AE51:AE61"/>
    </sheetView>
  </sheetViews>
  <sheetFormatPr defaultColWidth="9.140625" defaultRowHeight="12.75" x14ac:dyDescent="0.2"/>
  <cols>
    <col min="1" max="1" width="20.140625" style="1" customWidth="1"/>
    <col min="2" max="2" width="10.85546875" style="1" bestFit="1" customWidth="1"/>
    <col min="3" max="3" width="9.140625" style="1"/>
    <col min="4" max="4" width="107.42578125" style="1" customWidth="1"/>
    <col min="5" max="5" width="110.85546875" style="1" customWidth="1"/>
    <col min="6" max="6" width="74" style="1" customWidth="1"/>
    <col min="7" max="7" width="57.28515625" style="1" customWidth="1"/>
    <col min="8" max="8" width="48.28515625" style="1" customWidth="1"/>
    <col min="9" max="9" width="49.140625" style="1" customWidth="1"/>
    <col min="10" max="10" width="46.42578125" style="1" customWidth="1"/>
    <col min="11" max="11" width="94.7109375" style="1" customWidth="1"/>
    <col min="12" max="12" width="83" style="1" customWidth="1"/>
    <col min="13" max="13" width="51" style="1" customWidth="1"/>
    <col min="14" max="14" width="36.5703125" style="1" customWidth="1"/>
    <col min="15" max="15" width="36.85546875" style="1" bestFit="1" customWidth="1"/>
    <col min="16" max="16" width="24.7109375" style="1" customWidth="1"/>
    <col min="17" max="17" width="35.5703125" style="1" customWidth="1"/>
    <col min="18" max="19" width="33" style="1" customWidth="1"/>
    <col min="20" max="20" width="44.42578125" style="1" customWidth="1"/>
    <col min="21" max="21" width="23.140625" style="1" customWidth="1"/>
    <col min="22" max="28" width="9.140625" style="1"/>
    <col min="29" max="29" width="20.140625" style="1" customWidth="1"/>
    <col min="30" max="30" width="66.7109375" style="1" customWidth="1"/>
    <col min="31" max="31" width="22.42578125" style="1" customWidth="1"/>
    <col min="32" max="41" width="9.140625" style="1"/>
    <col min="42" max="42" width="18.42578125" style="1" customWidth="1"/>
    <col min="43" max="43" width="15.28515625" style="1" customWidth="1"/>
    <col min="44" max="44" width="30.28515625" style="1" customWidth="1"/>
    <col min="45" max="45" width="9.140625" style="1" customWidth="1"/>
    <col min="46" max="46" width="9.140625" style="1"/>
    <col min="47" max="47" width="32.140625" style="1" customWidth="1"/>
    <col min="48" max="48" width="36.140625" style="1" customWidth="1"/>
    <col min="49" max="49" width="37.28515625" style="1" bestFit="1" customWidth="1"/>
    <col min="50" max="50" width="57.140625" style="1" bestFit="1" customWidth="1"/>
    <col min="51" max="51" width="59.28515625" style="1" customWidth="1"/>
    <col min="52" max="52" width="73.5703125" style="1" bestFit="1" customWidth="1"/>
    <col min="53" max="53" width="57" style="1" customWidth="1"/>
    <col min="54" max="54" width="54.140625" style="1" bestFit="1" customWidth="1"/>
    <col min="55" max="55" width="49" style="1" customWidth="1"/>
    <col min="56" max="56" width="46.85546875" style="1" bestFit="1" customWidth="1"/>
    <col min="57" max="58" width="38.140625" style="1" customWidth="1"/>
    <col min="59" max="59" width="37.140625" style="1" customWidth="1"/>
    <col min="60" max="60" width="42.7109375" style="1" bestFit="1" customWidth="1"/>
    <col min="61" max="61" width="44.5703125" style="1" customWidth="1"/>
    <col min="62" max="62" width="47.42578125" style="1" customWidth="1"/>
    <col min="63" max="63" width="42.7109375" style="1" customWidth="1"/>
    <col min="64" max="64" width="42.5703125" style="1" customWidth="1"/>
    <col min="65" max="65" width="41" style="1" customWidth="1"/>
    <col min="66" max="66" width="35.85546875" style="1" bestFit="1" customWidth="1"/>
    <col min="67" max="67" width="94" style="1" customWidth="1"/>
    <col min="68" max="68" width="59.140625" style="1" customWidth="1"/>
    <col min="69" max="69" width="62.28515625" style="1" customWidth="1"/>
    <col min="70" max="70" width="25.140625" style="1" customWidth="1"/>
    <col min="71" max="71" width="38" style="1" customWidth="1"/>
    <col min="72" max="72" width="32.28515625" style="1" customWidth="1"/>
    <col min="73" max="74" width="26.5703125" style="1" customWidth="1"/>
    <col min="75" max="75" width="39" style="1" customWidth="1"/>
    <col min="76" max="76" width="33.42578125" style="1" customWidth="1"/>
    <col min="77" max="77" width="59.28515625" style="1" customWidth="1"/>
    <col min="78" max="78" width="37.42578125" style="1" customWidth="1"/>
    <col min="79" max="79" width="39.28515625" style="1" customWidth="1"/>
    <col min="80" max="80" width="21.85546875" style="1" customWidth="1"/>
    <col min="81" max="81" width="35.42578125" style="1" customWidth="1"/>
    <col min="82" max="82" width="52.42578125" style="1" customWidth="1"/>
    <col min="83" max="83" width="38.5703125" style="1" customWidth="1"/>
    <col min="84" max="84" width="51.85546875" style="1" customWidth="1"/>
    <col min="85" max="85" width="45.7109375" style="1" customWidth="1"/>
    <col min="86" max="86" width="68.85546875" style="1" customWidth="1"/>
    <col min="87" max="87" width="147" style="1" customWidth="1"/>
    <col min="88" max="88" width="167.28515625" style="1" customWidth="1"/>
    <col min="89" max="89" width="158.42578125" style="1" customWidth="1"/>
    <col min="90" max="90" width="132.7109375" style="1" customWidth="1"/>
    <col min="91" max="91" width="102.28515625" style="1" customWidth="1"/>
    <col min="92" max="92" width="105.85546875" style="1" customWidth="1"/>
    <col min="93" max="16384" width="9.140625" style="1"/>
  </cols>
  <sheetData>
    <row r="1" spans="1:79" s="21" customFormat="1" ht="12.75" customHeight="1" x14ac:dyDescent="0.2"/>
    <row r="2" spans="1:79" s="21" customFormat="1" ht="12.75" customHeight="1" x14ac:dyDescent="0.2">
      <c r="A2" s="21" t="s">
        <v>1071</v>
      </c>
    </row>
    <row r="3" spans="1:79" s="21" customFormat="1" ht="12.75" customHeight="1" x14ac:dyDescent="0.2">
      <c r="A3" s="21" t="s">
        <v>1070</v>
      </c>
    </row>
    <row r="4" spans="1:79" s="21" customFormat="1" ht="12.75" customHeight="1" x14ac:dyDescent="0.2"/>
    <row r="5" spans="1:79" s="21" customFormat="1" ht="12.75" customHeight="1" x14ac:dyDescent="0.2"/>
    <row r="6" spans="1:79" s="21" customFormat="1" ht="12.75" customHeight="1" x14ac:dyDescent="0.2"/>
    <row r="7" spans="1:79" s="21" customFormat="1" ht="12.75" customHeight="1" x14ac:dyDescent="0.2">
      <c r="D7" s="160" t="s">
        <v>612</v>
      </c>
      <c r="E7" s="161"/>
      <c r="F7" s="161"/>
      <c r="G7" s="22"/>
    </row>
    <row r="8" spans="1:79" s="21" customFormat="1" ht="12.75" customHeight="1" x14ac:dyDescent="0.2">
      <c r="A8" s="31" t="s">
        <v>282</v>
      </c>
      <c r="D8" s="162" t="s">
        <v>645</v>
      </c>
      <c r="E8" s="161"/>
      <c r="F8" s="161"/>
      <c r="G8" s="22"/>
    </row>
    <row r="9" spans="1:79" s="21" customFormat="1" ht="12.75" customHeight="1" x14ac:dyDescent="0.2">
      <c r="A9" s="246" t="s">
        <v>53</v>
      </c>
      <c r="D9" s="161" t="s">
        <v>646</v>
      </c>
      <c r="E9" s="161" t="s">
        <v>647</v>
      </c>
      <c r="F9" s="161" t="s">
        <v>647</v>
      </c>
      <c r="G9" s="22"/>
      <c r="CA9" s="959" t="s">
        <v>1065</v>
      </c>
    </row>
    <row r="10" spans="1:79" s="21" customFormat="1" ht="12.75" customHeight="1" x14ac:dyDescent="0.2">
      <c r="A10" s="76" t="s">
        <v>221</v>
      </c>
      <c r="D10" s="161"/>
      <c r="E10" s="161"/>
      <c r="F10" s="161" t="s">
        <v>641</v>
      </c>
      <c r="G10" s="22"/>
      <c r="CA10" s="959"/>
    </row>
    <row r="11" spans="1:79" s="21" customFormat="1" ht="12.75" customHeight="1" x14ac:dyDescent="0.2">
      <c r="A11" s="76" t="s">
        <v>222</v>
      </c>
      <c r="D11" s="161"/>
      <c r="E11" s="161"/>
      <c r="F11" s="161" t="s">
        <v>638</v>
      </c>
      <c r="G11" s="22"/>
      <c r="CA11" s="249" t="s">
        <v>1063</v>
      </c>
    </row>
    <row r="12" spans="1:79" s="21" customFormat="1" ht="12.75" customHeight="1" x14ac:dyDescent="0.2">
      <c r="A12" s="76" t="s">
        <v>223</v>
      </c>
      <c r="D12" s="161"/>
      <c r="E12" s="161"/>
      <c r="F12" s="161" t="s">
        <v>979</v>
      </c>
      <c r="G12" s="22"/>
      <c r="CA12" s="249" t="s">
        <v>744</v>
      </c>
    </row>
    <row r="13" spans="1:79" s="21" customFormat="1" ht="12.75" customHeight="1" x14ac:dyDescent="0.2">
      <c r="A13" s="76" t="s">
        <v>224</v>
      </c>
      <c r="D13" s="161"/>
      <c r="E13" s="161"/>
      <c r="F13" s="161" t="s">
        <v>265</v>
      </c>
      <c r="G13" s="22"/>
      <c r="CA13" s="249" t="s">
        <v>745</v>
      </c>
    </row>
    <row r="14" spans="1:79" s="21" customFormat="1" ht="12.75" customHeight="1" x14ac:dyDescent="0.2">
      <c r="A14" s="76" t="s">
        <v>225</v>
      </c>
      <c r="D14" s="161"/>
      <c r="E14" s="161"/>
      <c r="F14" s="161" t="s">
        <v>975</v>
      </c>
      <c r="G14" s="22"/>
      <c r="CA14" s="249" t="s">
        <v>748</v>
      </c>
    </row>
    <row r="15" spans="1:79" s="21" customFormat="1" ht="12.75" customHeight="1" x14ac:dyDescent="0.2">
      <c r="A15" s="76" t="s">
        <v>238</v>
      </c>
      <c r="D15" s="161"/>
      <c r="E15" s="161"/>
      <c r="F15" s="161" t="s">
        <v>980</v>
      </c>
      <c r="G15" s="22"/>
      <c r="CA15" s="249" t="s">
        <v>746</v>
      </c>
    </row>
    <row r="16" spans="1:79" s="21" customFormat="1" ht="12.75" customHeight="1" x14ac:dyDescent="0.2">
      <c r="A16" s="76" t="s">
        <v>239</v>
      </c>
      <c r="D16" s="161"/>
      <c r="E16" s="161"/>
      <c r="F16" s="161" t="s">
        <v>948</v>
      </c>
      <c r="G16" s="22"/>
      <c r="CA16" s="249" t="s">
        <v>1243</v>
      </c>
    </row>
    <row r="17" spans="1:79" s="21" customFormat="1" ht="12.75" customHeight="1" x14ac:dyDescent="0.2">
      <c r="A17" s="76" t="s">
        <v>240</v>
      </c>
      <c r="D17" s="161"/>
      <c r="E17" s="161"/>
      <c r="F17" s="164"/>
      <c r="G17" s="22"/>
      <c r="CA17" s="249" t="s">
        <v>753</v>
      </c>
    </row>
    <row r="18" spans="1:79" s="21" customFormat="1" ht="12.75" customHeight="1" x14ac:dyDescent="0.2">
      <c r="A18" s="76" t="s">
        <v>241</v>
      </c>
      <c r="D18" s="161"/>
      <c r="E18" s="161"/>
      <c r="F18" s="164"/>
      <c r="G18" s="22"/>
      <c r="CA18" s="249" t="s">
        <v>958</v>
      </c>
    </row>
    <row r="19" spans="1:79" s="21" customFormat="1" ht="12.75" customHeight="1" x14ac:dyDescent="0.2">
      <c r="A19" s="76" t="s">
        <v>242</v>
      </c>
      <c r="D19" s="161"/>
      <c r="E19" s="161"/>
      <c r="F19" s="164"/>
      <c r="G19" s="22"/>
      <c r="CA19" s="250" t="s">
        <v>742</v>
      </c>
    </row>
    <row r="20" spans="1:79" s="21" customFormat="1" ht="12.75" customHeight="1" x14ac:dyDescent="0.2">
      <c r="A20" s="76" t="s">
        <v>243</v>
      </c>
      <c r="CA20" s="249" t="s">
        <v>750</v>
      </c>
    </row>
    <row r="21" spans="1:79" s="21" customFormat="1" ht="12.75" customHeight="1" x14ac:dyDescent="0.2">
      <c r="A21" s="76" t="s">
        <v>244</v>
      </c>
      <c r="D21" s="136" t="s">
        <v>593</v>
      </c>
      <c r="E21" s="136"/>
      <c r="F21" s="136"/>
      <c r="G21" s="137"/>
      <c r="H21" s="137"/>
      <c r="I21" s="137"/>
      <c r="J21" s="138"/>
      <c r="K21" s="3"/>
      <c r="L21" s="3"/>
      <c r="CA21" s="249" t="s">
        <v>754</v>
      </c>
    </row>
    <row r="22" spans="1:79" s="21" customFormat="1" ht="12.75" customHeight="1" x14ac:dyDescent="0.2">
      <c r="A22" s="76" t="s">
        <v>245</v>
      </c>
      <c r="D22" s="139" t="s">
        <v>594</v>
      </c>
      <c r="E22" s="137"/>
      <c r="F22" s="137"/>
      <c r="G22" s="136"/>
      <c r="H22" s="137"/>
      <c r="I22" s="136"/>
      <c r="J22" s="138"/>
      <c r="K22" s="3"/>
      <c r="L22" s="3"/>
      <c r="AD22" s="22"/>
      <c r="CA22" s="249" t="s">
        <v>756</v>
      </c>
    </row>
    <row r="23" spans="1:79" s="21" customFormat="1" ht="12.75" customHeight="1" x14ac:dyDescent="0.2">
      <c r="A23" s="76" t="s">
        <v>246</v>
      </c>
      <c r="D23" s="140" t="s">
        <v>866</v>
      </c>
      <c r="E23" s="141" t="s">
        <v>866</v>
      </c>
      <c r="F23" s="204" t="s">
        <v>629</v>
      </c>
      <c r="G23" s="205" t="s">
        <v>685</v>
      </c>
      <c r="H23" s="204" t="s">
        <v>687</v>
      </c>
      <c r="I23" s="205" t="s">
        <v>691</v>
      </c>
      <c r="J23" s="204" t="s">
        <v>630</v>
      </c>
      <c r="K23" s="174" t="s">
        <v>866</v>
      </c>
      <c r="L23" s="141" t="s">
        <v>875</v>
      </c>
      <c r="AD23" s="22"/>
      <c r="CA23" s="250" t="s">
        <v>747</v>
      </c>
    </row>
    <row r="24" spans="1:79" s="21" customFormat="1" ht="12.75" customHeight="1" x14ac:dyDescent="0.2">
      <c r="A24" s="76" t="s">
        <v>247</v>
      </c>
      <c r="D24" s="140" t="s">
        <v>976</v>
      </c>
      <c r="E24" s="141" t="s">
        <v>875</v>
      </c>
      <c r="F24" s="204" t="s">
        <v>631</v>
      </c>
      <c r="G24" s="205" t="s">
        <v>683</v>
      </c>
      <c r="H24" s="136" t="s">
        <v>641</v>
      </c>
      <c r="I24" s="205" t="s">
        <v>692</v>
      </c>
      <c r="J24" s="204" t="s">
        <v>683</v>
      </c>
      <c r="K24" s="174" t="s">
        <v>641</v>
      </c>
      <c r="L24" s="174" t="s">
        <v>975</v>
      </c>
      <c r="AD24" s="3"/>
      <c r="CA24" s="250" t="s">
        <v>751</v>
      </c>
    </row>
    <row r="25" spans="1:79" s="21" customFormat="1" ht="12.75" customHeight="1" x14ac:dyDescent="0.2">
      <c r="A25" s="76" t="s">
        <v>248</v>
      </c>
      <c r="D25" s="173"/>
      <c r="E25" s="174"/>
      <c r="F25" s="204" t="s">
        <v>632</v>
      </c>
      <c r="G25" s="172"/>
      <c r="H25" s="136" t="s">
        <v>688</v>
      </c>
      <c r="I25" s="205" t="s">
        <v>231</v>
      </c>
      <c r="J25" s="204" t="s">
        <v>640</v>
      </c>
      <c r="K25" s="179"/>
      <c r="L25" s="228" t="s">
        <v>265</v>
      </c>
      <c r="AD25" s="3"/>
      <c r="CA25" s="249" t="s">
        <v>957</v>
      </c>
    </row>
    <row r="26" spans="1:79" s="21" customFormat="1" ht="12.75" customHeight="1" x14ac:dyDescent="0.2">
      <c r="A26" s="76" t="s">
        <v>249</v>
      </c>
      <c r="D26" s="172"/>
      <c r="E26" s="172"/>
      <c r="F26" s="204" t="s">
        <v>686</v>
      </c>
      <c r="G26" s="172"/>
      <c r="H26" s="204" t="s">
        <v>689</v>
      </c>
      <c r="I26" s="172"/>
      <c r="J26" s="204" t="s">
        <v>978</v>
      </c>
      <c r="K26" s="179"/>
      <c r="L26" s="228" t="s">
        <v>948</v>
      </c>
      <c r="AD26" s="3"/>
      <c r="CA26" s="249" t="s">
        <v>749</v>
      </c>
    </row>
    <row r="27" spans="1:79" s="21" customFormat="1" ht="12.75" customHeight="1" x14ac:dyDescent="0.2">
      <c r="A27" s="76" t="s">
        <v>250</v>
      </c>
      <c r="D27" s="173"/>
      <c r="E27" s="141"/>
      <c r="F27" s="172"/>
      <c r="G27" s="172"/>
      <c r="H27" s="204" t="s">
        <v>1244</v>
      </c>
      <c r="I27" s="172"/>
      <c r="J27" s="204" t="s">
        <v>634</v>
      </c>
      <c r="K27" s="179"/>
      <c r="L27" s="229" t="s">
        <v>979</v>
      </c>
      <c r="AD27" s="3"/>
      <c r="CA27" s="249" t="s">
        <v>758</v>
      </c>
    </row>
    <row r="28" spans="1:79" s="21" customFormat="1" ht="12.75" customHeight="1" x14ac:dyDescent="0.2">
      <c r="A28" s="76" t="s">
        <v>251</v>
      </c>
      <c r="F28" s="141"/>
      <c r="G28" s="172"/>
      <c r="H28" s="206" t="s">
        <v>690</v>
      </c>
      <c r="I28" s="172"/>
      <c r="J28" s="206" t="s">
        <v>635</v>
      </c>
      <c r="K28" s="179"/>
      <c r="L28" s="228" t="s">
        <v>980</v>
      </c>
      <c r="AD28" s="3"/>
      <c r="CA28" s="249" t="s">
        <v>1064</v>
      </c>
    </row>
    <row r="29" spans="1:79" s="2" customFormat="1" ht="12.75" customHeight="1" x14ac:dyDescent="0.2">
      <c r="A29" s="76" t="s">
        <v>252</v>
      </c>
      <c r="B29" s="11" t="s">
        <v>100</v>
      </c>
      <c r="F29" s="156"/>
      <c r="G29" s="175"/>
      <c r="H29" s="206" t="s">
        <v>633</v>
      </c>
      <c r="I29" s="175"/>
      <c r="J29" s="206" t="s">
        <v>265</v>
      </c>
      <c r="K29" s="20"/>
      <c r="L29" s="175" t="s">
        <v>638</v>
      </c>
      <c r="AD29" s="3"/>
      <c r="CA29" s="249" t="s">
        <v>759</v>
      </c>
    </row>
    <row r="30" spans="1:79" s="2" customFormat="1" ht="12.75" customHeight="1" x14ac:dyDescent="0.2">
      <c r="A30" s="76" t="s">
        <v>1327</v>
      </c>
      <c r="B30" s="11" t="s">
        <v>141</v>
      </c>
      <c r="D30" s="2" t="s">
        <v>927</v>
      </c>
      <c r="F30" s="156"/>
      <c r="G30" s="175"/>
      <c r="H30" s="175"/>
      <c r="I30" s="175"/>
      <c r="J30" s="206" t="s">
        <v>679</v>
      </c>
      <c r="K30" s="20"/>
      <c r="L30" s="20"/>
      <c r="AD30" s="3"/>
      <c r="BA30" s="20"/>
      <c r="CA30" s="249" t="s">
        <v>956</v>
      </c>
    </row>
    <row r="31" spans="1:79" s="2" customFormat="1" ht="12.75" customHeight="1" x14ac:dyDescent="0.2">
      <c r="A31" s="76" t="s">
        <v>1328</v>
      </c>
      <c r="B31" s="11" t="s">
        <v>105</v>
      </c>
      <c r="D31" s="20" t="s">
        <v>348</v>
      </c>
      <c r="E31" s="20"/>
      <c r="F31" s="156"/>
      <c r="G31" s="175"/>
      <c r="H31" s="175"/>
      <c r="I31" s="175"/>
      <c r="J31" s="206" t="s">
        <v>639</v>
      </c>
      <c r="K31" s="20"/>
      <c r="L31" s="20"/>
      <c r="AD31" s="3"/>
      <c r="BA31" s="3"/>
      <c r="CA31" s="249" t="s">
        <v>762</v>
      </c>
    </row>
    <row r="32" spans="1:79" s="2" customFormat="1" ht="12.75" customHeight="1" x14ac:dyDescent="0.2">
      <c r="A32" s="76" t="s">
        <v>1329</v>
      </c>
      <c r="B32" s="11" t="s">
        <v>278</v>
      </c>
      <c r="D32" s="20" t="s">
        <v>928</v>
      </c>
      <c r="E32" s="20"/>
      <c r="F32" s="156"/>
      <c r="G32" s="156"/>
      <c r="H32" s="156"/>
      <c r="I32" s="156"/>
      <c r="J32" s="156"/>
      <c r="K32" s="20"/>
      <c r="L32" s="20"/>
      <c r="AD32" s="3"/>
      <c r="BA32" s="3"/>
      <c r="CA32" s="250" t="s">
        <v>741</v>
      </c>
    </row>
    <row r="33" spans="1:79" s="2" customFormat="1" ht="12.75" customHeight="1" x14ac:dyDescent="0.2">
      <c r="A33" s="76" t="s">
        <v>1070</v>
      </c>
      <c r="AD33" s="3"/>
      <c r="BA33" s="3"/>
      <c r="CA33" s="249" t="s">
        <v>757</v>
      </c>
    </row>
    <row r="34" spans="1:79" s="2" customFormat="1" ht="12.75" customHeight="1" x14ac:dyDescent="0.2">
      <c r="A34" s="76" t="s">
        <v>95</v>
      </c>
      <c r="R34"/>
      <c r="S34"/>
      <c r="AD34" s="3"/>
      <c r="BA34" s="3"/>
      <c r="CA34" s="250" t="s">
        <v>276</v>
      </c>
    </row>
    <row r="35" spans="1:79" s="2" customFormat="1" ht="12.75" customHeight="1" x14ac:dyDescent="0.2">
      <c r="A35" s="76" t="s">
        <v>1330</v>
      </c>
      <c r="R35"/>
      <c r="S35"/>
      <c r="AD35" s="3"/>
      <c r="BA35" s="3"/>
      <c r="CA35" s="249" t="s">
        <v>990</v>
      </c>
    </row>
    <row r="36" spans="1:79" ht="12.75" customHeight="1" x14ac:dyDescent="0.2">
      <c r="D36" s="34" t="s">
        <v>272</v>
      </c>
      <c r="E36" s="35"/>
      <c r="F36" s="35"/>
      <c r="G36" s="34"/>
      <c r="H36" s="35"/>
      <c r="I36" s="170"/>
      <c r="J36" s="170"/>
      <c r="K36" s="112"/>
      <c r="L36" s="3"/>
      <c r="M36" s="3"/>
      <c r="T36"/>
      <c r="AD36" s="3"/>
      <c r="BA36" s="3"/>
      <c r="CA36" s="250" t="s">
        <v>740</v>
      </c>
    </row>
    <row r="37" spans="1:79" ht="12.75" customHeight="1" x14ac:dyDescent="0.2">
      <c r="A37" s="17"/>
      <c r="D37" s="36" t="s">
        <v>55</v>
      </c>
      <c r="E37" s="35"/>
      <c r="F37" s="35"/>
      <c r="G37" s="34"/>
      <c r="H37" s="35"/>
      <c r="I37" s="170"/>
      <c r="J37" s="170"/>
      <c r="K37" s="112"/>
      <c r="L37" s="3"/>
      <c r="M37" s="3"/>
      <c r="O37"/>
      <c r="P37"/>
      <c r="Q37"/>
      <c r="R37"/>
      <c r="S37"/>
      <c r="T37"/>
      <c r="AD37" s="3"/>
      <c r="AQ37" s="1" t="s">
        <v>911</v>
      </c>
      <c r="BA37" s="3"/>
      <c r="CA37" s="249" t="s">
        <v>752</v>
      </c>
    </row>
    <row r="38" spans="1:79" ht="12.75" customHeight="1" x14ac:dyDescent="0.2">
      <c r="A38" s="18"/>
      <c r="D38" s="129" t="s">
        <v>635</v>
      </c>
      <c r="E38" s="128" t="s">
        <v>635</v>
      </c>
      <c r="F38" s="128" t="s">
        <v>635</v>
      </c>
      <c r="G38" s="202" t="s">
        <v>668</v>
      </c>
      <c r="H38" s="35" t="s">
        <v>960</v>
      </c>
      <c r="I38" s="128" t="s">
        <v>682</v>
      </c>
      <c r="J38" s="128" t="s">
        <v>925</v>
      </c>
      <c r="K38" s="202" t="s">
        <v>799</v>
      </c>
      <c r="L38" s="203" t="s">
        <v>801</v>
      </c>
      <c r="M38" s="202" t="s">
        <v>800</v>
      </c>
      <c r="O38"/>
      <c r="P38"/>
      <c r="Q38"/>
      <c r="R38"/>
      <c r="S38"/>
      <c r="T38"/>
      <c r="AD38" s="3"/>
      <c r="AQ38" s="1" t="s">
        <v>947</v>
      </c>
      <c r="BA38" s="3"/>
      <c r="CA38" s="249" t="s">
        <v>760</v>
      </c>
    </row>
    <row r="39" spans="1:79" ht="12.75" customHeight="1" x14ac:dyDescent="0.2">
      <c r="A39" s="18"/>
      <c r="D39" s="93" t="s">
        <v>959</v>
      </c>
      <c r="E39" s="35" t="s">
        <v>960</v>
      </c>
      <c r="F39" s="35" t="s">
        <v>923</v>
      </c>
      <c r="G39" s="202" t="s">
        <v>680</v>
      </c>
      <c r="H39" s="35" t="s">
        <v>975</v>
      </c>
      <c r="I39" s="171" t="s">
        <v>641</v>
      </c>
      <c r="J39" s="226" t="s">
        <v>961</v>
      </c>
      <c r="K39" s="202" t="s">
        <v>683</v>
      </c>
      <c r="L39" s="202" t="s">
        <v>683</v>
      </c>
      <c r="M39" s="202" t="s">
        <v>683</v>
      </c>
      <c r="O39"/>
      <c r="P39"/>
      <c r="Q39"/>
      <c r="R39"/>
      <c r="S39"/>
      <c r="T39"/>
      <c r="BA39" s="3"/>
      <c r="CA39" s="250" t="s">
        <v>755</v>
      </c>
    </row>
    <row r="40" spans="1:79" ht="12.75" customHeight="1" x14ac:dyDescent="0.2">
      <c r="A40" s="18"/>
      <c r="D40" s="128" t="s">
        <v>681</v>
      </c>
      <c r="E40" s="128" t="s">
        <v>682</v>
      </c>
      <c r="F40" s="35" t="s">
        <v>679</v>
      </c>
      <c r="G40" s="202" t="s">
        <v>632</v>
      </c>
      <c r="H40" s="128" t="s">
        <v>641</v>
      </c>
      <c r="I40" s="128" t="s">
        <v>975</v>
      </c>
      <c r="J40" s="128" t="s">
        <v>962</v>
      </c>
      <c r="K40" s="202" t="s">
        <v>640</v>
      </c>
      <c r="L40" s="202" t="s">
        <v>640</v>
      </c>
      <c r="M40" s="202" t="s">
        <v>640</v>
      </c>
      <c r="O40"/>
      <c r="P40"/>
      <c r="Q40"/>
      <c r="R40"/>
      <c r="S40"/>
      <c r="T40"/>
      <c r="BA40" s="3"/>
      <c r="BC40" s="1" t="e">
        <f ca="1">INDIRECT(BC50,FALSE)</f>
        <v>#VALUE!</v>
      </c>
      <c r="CA40" s="249" t="s">
        <v>763</v>
      </c>
    </row>
    <row r="41" spans="1:79" ht="12.75" customHeight="1" x14ac:dyDescent="0.2">
      <c r="A41" s="18"/>
      <c r="D41" s="128" t="s">
        <v>924</v>
      </c>
      <c r="E41" s="128" t="s">
        <v>925</v>
      </c>
      <c r="F41" s="128" t="s">
        <v>667</v>
      </c>
      <c r="G41" s="128"/>
      <c r="H41" s="128" t="s">
        <v>812</v>
      </c>
      <c r="I41" s="128" t="s">
        <v>265</v>
      </c>
      <c r="J41" s="128"/>
      <c r="K41" s="3"/>
      <c r="L41" s="3"/>
      <c r="M41" s="3"/>
      <c r="U41" s="118" t="s">
        <v>220</v>
      </c>
      <c r="V41" s="117"/>
      <c r="W41" s="119"/>
      <c r="X41" s="119"/>
      <c r="Y41" s="119"/>
      <c r="Z41" s="119"/>
      <c r="AA41" s="119"/>
      <c r="AB41" s="119"/>
      <c r="AC41" s="119"/>
      <c r="AD41" s="119"/>
      <c r="BA41" s="3"/>
      <c r="CA41" s="249" t="s">
        <v>761</v>
      </c>
    </row>
    <row r="42" spans="1:79" ht="12.75" customHeight="1" x14ac:dyDescent="0.2">
      <c r="A42" s="18"/>
      <c r="D42" s="129"/>
      <c r="E42" s="128"/>
      <c r="F42" s="128" t="s">
        <v>265</v>
      </c>
      <c r="G42" s="128"/>
      <c r="H42" s="128"/>
      <c r="I42" s="128" t="s">
        <v>684</v>
      </c>
      <c r="J42" s="128"/>
      <c r="K42" s="3"/>
      <c r="L42" s="3"/>
      <c r="M42" s="3"/>
      <c r="U42" s="121" t="s">
        <v>283</v>
      </c>
      <c r="V42" s="117"/>
      <c r="W42" s="119"/>
      <c r="X42" s="119"/>
      <c r="Y42" s="119"/>
      <c r="Z42" s="119"/>
      <c r="AA42" s="119"/>
      <c r="AB42" s="119"/>
      <c r="AC42" s="119"/>
      <c r="AD42" s="119"/>
      <c r="AQ42" s="148" t="s">
        <v>556</v>
      </c>
      <c r="BA42" s="3"/>
      <c r="CA42" s="249" t="s">
        <v>955</v>
      </c>
    </row>
    <row r="43" spans="1:79" ht="12.75" customHeight="1" x14ac:dyDescent="0.2">
      <c r="A43" s="18"/>
      <c r="D43" s="93"/>
      <c r="E43" s="35"/>
      <c r="F43" s="128" t="s">
        <v>975</v>
      </c>
      <c r="G43" s="159"/>
      <c r="H43" s="128"/>
      <c r="I43" s="128" t="s">
        <v>923</v>
      </c>
      <c r="J43" s="128"/>
      <c r="K43" s="79"/>
      <c r="L43" s="3"/>
      <c r="M43" s="3"/>
      <c r="U43" s="122" t="s">
        <v>137</v>
      </c>
      <c r="V43" s="117"/>
      <c r="W43" s="117"/>
      <c r="X43" s="117"/>
      <c r="Y43" s="117"/>
      <c r="Z43" s="117"/>
      <c r="AA43" s="117"/>
      <c r="AB43" s="117"/>
      <c r="AC43" s="117"/>
      <c r="AD43" s="117"/>
      <c r="AQ43" s="227" t="s">
        <v>967</v>
      </c>
      <c r="BA43" s="3"/>
    </row>
    <row r="44" spans="1:79" ht="12.75" customHeight="1" x14ac:dyDescent="0.2">
      <c r="A44" s="18"/>
      <c r="D44" s="135"/>
      <c r="E44" s="128"/>
      <c r="F44" s="129"/>
      <c r="G44" s="129"/>
      <c r="H44" s="129"/>
      <c r="I44" s="128"/>
      <c r="J44" s="128"/>
      <c r="K44" s="3"/>
      <c r="L44" s="3"/>
      <c r="M44" s="42" t="s">
        <v>280</v>
      </c>
      <c r="N44" s="40"/>
      <c r="O44" s="40"/>
      <c r="P44" s="40"/>
      <c r="Q44" s="40"/>
      <c r="R44" s="40"/>
      <c r="S44" s="40"/>
      <c r="T44" s="40"/>
      <c r="U44" s="123" t="s">
        <v>256</v>
      </c>
      <c r="V44" s="117"/>
      <c r="W44" s="117"/>
      <c r="X44" s="117"/>
      <c r="Y44" s="117"/>
      <c r="Z44" s="117"/>
      <c r="AA44" s="117"/>
      <c r="AB44" s="117"/>
      <c r="AC44" s="117"/>
      <c r="AD44" s="117"/>
      <c r="AQ44" s="227" t="s">
        <v>968</v>
      </c>
    </row>
    <row r="45" spans="1:79" ht="12.75" customHeight="1" x14ac:dyDescent="0.2">
      <c r="A45" s="19"/>
      <c r="D45" s="93"/>
      <c r="E45" s="93"/>
      <c r="F45" s="35"/>
      <c r="G45" s="38"/>
      <c r="H45" s="35"/>
      <c r="I45" s="170"/>
      <c r="J45" s="170"/>
      <c r="K45" s="79"/>
      <c r="L45" s="3"/>
      <c r="M45" s="82" t="s">
        <v>264</v>
      </c>
      <c r="N45" s="40"/>
      <c r="O45" s="40"/>
      <c r="P45" s="40"/>
      <c r="Q45" s="40"/>
      <c r="R45" s="40"/>
      <c r="S45" s="40"/>
      <c r="T45" s="40"/>
      <c r="U45" s="123" t="s">
        <v>257</v>
      </c>
      <c r="V45" s="117"/>
      <c r="W45" s="117"/>
      <c r="X45" s="117"/>
      <c r="Y45" s="117"/>
      <c r="Z45" s="117"/>
      <c r="AA45" s="117"/>
      <c r="AB45" s="117"/>
      <c r="AC45" s="117"/>
      <c r="AD45" s="117"/>
      <c r="AQ45" s="148" t="s">
        <v>969</v>
      </c>
    </row>
    <row r="46" spans="1:79" ht="12.75" customHeight="1" x14ac:dyDescent="0.2">
      <c r="F46" s="34"/>
      <c r="G46" s="38"/>
      <c r="H46" s="35"/>
      <c r="I46" s="170"/>
      <c r="J46" s="170"/>
      <c r="K46" s="112"/>
      <c r="L46" s="3"/>
      <c r="M46" s="49" t="s">
        <v>1007</v>
      </c>
      <c r="N46" s="40" t="s">
        <v>1011</v>
      </c>
      <c r="O46" s="40" t="s">
        <v>1011</v>
      </c>
      <c r="P46" s="40" t="s">
        <v>964</v>
      </c>
      <c r="Q46" s="40" t="s">
        <v>642</v>
      </c>
      <c r="R46" s="40"/>
      <c r="S46" s="40"/>
      <c r="T46" s="207" t="s">
        <v>644</v>
      </c>
      <c r="U46" s="123" t="s">
        <v>258</v>
      </c>
      <c r="V46" s="118"/>
      <c r="W46" s="117"/>
      <c r="X46" s="117"/>
      <c r="Y46" s="117"/>
      <c r="Z46" s="117"/>
      <c r="AA46" s="117"/>
      <c r="AB46" s="117"/>
      <c r="AC46" s="117"/>
      <c r="AD46" s="117"/>
      <c r="AQ46" s="110" t="s">
        <v>970</v>
      </c>
    </row>
    <row r="47" spans="1:79" ht="12.75" customHeight="1" x14ac:dyDescent="0.2">
      <c r="D47" s="135"/>
      <c r="E47" s="135"/>
      <c r="F47" s="34"/>
      <c r="G47" s="38"/>
      <c r="H47" s="35"/>
      <c r="I47" s="170"/>
      <c r="J47" s="170"/>
      <c r="K47" s="112"/>
      <c r="L47" s="3"/>
      <c r="M47" s="49" t="s">
        <v>977</v>
      </c>
      <c r="N47" s="40" t="s">
        <v>642</v>
      </c>
      <c r="O47" s="40" t="s">
        <v>641</v>
      </c>
      <c r="P47" s="40" t="s">
        <v>975</v>
      </c>
      <c r="Q47" s="40" t="s">
        <v>812</v>
      </c>
      <c r="R47" s="40"/>
      <c r="S47" s="40"/>
      <c r="T47" s="40"/>
      <c r="U47" s="123" t="s">
        <v>572</v>
      </c>
      <c r="V47" s="118"/>
      <c r="W47" s="117"/>
      <c r="X47" s="117"/>
      <c r="Y47" s="117"/>
      <c r="Z47" s="117"/>
      <c r="AA47" s="117"/>
      <c r="AB47" s="117"/>
      <c r="AC47" s="117"/>
      <c r="AD47" s="117"/>
      <c r="AS47" s="110" t="s">
        <v>971</v>
      </c>
    </row>
    <row r="48" spans="1:79" ht="12.75" customHeight="1" x14ac:dyDescent="0.2">
      <c r="B48" s="32"/>
      <c r="C48" s="32"/>
      <c r="D48" s="224" t="s">
        <v>926</v>
      </c>
      <c r="E48" s="135"/>
      <c r="F48" s="135"/>
      <c r="G48" s="135"/>
      <c r="H48" s="135"/>
      <c r="I48" s="135"/>
      <c r="J48" s="135"/>
      <c r="K48" s="3"/>
      <c r="L48" s="3"/>
      <c r="O48" s="40" t="s">
        <v>975</v>
      </c>
      <c r="P48" s="40" t="s">
        <v>265</v>
      </c>
      <c r="Q48" s="40" t="s">
        <v>923</v>
      </c>
      <c r="R48" s="40"/>
      <c r="S48" s="40"/>
      <c r="T48" s="40"/>
      <c r="U48" s="123" t="s">
        <v>1245</v>
      </c>
      <c r="V48" s="118"/>
      <c r="W48" s="117"/>
      <c r="X48" s="117"/>
      <c r="Y48" s="117"/>
      <c r="Z48" s="117"/>
      <c r="AA48" s="117"/>
      <c r="AB48" s="117"/>
      <c r="AC48" s="117"/>
      <c r="AD48" s="117"/>
      <c r="AE48" s="85" t="s">
        <v>281</v>
      </c>
      <c r="AF48" s="86"/>
      <c r="AG48" s="86"/>
      <c r="AH48" s="86"/>
      <c r="AI48" s="86"/>
      <c r="AJ48" s="86"/>
      <c r="AK48" s="86"/>
      <c r="AL48" s="100" t="s">
        <v>380</v>
      </c>
      <c r="AM48" s="100"/>
      <c r="AN48" s="102" t="s">
        <v>434</v>
      </c>
      <c r="AO48" s="102"/>
      <c r="AP48" s="102"/>
      <c r="AQ48" s="104" t="s">
        <v>515</v>
      </c>
      <c r="AR48" s="104"/>
      <c r="AS48" s="110" t="s">
        <v>972</v>
      </c>
      <c r="AT48" s="108" t="s">
        <v>566</v>
      </c>
      <c r="AU48" s="108"/>
      <c r="AV48" s="149" t="s">
        <v>605</v>
      </c>
      <c r="AW48" s="151" t="s">
        <v>66</v>
      </c>
    </row>
    <row r="49" spans="2:87" ht="12.75" customHeight="1" x14ac:dyDescent="0.2">
      <c r="B49" s="247" t="s">
        <v>1050</v>
      </c>
      <c r="C49" s="32"/>
      <c r="D49" s="135" t="s">
        <v>963</v>
      </c>
      <c r="E49" s="135"/>
      <c r="F49" s="135"/>
      <c r="G49" s="135"/>
      <c r="H49" s="128"/>
      <c r="I49" s="128"/>
      <c r="J49" s="128"/>
      <c r="K49" s="3"/>
      <c r="L49" s="3" t="s">
        <v>930</v>
      </c>
      <c r="M49" s="83"/>
      <c r="N49" s="40"/>
      <c r="O49" s="40" t="s">
        <v>265</v>
      </c>
      <c r="P49" s="40" t="s">
        <v>695</v>
      </c>
      <c r="Q49" s="40" t="s">
        <v>975</v>
      </c>
      <c r="R49" s="40"/>
      <c r="S49" s="40"/>
      <c r="T49" s="40"/>
      <c r="U49" s="123" t="s">
        <v>573</v>
      </c>
      <c r="V49" s="118"/>
      <c r="W49" s="117"/>
      <c r="X49" s="117"/>
      <c r="Y49" s="117"/>
      <c r="Z49" s="117"/>
      <c r="AA49" s="117"/>
      <c r="AB49" s="117"/>
      <c r="AC49" s="117"/>
      <c r="AD49" s="117"/>
      <c r="AE49" s="85" t="s">
        <v>340</v>
      </c>
      <c r="AF49" s="86"/>
      <c r="AG49" s="86"/>
      <c r="AH49" s="86"/>
      <c r="AI49" s="86"/>
      <c r="AJ49" s="86"/>
      <c r="AK49" s="86"/>
      <c r="AL49" s="101" t="s">
        <v>381</v>
      </c>
      <c r="AM49" s="100"/>
      <c r="AN49" s="103" t="s">
        <v>435</v>
      </c>
      <c r="AO49" s="102"/>
      <c r="AP49" s="102"/>
      <c r="AQ49" s="105" t="s">
        <v>516</v>
      </c>
      <c r="AR49" s="104"/>
      <c r="AS49" s="110" t="s">
        <v>973</v>
      </c>
      <c r="AT49" s="109">
        <v>2007</v>
      </c>
      <c r="AU49" s="108"/>
      <c r="AV49" s="149" t="s">
        <v>607</v>
      </c>
      <c r="AW49" s="152" t="s">
        <v>608</v>
      </c>
      <c r="AX49" s="152"/>
      <c r="AY49" s="152"/>
      <c r="AZ49" s="151"/>
      <c r="BA49" s="151"/>
      <c r="BB49" s="151"/>
      <c r="BC49" s="151"/>
      <c r="BD49" s="151"/>
      <c r="BE49" s="151"/>
      <c r="BF49" s="151"/>
      <c r="BG49" s="151"/>
      <c r="BH49" s="180" t="s">
        <v>723</v>
      </c>
      <c r="BI49" s="3"/>
      <c r="CH49" s="176"/>
    </row>
    <row r="50" spans="2:87" ht="12.75" customHeight="1" x14ac:dyDescent="0.25">
      <c r="B50" s="248" t="s">
        <v>1051</v>
      </c>
      <c r="C50" s="32"/>
      <c r="D50" s="135" t="s">
        <v>1224</v>
      </c>
      <c r="E50" s="135"/>
      <c r="F50" s="135"/>
      <c r="G50" s="135"/>
      <c r="H50" s="128"/>
      <c r="I50" s="128"/>
      <c r="J50" s="128"/>
      <c r="K50" s="3"/>
      <c r="L50" s="3" t="s">
        <v>963</v>
      </c>
      <c r="M50" s="83"/>
      <c r="N50" s="40"/>
      <c r="O50" s="40" t="s">
        <v>679</v>
      </c>
      <c r="P50" s="40" t="s">
        <v>679</v>
      </c>
      <c r="Q50" s="40"/>
      <c r="R50" s="40"/>
      <c r="S50" s="40"/>
      <c r="T50" s="40"/>
      <c r="U50" s="123" t="s">
        <v>574</v>
      </c>
      <c r="V50" s="118"/>
      <c r="W50" s="117"/>
      <c r="X50" s="117"/>
      <c r="Y50" s="117"/>
      <c r="Z50" s="117"/>
      <c r="AA50" s="117"/>
      <c r="AB50" s="117"/>
      <c r="AC50" s="117"/>
      <c r="AD50" s="117"/>
      <c r="AE50" s="86" t="s">
        <v>138</v>
      </c>
      <c r="AF50" s="86"/>
      <c r="AG50" s="86"/>
      <c r="AH50" s="86"/>
      <c r="AI50" s="86"/>
      <c r="AJ50" s="86"/>
      <c r="AK50" s="86"/>
      <c r="AL50" s="101" t="s">
        <v>382</v>
      </c>
      <c r="AM50" s="100"/>
      <c r="AN50" s="103" t="s">
        <v>436</v>
      </c>
      <c r="AO50" s="102"/>
      <c r="AP50" s="102"/>
      <c r="AQ50" s="105" t="s">
        <v>517</v>
      </c>
      <c r="AR50" s="104"/>
      <c r="AS50" s="110" t="s">
        <v>974</v>
      </c>
      <c r="AT50" s="109">
        <v>2008</v>
      </c>
      <c r="AU50" s="108"/>
      <c r="AV50" s="149" t="s">
        <v>606</v>
      </c>
      <c r="AW50" s="151" t="s">
        <v>276</v>
      </c>
      <c r="AX50" s="151" t="s">
        <v>276</v>
      </c>
      <c r="AY50" s="151" t="s">
        <v>276</v>
      </c>
      <c r="AZ50" s="151" t="s">
        <v>217</v>
      </c>
      <c r="BA50" s="151" t="s">
        <v>23</v>
      </c>
      <c r="BB50" s="151" t="s">
        <v>206</v>
      </c>
      <c r="BC50" s="151" t="s">
        <v>207</v>
      </c>
      <c r="BD50" s="151" t="s">
        <v>609</v>
      </c>
      <c r="BE50" s="151" t="s">
        <v>610</v>
      </c>
      <c r="BF50" s="151" t="s">
        <v>611</v>
      </c>
      <c r="BG50" s="151" t="s">
        <v>920</v>
      </c>
      <c r="BH50" s="225" t="s">
        <v>276</v>
      </c>
      <c r="BI50" s="225" t="s">
        <v>226</v>
      </c>
      <c r="BJ50" s="225" t="s">
        <v>226</v>
      </c>
      <c r="BK50" s="225" t="s">
        <v>253</v>
      </c>
      <c r="BL50" s="225" t="s">
        <v>230</v>
      </c>
      <c r="BM50" s="225" t="s">
        <v>254</v>
      </c>
      <c r="BN50" s="225" t="s">
        <v>724</v>
      </c>
      <c r="BO50" s="230" t="s">
        <v>725</v>
      </c>
      <c r="BP50" s="225" t="s">
        <v>922</v>
      </c>
      <c r="BQ50" s="230" t="s">
        <v>726</v>
      </c>
      <c r="BR50" s="3"/>
      <c r="BS50" s="3"/>
      <c r="BT50" s="3"/>
      <c r="BU50" s="3"/>
      <c r="BV50" s="3"/>
      <c r="BW50" s="3"/>
      <c r="BX50" s="3"/>
      <c r="CA50" s="151" t="s">
        <v>892</v>
      </c>
      <c r="CB50" s="151"/>
      <c r="CC50" s="151" t="s">
        <v>735</v>
      </c>
      <c r="CD50" s="151" t="s">
        <v>736</v>
      </c>
      <c r="CE50" s="151" t="s">
        <v>737</v>
      </c>
      <c r="CF50" s="151" t="s">
        <v>738</v>
      </c>
      <c r="CG50" s="151" t="s">
        <v>739</v>
      </c>
      <c r="CH50" s="958"/>
      <c r="CI50" s="958"/>
    </row>
    <row r="51" spans="2:87" ht="12.75" customHeight="1" x14ac:dyDescent="0.25">
      <c r="B51" s="248" t="s">
        <v>1052</v>
      </c>
      <c r="C51" s="32"/>
      <c r="D51" s="135" t="s">
        <v>944</v>
      </c>
      <c r="F51" s="135"/>
      <c r="G51" s="135"/>
      <c r="H51" s="128"/>
      <c r="I51" s="128"/>
      <c r="J51" s="128"/>
      <c r="K51" s="3"/>
      <c r="L51" s="3" t="s">
        <v>1224</v>
      </c>
      <c r="M51" s="83"/>
      <c r="N51" s="40"/>
      <c r="O51" s="40"/>
      <c r="P51" s="40" t="s">
        <v>641</v>
      </c>
      <c r="Q51" s="40"/>
      <c r="R51" s="40"/>
      <c r="S51" s="40"/>
      <c r="T51" s="40"/>
      <c r="U51" s="91" t="s">
        <v>575</v>
      </c>
      <c r="V51" s="91"/>
      <c r="W51" s="91"/>
      <c r="X51" s="91"/>
      <c r="Y51" s="91"/>
      <c r="Z51" s="91"/>
      <c r="AA51" s="91"/>
      <c r="AB51" s="91"/>
      <c r="AC51" s="91"/>
      <c r="AD51" s="91"/>
      <c r="AE51" s="86" t="s">
        <v>1008</v>
      </c>
      <c r="AF51" s="86" t="s">
        <v>15</v>
      </c>
      <c r="AG51" s="86"/>
      <c r="AH51" s="86"/>
      <c r="AI51" s="86"/>
      <c r="AJ51" s="86"/>
      <c r="AK51" s="86"/>
      <c r="AL51" s="101" t="s">
        <v>383</v>
      </c>
      <c r="AM51" s="100"/>
      <c r="AN51" s="103" t="s">
        <v>437</v>
      </c>
      <c r="AO51" s="102"/>
      <c r="AP51" s="102"/>
      <c r="AQ51" s="105" t="s">
        <v>518</v>
      </c>
      <c r="AR51" s="104"/>
      <c r="AS51" s="107" t="s">
        <v>564</v>
      </c>
      <c r="AT51" s="109">
        <v>2009</v>
      </c>
      <c r="AU51" s="108"/>
      <c r="AV51" s="149" t="s">
        <v>619</v>
      </c>
      <c r="AW51" s="151" t="s">
        <v>217</v>
      </c>
      <c r="AX51" s="151" t="s">
        <v>217</v>
      </c>
      <c r="AY51" s="185" t="s">
        <v>635</v>
      </c>
      <c r="AZ51" s="186" t="s">
        <v>866</v>
      </c>
      <c r="BA51" s="151" t="s">
        <v>41</v>
      </c>
      <c r="BB51" s="183" t="s">
        <v>636</v>
      </c>
      <c r="BC51" s="184" t="s">
        <v>1007</v>
      </c>
      <c r="BD51" s="151" t="s">
        <v>646</v>
      </c>
      <c r="BE51" s="151" t="s">
        <v>868</v>
      </c>
      <c r="BF51" s="151" t="s">
        <v>871</v>
      </c>
      <c r="BG51" s="151" t="s">
        <v>921</v>
      </c>
      <c r="BH51" s="225" t="s">
        <v>217</v>
      </c>
      <c r="BI51" s="225" t="s">
        <v>253</v>
      </c>
      <c r="BJ51" s="225" t="s">
        <v>987</v>
      </c>
      <c r="BK51" s="225" t="s">
        <v>866</v>
      </c>
      <c r="BL51" s="225" t="s">
        <v>636</v>
      </c>
      <c r="BM51" s="225" t="s">
        <v>1007</v>
      </c>
      <c r="BN51" s="225" t="s">
        <v>646</v>
      </c>
      <c r="BO51" s="230" t="s">
        <v>981</v>
      </c>
      <c r="BP51" s="225" t="s">
        <v>921</v>
      </c>
      <c r="BQ51" s="230" t="s">
        <v>585</v>
      </c>
      <c r="BR51" s="3"/>
      <c r="BS51" s="3"/>
      <c r="BT51" s="3"/>
      <c r="BU51" s="3"/>
      <c r="BV51" s="3"/>
      <c r="BW51" s="3"/>
      <c r="BX51" s="3"/>
      <c r="CA51" s="151" t="s">
        <v>735</v>
      </c>
      <c r="CB51" s="151" t="s">
        <v>735</v>
      </c>
      <c r="CC51" s="151" t="s">
        <v>276</v>
      </c>
      <c r="CD51" s="151" t="s">
        <v>276</v>
      </c>
      <c r="CE51" s="151" t="s">
        <v>276</v>
      </c>
      <c r="CF51" s="151" t="s">
        <v>276</v>
      </c>
      <c r="CG51" s="151" t="s">
        <v>276</v>
      </c>
    </row>
    <row r="52" spans="2:87" ht="12.75" customHeight="1" x14ac:dyDescent="0.25">
      <c r="B52" s="248" t="s">
        <v>1053</v>
      </c>
      <c r="C52" s="32"/>
      <c r="F52" s="135"/>
      <c r="G52" s="135"/>
      <c r="H52" s="128"/>
      <c r="I52" s="128"/>
      <c r="J52" s="128"/>
      <c r="K52" s="3"/>
      <c r="L52" s="3" t="s">
        <v>348</v>
      </c>
      <c r="M52" s="83"/>
      <c r="N52" s="40"/>
      <c r="O52" s="40"/>
      <c r="P52" s="40"/>
      <c r="Q52" s="40"/>
      <c r="R52" s="40"/>
      <c r="S52" s="40"/>
      <c r="T52" s="40"/>
      <c r="U52" s="91" t="s">
        <v>602</v>
      </c>
      <c r="V52" s="91"/>
      <c r="W52" s="91"/>
      <c r="X52" s="91"/>
      <c r="Y52" s="91"/>
      <c r="Z52" s="91"/>
      <c r="AA52" s="91"/>
      <c r="AB52" s="91"/>
      <c r="AC52" s="91"/>
      <c r="AD52" s="91"/>
      <c r="AE52" s="86" t="s">
        <v>47</v>
      </c>
      <c r="AF52" s="86" t="s">
        <v>355</v>
      </c>
      <c r="AG52" s="86"/>
      <c r="AH52" s="86"/>
      <c r="AI52" s="86"/>
      <c r="AJ52" s="86"/>
      <c r="AK52" s="86"/>
      <c r="AL52" s="101" t="s">
        <v>384</v>
      </c>
      <c r="AM52" s="100"/>
      <c r="AN52" s="103" t="s">
        <v>438</v>
      </c>
      <c r="AO52" s="102"/>
      <c r="AP52" s="102"/>
      <c r="AQ52" s="105" t="s">
        <v>519</v>
      </c>
      <c r="AR52" s="104"/>
      <c r="AS52" s="107" t="s">
        <v>851</v>
      </c>
      <c r="AT52" s="109">
        <v>2010</v>
      </c>
      <c r="AU52" s="108"/>
      <c r="AV52" s="149"/>
      <c r="AW52" s="151" t="s">
        <v>23</v>
      </c>
      <c r="AX52" s="151" t="s">
        <v>23</v>
      </c>
      <c r="AY52" s="185" t="s">
        <v>959</v>
      </c>
      <c r="AZ52" s="186" t="s">
        <v>976</v>
      </c>
      <c r="BA52" s="151" t="s">
        <v>15</v>
      </c>
      <c r="BB52" s="183" t="s">
        <v>1006</v>
      </c>
      <c r="BC52" s="184" t="s">
        <v>977</v>
      </c>
      <c r="BD52" s="151"/>
      <c r="BE52" s="151" t="s">
        <v>869</v>
      </c>
      <c r="BF52" s="151" t="s">
        <v>872</v>
      </c>
      <c r="BG52" s="151"/>
      <c r="BH52" s="225" t="s">
        <v>206</v>
      </c>
      <c r="BI52" s="225" t="s">
        <v>230</v>
      </c>
      <c r="BJ52" s="225" t="s">
        <v>681</v>
      </c>
      <c r="BK52" s="225"/>
      <c r="BL52" s="225" t="s">
        <v>1006</v>
      </c>
      <c r="BM52" s="225"/>
      <c r="BN52" s="225"/>
      <c r="BO52" s="230" t="s">
        <v>982</v>
      </c>
      <c r="BP52" s="225"/>
      <c r="BQ52" s="230" t="s">
        <v>589</v>
      </c>
      <c r="BR52" s="3"/>
      <c r="BS52" s="3"/>
      <c r="BT52" s="3"/>
      <c r="BU52" s="3"/>
      <c r="BV52" s="3"/>
      <c r="BW52" s="3"/>
      <c r="BX52" s="3"/>
      <c r="CA52" s="151" t="s">
        <v>736</v>
      </c>
      <c r="CB52" s="151" t="s">
        <v>736</v>
      </c>
      <c r="CC52" s="151" t="s">
        <v>740</v>
      </c>
      <c r="CD52" s="151" t="s">
        <v>740</v>
      </c>
      <c r="CE52" s="151" t="s">
        <v>740</v>
      </c>
      <c r="CF52" s="151" t="s">
        <v>740</v>
      </c>
      <c r="CG52" s="151" t="s">
        <v>740</v>
      </c>
    </row>
    <row r="53" spans="2:87" ht="12.75" customHeight="1" x14ac:dyDescent="0.25">
      <c r="B53" s="248" t="s">
        <v>1054</v>
      </c>
      <c r="C53" s="32"/>
      <c r="D53" s="39" t="s">
        <v>67</v>
      </c>
      <c r="M53" s="83"/>
      <c r="N53" s="40"/>
      <c r="O53" s="40"/>
      <c r="P53" s="40"/>
      <c r="Q53" s="40"/>
      <c r="R53" s="40"/>
      <c r="S53" s="40"/>
      <c r="T53" s="40"/>
      <c r="U53" s="91" t="s">
        <v>599</v>
      </c>
      <c r="V53" s="91"/>
      <c r="W53" s="91"/>
      <c r="X53" s="91"/>
      <c r="Y53" s="91"/>
      <c r="Z53" s="91"/>
      <c r="AA53" s="91"/>
      <c r="AB53" s="91"/>
      <c r="AC53" s="91"/>
      <c r="AD53" s="91"/>
      <c r="AE53" s="86" t="s">
        <v>101</v>
      </c>
      <c r="AF53" s="86"/>
      <c r="AG53" s="86"/>
      <c r="AH53" s="86"/>
      <c r="AI53" s="86"/>
      <c r="AJ53" s="86"/>
      <c r="AK53" s="86"/>
      <c r="AL53" s="101" t="s">
        <v>385</v>
      </c>
      <c r="AM53" s="100"/>
      <c r="AN53" s="103" t="s">
        <v>439</v>
      </c>
      <c r="AO53" s="102"/>
      <c r="AP53" s="102"/>
      <c r="AQ53" s="105" t="s">
        <v>520</v>
      </c>
      <c r="AR53" s="104"/>
      <c r="AS53" s="107" t="s">
        <v>852</v>
      </c>
      <c r="AT53" s="109">
        <v>2011</v>
      </c>
      <c r="AU53" s="108"/>
      <c r="AV53" s="149"/>
      <c r="AW53" s="151" t="s">
        <v>206</v>
      </c>
      <c r="AX53" s="151" t="s">
        <v>206</v>
      </c>
      <c r="AY53" s="151" t="s">
        <v>681</v>
      </c>
      <c r="AZ53" s="186"/>
      <c r="BA53" s="151" t="s">
        <v>355</v>
      </c>
      <c r="BB53" s="154" t="s">
        <v>989</v>
      </c>
      <c r="BC53" s="184"/>
      <c r="BD53" s="151"/>
      <c r="BE53" s="151"/>
      <c r="BF53" s="151" t="s">
        <v>873</v>
      </c>
      <c r="BG53" s="151"/>
      <c r="BH53" s="225" t="s">
        <v>207</v>
      </c>
      <c r="BI53" s="225" t="s">
        <v>254</v>
      </c>
      <c r="BJ53" s="225"/>
      <c r="BK53" s="225"/>
      <c r="BL53" s="225" t="s">
        <v>989</v>
      </c>
      <c r="BM53" s="225"/>
      <c r="BN53" s="225"/>
      <c r="BO53" s="225"/>
      <c r="BP53" s="225"/>
      <c r="BQ53" s="230" t="s">
        <v>586</v>
      </c>
      <c r="BR53" s="3"/>
      <c r="BS53" s="3"/>
      <c r="BT53" s="3"/>
      <c r="BU53" s="3"/>
      <c r="BV53" s="3"/>
      <c r="BW53" s="3"/>
      <c r="BX53" s="3"/>
      <c r="CA53" s="151" t="s">
        <v>737</v>
      </c>
      <c r="CB53" s="151" t="s">
        <v>737</v>
      </c>
      <c r="CC53" s="151" t="s">
        <v>741</v>
      </c>
      <c r="CD53" s="151" t="s">
        <v>741</v>
      </c>
      <c r="CE53" s="151" t="s">
        <v>741</v>
      </c>
      <c r="CF53" s="151" t="s">
        <v>741</v>
      </c>
      <c r="CG53" s="151" t="s">
        <v>741</v>
      </c>
    </row>
    <row r="54" spans="2:87" ht="12.75" customHeight="1" x14ac:dyDescent="0.25">
      <c r="B54" s="248" t="s">
        <v>1055</v>
      </c>
      <c r="C54" s="32"/>
      <c r="D54" s="42" t="s">
        <v>56</v>
      </c>
      <c r="M54" s="83"/>
      <c r="N54" s="40"/>
      <c r="O54" s="40"/>
      <c r="P54" s="40"/>
      <c r="Q54" s="40"/>
      <c r="R54" s="40"/>
      <c r="S54" s="40"/>
      <c r="T54" s="40"/>
      <c r="U54" s="91" t="s">
        <v>600</v>
      </c>
      <c r="V54" s="91"/>
      <c r="W54" s="91"/>
      <c r="X54" s="91"/>
      <c r="Y54" s="91"/>
      <c r="Z54" s="91"/>
      <c r="AA54" s="91"/>
      <c r="AB54" s="91"/>
      <c r="AC54" s="91"/>
      <c r="AD54" s="91"/>
      <c r="AE54" s="86" t="s">
        <v>355</v>
      </c>
      <c r="AF54" s="86"/>
      <c r="AG54" s="86"/>
      <c r="AH54" s="86"/>
      <c r="AI54" s="86"/>
      <c r="AJ54" s="86"/>
      <c r="AK54" s="86"/>
      <c r="AL54" s="101" t="s">
        <v>386</v>
      </c>
      <c r="AM54" s="100"/>
      <c r="AN54" s="103" t="s">
        <v>440</v>
      </c>
      <c r="AO54" s="102"/>
      <c r="AP54" s="102"/>
      <c r="AQ54" s="105" t="s">
        <v>521</v>
      </c>
      <c r="AR54" s="104"/>
      <c r="AS54" s="107" t="s">
        <v>565</v>
      </c>
      <c r="AT54" s="109">
        <v>2012</v>
      </c>
      <c r="AU54" s="108"/>
      <c r="AV54" s="149"/>
      <c r="AW54" s="151" t="s">
        <v>207</v>
      </c>
      <c r="AX54" s="151" t="s">
        <v>207</v>
      </c>
      <c r="AY54" s="151" t="s">
        <v>924</v>
      </c>
      <c r="AZ54" s="154"/>
      <c r="BA54" s="151" t="s">
        <v>44</v>
      </c>
      <c r="BB54" s="154"/>
      <c r="BC54" s="154"/>
      <c r="BD54" s="151"/>
      <c r="BE54" s="151"/>
      <c r="BF54" s="151" t="s">
        <v>874</v>
      </c>
      <c r="BG54" s="151"/>
      <c r="BH54" s="225" t="s">
        <v>255</v>
      </c>
      <c r="BI54" s="225" t="s">
        <v>724</v>
      </c>
      <c r="BJ54" s="225"/>
      <c r="BK54" s="225"/>
      <c r="BL54" s="225"/>
      <c r="BM54" s="225"/>
      <c r="BN54" s="225"/>
      <c r="BO54" s="225"/>
      <c r="BP54" s="225"/>
      <c r="BQ54" s="230" t="s">
        <v>587</v>
      </c>
      <c r="BR54" s="3"/>
      <c r="BS54" s="3"/>
      <c r="BT54" s="3"/>
      <c r="BU54" s="3"/>
      <c r="BV54" s="3"/>
      <c r="BW54" s="3"/>
      <c r="BX54" s="3"/>
      <c r="CA54" s="151" t="s">
        <v>738</v>
      </c>
      <c r="CB54" s="151" t="s">
        <v>738</v>
      </c>
      <c r="CC54" s="151" t="s">
        <v>747</v>
      </c>
      <c r="CD54" s="151" t="s">
        <v>747</v>
      </c>
      <c r="CE54" s="151" t="s">
        <v>744</v>
      </c>
      <c r="CF54" s="151" t="s">
        <v>756</v>
      </c>
      <c r="CG54" s="151" t="s">
        <v>756</v>
      </c>
    </row>
    <row r="55" spans="2:87" ht="12.75" customHeight="1" x14ac:dyDescent="0.25">
      <c r="B55" s="248" t="s">
        <v>1056</v>
      </c>
      <c r="C55" s="32"/>
      <c r="D55" s="43" t="s">
        <v>636</v>
      </c>
      <c r="E55" s="83" t="s">
        <v>637</v>
      </c>
      <c r="F55" s="83" t="s">
        <v>637</v>
      </c>
      <c r="G55" s="83" t="s">
        <v>1010</v>
      </c>
      <c r="H55" s="116" t="s">
        <v>694</v>
      </c>
      <c r="I55" s="83" t="s">
        <v>1001</v>
      </c>
      <c r="J55" s="24"/>
      <c r="K55" s="22" t="s">
        <v>929</v>
      </c>
      <c r="L55" s="22"/>
      <c r="M55" s="31" t="s">
        <v>207</v>
      </c>
      <c r="N55" s="32"/>
      <c r="O55" s="31"/>
      <c r="P55" s="32"/>
      <c r="Q55" s="31"/>
      <c r="R55" s="31"/>
      <c r="S55" s="31"/>
      <c r="T55" s="31"/>
      <c r="U55" s="91" t="s">
        <v>601</v>
      </c>
      <c r="V55" s="91"/>
      <c r="W55" s="91"/>
      <c r="X55" s="91"/>
      <c r="Y55" s="91"/>
      <c r="Z55" s="91"/>
      <c r="AA55" s="91"/>
      <c r="AB55" s="91"/>
      <c r="AC55" s="91"/>
      <c r="AD55" s="91"/>
      <c r="AE55" s="86" t="s">
        <v>356</v>
      </c>
      <c r="AF55" s="86"/>
      <c r="AG55" s="86"/>
      <c r="AH55" s="86"/>
      <c r="AI55" s="86"/>
      <c r="AJ55" s="86"/>
      <c r="AK55" s="86"/>
      <c r="AL55" s="101" t="s">
        <v>387</v>
      </c>
      <c r="AM55" s="100"/>
      <c r="AN55" s="103" t="s">
        <v>441</v>
      </c>
      <c r="AO55" s="102"/>
      <c r="AP55" s="102"/>
      <c r="AQ55" s="105" t="s">
        <v>522</v>
      </c>
      <c r="AR55" s="104"/>
      <c r="AS55" s="107" t="s">
        <v>853</v>
      </c>
      <c r="AT55" s="109">
        <v>2013</v>
      </c>
      <c r="AU55" s="108"/>
      <c r="AV55" s="150"/>
      <c r="AW55" s="151" t="s">
        <v>612</v>
      </c>
      <c r="AX55" s="151" t="s">
        <v>609</v>
      </c>
      <c r="AY55" s="185"/>
      <c r="AZ55" s="186"/>
      <c r="BA55" s="151" t="s">
        <v>356</v>
      </c>
      <c r="BB55" s="151"/>
      <c r="BC55" s="151"/>
      <c r="BD55" s="151"/>
      <c r="BE55" s="151"/>
      <c r="BF55" s="151"/>
      <c r="BG55" s="151"/>
      <c r="BH55" s="225"/>
      <c r="BI55" s="225"/>
      <c r="BJ55" s="225"/>
      <c r="BK55" s="225"/>
      <c r="BL55" s="225"/>
      <c r="BM55" s="225"/>
      <c r="BN55" s="225"/>
      <c r="BO55" s="225"/>
      <c r="BP55" s="225"/>
      <c r="BQ55" s="225"/>
      <c r="CA55" s="151" t="s">
        <v>739</v>
      </c>
      <c r="CB55" s="151" t="s">
        <v>739</v>
      </c>
      <c r="CC55" s="151" t="s">
        <v>751</v>
      </c>
      <c r="CD55" s="151" t="s">
        <v>751</v>
      </c>
      <c r="CE55" s="151" t="s">
        <v>749</v>
      </c>
      <c r="CF55" s="151" t="s">
        <v>745</v>
      </c>
      <c r="CG55" s="151" t="s">
        <v>746</v>
      </c>
    </row>
    <row r="56" spans="2:87" ht="12.75" customHeight="1" x14ac:dyDescent="0.25">
      <c r="B56" s="248" t="s">
        <v>1057</v>
      </c>
      <c r="C56" s="32"/>
      <c r="D56" s="43" t="s">
        <v>1006</v>
      </c>
      <c r="E56" s="83" t="s">
        <v>1010</v>
      </c>
      <c r="F56" s="83" t="s">
        <v>1230</v>
      </c>
      <c r="G56" s="157" t="s">
        <v>641</v>
      </c>
      <c r="H56" s="223" t="s">
        <v>812</v>
      </c>
      <c r="I56" s="116" t="s">
        <v>812</v>
      </c>
      <c r="J56" s="24"/>
      <c r="K56" s="22" t="s">
        <v>963</v>
      </c>
      <c r="L56" s="22"/>
      <c r="M56" s="33" t="s">
        <v>58</v>
      </c>
      <c r="N56" s="32"/>
      <c r="O56" s="31"/>
      <c r="P56" s="32"/>
      <c r="Q56" s="31"/>
      <c r="R56" s="31"/>
      <c r="S56" s="31"/>
      <c r="T56" s="31"/>
      <c r="U56" s="122" t="s">
        <v>136</v>
      </c>
      <c r="V56" s="118"/>
      <c r="W56" s="117"/>
      <c r="X56" s="117"/>
      <c r="Y56" s="117"/>
      <c r="Z56" s="117"/>
      <c r="AA56" s="117"/>
      <c r="AB56" s="117"/>
      <c r="AC56" s="117"/>
      <c r="AD56" s="117"/>
      <c r="AE56" s="86" t="s">
        <v>15</v>
      </c>
      <c r="AF56" s="86"/>
      <c r="AG56" s="86"/>
      <c r="AH56" s="86"/>
      <c r="AI56" s="86"/>
      <c r="AJ56" s="86"/>
      <c r="AK56" s="86"/>
      <c r="AL56" s="101" t="s">
        <v>388</v>
      </c>
      <c r="AM56" s="100"/>
      <c r="AN56" s="103" t="s">
        <v>442</v>
      </c>
      <c r="AO56" s="102"/>
      <c r="AP56" s="102"/>
      <c r="AQ56" s="105" t="s">
        <v>523</v>
      </c>
      <c r="AR56" s="104"/>
      <c r="AS56" s="107" t="s">
        <v>854</v>
      </c>
      <c r="AT56" s="109">
        <v>2014</v>
      </c>
      <c r="AU56" s="108"/>
      <c r="AW56" s="151" t="s">
        <v>867</v>
      </c>
      <c r="AX56" s="151" t="s">
        <v>610</v>
      </c>
      <c r="AY56" s="185"/>
      <c r="AZ56" s="186"/>
      <c r="BA56" s="151" t="s">
        <v>354</v>
      </c>
      <c r="BB56" s="151"/>
      <c r="BC56" s="151"/>
      <c r="BD56" s="151"/>
      <c r="BE56" s="151"/>
      <c r="BF56" s="151"/>
      <c r="BG56" s="151"/>
      <c r="CA56" s="199"/>
      <c r="CB56" s="199"/>
      <c r="CC56" s="151" t="s">
        <v>755</v>
      </c>
      <c r="CD56" s="151" t="s">
        <v>755</v>
      </c>
      <c r="CE56" s="151" t="s">
        <v>752</v>
      </c>
      <c r="CF56" s="151" t="s">
        <v>1243</v>
      </c>
      <c r="CG56" s="151" t="s">
        <v>750</v>
      </c>
    </row>
    <row r="57" spans="2:87" ht="12.75" customHeight="1" x14ac:dyDescent="0.25">
      <c r="B57" s="248" t="s">
        <v>1058</v>
      </c>
      <c r="C57" s="32"/>
      <c r="D57" s="43" t="s">
        <v>989</v>
      </c>
      <c r="E57" s="116" t="s">
        <v>1001</v>
      </c>
      <c r="F57" s="83" t="s">
        <v>693</v>
      </c>
      <c r="G57" s="157" t="s">
        <v>975</v>
      </c>
      <c r="H57" s="40" t="s">
        <v>641</v>
      </c>
      <c r="I57" s="116" t="s">
        <v>265</v>
      </c>
      <c r="J57" s="24"/>
      <c r="K57" s="22" t="s">
        <v>1224</v>
      </c>
      <c r="L57" s="22"/>
      <c r="M57" s="46" t="s">
        <v>181</v>
      </c>
      <c r="N57" s="32"/>
      <c r="O57" s="31"/>
      <c r="P57" s="32"/>
      <c r="Q57" s="31"/>
      <c r="R57" s="31"/>
      <c r="S57" s="31"/>
      <c r="T57" s="31"/>
      <c r="U57" s="123" t="s">
        <v>259</v>
      </c>
      <c r="V57" s="118"/>
      <c r="W57" s="117"/>
      <c r="X57" s="117"/>
      <c r="Y57" s="117"/>
      <c r="Z57" s="117"/>
      <c r="AA57" s="117"/>
      <c r="AB57" s="117"/>
      <c r="AC57" s="117"/>
      <c r="AD57" s="117"/>
      <c r="AE57" s="86" t="s">
        <v>44</v>
      </c>
      <c r="AF57" s="86"/>
      <c r="AG57" s="86"/>
      <c r="AH57" s="86"/>
      <c r="AI57" s="86"/>
      <c r="AJ57" s="86"/>
      <c r="AK57" s="86"/>
      <c r="AL57" s="101" t="s">
        <v>389</v>
      </c>
      <c r="AM57" s="100"/>
      <c r="AN57" s="103" t="s">
        <v>443</v>
      </c>
      <c r="AO57" s="102"/>
      <c r="AP57" s="102"/>
      <c r="AQ57" s="105" t="s">
        <v>524</v>
      </c>
      <c r="AR57" s="104"/>
      <c r="AS57" s="107" t="s">
        <v>855</v>
      </c>
      <c r="AT57" s="109">
        <v>2015</v>
      </c>
      <c r="AU57" s="108"/>
      <c r="AW57" s="151" t="s">
        <v>870</v>
      </c>
      <c r="AX57" s="151" t="s">
        <v>611</v>
      </c>
      <c r="AY57" s="154"/>
      <c r="AZ57" s="186"/>
      <c r="BA57" s="151" t="s">
        <v>101</v>
      </c>
      <c r="BB57" s="151"/>
      <c r="BC57" s="151"/>
      <c r="BD57" s="151"/>
      <c r="BE57" s="151"/>
      <c r="BF57" s="151"/>
      <c r="BG57" s="151"/>
      <c r="CA57" s="199"/>
      <c r="CB57" s="199"/>
      <c r="CC57" s="151" t="s">
        <v>742</v>
      </c>
      <c r="CD57" s="151" t="s">
        <v>743</v>
      </c>
      <c r="CE57" s="151" t="s">
        <v>955</v>
      </c>
      <c r="CF57" s="151" t="s">
        <v>753</v>
      </c>
      <c r="CG57" s="151" t="s">
        <v>754</v>
      </c>
    </row>
    <row r="58" spans="2:87" ht="12.75" customHeight="1" x14ac:dyDescent="0.25">
      <c r="B58" s="248" t="s">
        <v>1059</v>
      </c>
      <c r="C58" s="32"/>
      <c r="D58" s="115"/>
      <c r="E58" s="83"/>
      <c r="F58" s="83" t="s">
        <v>265</v>
      </c>
      <c r="G58" s="157" t="s">
        <v>265</v>
      </c>
      <c r="H58" s="40" t="s">
        <v>923</v>
      </c>
      <c r="I58" s="116" t="s">
        <v>693</v>
      </c>
      <c r="J58" s="22"/>
      <c r="K58" s="22" t="s">
        <v>348</v>
      </c>
      <c r="L58" s="22"/>
      <c r="M58" s="46" t="s">
        <v>182</v>
      </c>
      <c r="N58" s="32"/>
      <c r="O58" s="31"/>
      <c r="P58" s="32"/>
      <c r="Q58" s="31"/>
      <c r="R58" s="31"/>
      <c r="S58" s="31"/>
      <c r="T58" s="31"/>
      <c r="U58" s="123" t="s">
        <v>40</v>
      </c>
      <c r="V58" s="118"/>
      <c r="W58" s="117"/>
      <c r="X58" s="117"/>
      <c r="Y58" s="117"/>
      <c r="Z58" s="117"/>
      <c r="AA58" s="117"/>
      <c r="AB58" s="117"/>
      <c r="AC58" s="117"/>
      <c r="AD58" s="117"/>
      <c r="AE58" s="86" t="s">
        <v>155</v>
      </c>
      <c r="AF58" s="86"/>
      <c r="AG58" s="86"/>
      <c r="AH58" s="86"/>
      <c r="AI58" s="86"/>
      <c r="AJ58" s="86"/>
      <c r="AK58" s="86"/>
      <c r="AL58" s="100" t="s">
        <v>390</v>
      </c>
      <c r="AM58" s="100"/>
      <c r="AN58" s="102" t="s">
        <v>444</v>
      </c>
      <c r="AO58" s="102"/>
      <c r="AP58" s="102"/>
      <c r="AQ58" s="104" t="s">
        <v>525</v>
      </c>
      <c r="AR58" s="104"/>
      <c r="AS58" s="107" t="s">
        <v>856</v>
      </c>
      <c r="AV58" s="197" t="s">
        <v>810</v>
      </c>
      <c r="AW58" s="151" t="s">
        <v>919</v>
      </c>
      <c r="AX58" s="151" t="s">
        <v>920</v>
      </c>
      <c r="AY58" s="151"/>
      <c r="AZ58" s="151"/>
      <c r="BA58" s="151" t="s">
        <v>1008</v>
      </c>
      <c r="BB58" s="151"/>
      <c r="BC58" s="151"/>
      <c r="BD58" s="151"/>
      <c r="BE58" s="151"/>
      <c r="BF58" s="151"/>
      <c r="BG58" s="151"/>
      <c r="CA58" s="199"/>
      <c r="CB58" s="199"/>
      <c r="CC58" s="151"/>
      <c r="CD58" s="151" t="s">
        <v>748</v>
      </c>
      <c r="CE58" s="151"/>
      <c r="CF58" s="151" t="s">
        <v>958</v>
      </c>
      <c r="CG58" s="151" t="s">
        <v>759</v>
      </c>
    </row>
    <row r="59" spans="2:87" ht="12.75" customHeight="1" x14ac:dyDescent="0.25">
      <c r="B59" s="248" t="s">
        <v>1060</v>
      </c>
      <c r="C59" s="32"/>
      <c r="D59" s="115"/>
      <c r="E59" s="83"/>
      <c r="F59" s="116"/>
      <c r="G59" s="157" t="s">
        <v>812</v>
      </c>
      <c r="H59" s="40" t="s">
        <v>679</v>
      </c>
      <c r="I59" s="116" t="s">
        <v>1230</v>
      </c>
      <c r="J59" s="3"/>
      <c r="K59" s="22"/>
      <c r="L59" s="22"/>
      <c r="M59" s="46" t="s">
        <v>183</v>
      </c>
      <c r="N59" s="32"/>
      <c r="O59" s="31"/>
      <c r="P59" s="32"/>
      <c r="Q59" s="31"/>
      <c r="R59" s="31"/>
      <c r="S59" s="31"/>
      <c r="T59" s="31"/>
      <c r="U59" s="123" t="s">
        <v>1246</v>
      </c>
      <c r="V59" s="118"/>
      <c r="W59" s="117"/>
      <c r="X59" s="117"/>
      <c r="Y59" s="117"/>
      <c r="Z59" s="117"/>
      <c r="AA59" s="117"/>
      <c r="AB59" s="117"/>
      <c r="AC59" s="117"/>
      <c r="AD59" s="117"/>
      <c r="AE59" s="86" t="s">
        <v>41</v>
      </c>
      <c r="AF59" s="86"/>
      <c r="AG59" s="86"/>
      <c r="AH59" s="86"/>
      <c r="AI59" s="86"/>
      <c r="AJ59" s="86"/>
      <c r="AK59" s="86"/>
      <c r="AL59" s="100" t="s">
        <v>391</v>
      </c>
      <c r="AM59" s="100"/>
      <c r="AN59" s="102" t="s">
        <v>445</v>
      </c>
      <c r="AO59" s="102"/>
      <c r="AP59" s="102"/>
      <c r="AQ59" s="104" t="s">
        <v>526</v>
      </c>
      <c r="AR59" s="104"/>
      <c r="AS59" s="107" t="s">
        <v>857</v>
      </c>
      <c r="AV59" s="198" t="s">
        <v>809</v>
      </c>
      <c r="AW59" s="151"/>
      <c r="AX59" s="151"/>
      <c r="AY59" s="151"/>
      <c r="AZ59" s="151"/>
      <c r="BA59" s="151" t="s">
        <v>45</v>
      </c>
      <c r="BB59" s="151"/>
      <c r="BC59" s="151"/>
      <c r="BD59" s="151"/>
      <c r="BE59" s="151"/>
      <c r="BF59" s="151"/>
      <c r="BG59" s="151"/>
      <c r="CA59" s="199"/>
      <c r="CB59" s="199"/>
      <c r="CC59" s="151"/>
      <c r="CD59" s="151" t="s">
        <v>757</v>
      </c>
      <c r="CE59" s="151"/>
      <c r="CF59" s="151" t="s">
        <v>957</v>
      </c>
      <c r="CG59" s="151"/>
    </row>
    <row r="60" spans="2:87" ht="12.75" customHeight="1" x14ac:dyDescent="0.3">
      <c r="B60" s="248" t="s">
        <v>1061</v>
      </c>
      <c r="C60" s="32"/>
      <c r="D60" s="83"/>
      <c r="E60" s="40"/>
      <c r="F60" s="83"/>
      <c r="G60" s="157" t="s">
        <v>923</v>
      </c>
      <c r="H60" s="40" t="s">
        <v>265</v>
      </c>
      <c r="I60" s="116" t="s">
        <v>641</v>
      </c>
      <c r="J60" s="3"/>
      <c r="K60" s="22"/>
      <c r="L60" s="22"/>
      <c r="M60" s="46" t="s">
        <v>184</v>
      </c>
      <c r="N60" s="32"/>
      <c r="O60" s="31"/>
      <c r="P60" s="32"/>
      <c r="Q60" s="31"/>
      <c r="R60" s="31"/>
      <c r="S60" s="31"/>
      <c r="T60" s="31"/>
      <c r="U60" s="123" t="s">
        <v>578</v>
      </c>
      <c r="V60" s="118"/>
      <c r="W60" s="117"/>
      <c r="X60" s="117"/>
      <c r="Y60" s="117"/>
      <c r="Z60" s="117"/>
      <c r="AA60" s="117"/>
      <c r="AB60" s="117"/>
      <c r="AC60" s="117"/>
      <c r="AD60" s="117"/>
      <c r="AE60" s="86" t="s">
        <v>45</v>
      </c>
      <c r="AF60" s="86"/>
      <c r="AG60" s="86"/>
      <c r="AI60" s="86"/>
      <c r="AJ60" s="86"/>
      <c r="AK60" s="86"/>
      <c r="AL60" s="100" t="s">
        <v>392</v>
      </c>
      <c r="AM60" s="100"/>
      <c r="AN60" s="102" t="s">
        <v>446</v>
      </c>
      <c r="AO60" s="102"/>
      <c r="AP60" s="102"/>
      <c r="AQ60" s="104" t="s">
        <v>527</v>
      </c>
      <c r="AR60" s="104"/>
      <c r="AS60" s="107" t="s">
        <v>858</v>
      </c>
      <c r="AV60" s="403">
        <v>2016</v>
      </c>
      <c r="AW60" s="153"/>
      <c r="AX60" s="153"/>
      <c r="AY60" s="154"/>
      <c r="AZ60" s="151"/>
      <c r="BA60" s="151" t="s">
        <v>47</v>
      </c>
      <c r="BB60" s="151"/>
      <c r="BC60" s="151"/>
      <c r="BD60" s="151"/>
      <c r="BE60" s="151"/>
      <c r="BF60" s="151"/>
      <c r="BG60" s="151"/>
      <c r="CA60" s="151"/>
      <c r="CB60" s="151"/>
      <c r="CC60" s="151"/>
      <c r="CD60" s="151" t="s">
        <v>760</v>
      </c>
      <c r="CE60" s="151"/>
      <c r="CF60" s="151" t="s">
        <v>758</v>
      </c>
      <c r="CG60" s="151"/>
    </row>
    <row r="61" spans="2:87" ht="12.75" customHeight="1" x14ac:dyDescent="0.3">
      <c r="B61" s="32" t="s">
        <v>1225</v>
      </c>
      <c r="C61" s="32"/>
      <c r="D61" s="83"/>
      <c r="E61" s="40"/>
      <c r="F61" s="39"/>
      <c r="G61" s="158" t="s">
        <v>679</v>
      </c>
      <c r="H61" s="40" t="s">
        <v>975</v>
      </c>
      <c r="I61" s="116" t="s">
        <v>975</v>
      </c>
      <c r="J61" s="3"/>
      <c r="K61" s="22"/>
      <c r="L61" s="22"/>
      <c r="M61" s="46" t="s">
        <v>185</v>
      </c>
      <c r="N61" s="32"/>
      <c r="O61" s="31"/>
      <c r="P61" s="32"/>
      <c r="Q61" s="31"/>
      <c r="R61" s="31"/>
      <c r="S61" s="31"/>
      <c r="T61" s="31"/>
      <c r="U61" s="123" t="s">
        <v>579</v>
      </c>
      <c r="V61" s="118"/>
      <c r="W61" s="117"/>
      <c r="X61" s="117"/>
      <c r="Y61" s="117"/>
      <c r="Z61" s="117"/>
      <c r="AA61" s="117"/>
      <c r="AB61" s="117"/>
      <c r="AC61" s="117"/>
      <c r="AD61" s="117"/>
      <c r="AE61" s="86" t="s">
        <v>354</v>
      </c>
      <c r="AI61" s="86"/>
      <c r="AJ61" s="86"/>
      <c r="AK61" s="86"/>
      <c r="AL61" s="100" t="s">
        <v>393</v>
      </c>
      <c r="AM61" s="100"/>
      <c r="AN61" s="102" t="s">
        <v>447</v>
      </c>
      <c r="AO61" s="102"/>
      <c r="AP61" s="102"/>
      <c r="AQ61" s="104" t="s">
        <v>528</v>
      </c>
      <c r="AR61" s="104"/>
      <c r="AS61" s="107" t="s">
        <v>859</v>
      </c>
      <c r="AV61" s="403">
        <v>2017</v>
      </c>
      <c r="AW61" s="153"/>
      <c r="AX61" s="153"/>
      <c r="AY61" s="154"/>
      <c r="AZ61" s="151"/>
      <c r="BA61" s="151" t="s">
        <v>155</v>
      </c>
      <c r="BB61" s="151"/>
      <c r="BC61" s="151"/>
      <c r="BD61" s="151"/>
      <c r="BE61" s="151"/>
      <c r="BF61" s="151"/>
      <c r="BG61" s="151"/>
      <c r="CA61" s="151"/>
      <c r="CB61" s="151"/>
      <c r="CC61" s="151"/>
      <c r="CD61" s="151" t="s">
        <v>761</v>
      </c>
      <c r="CE61" s="151"/>
      <c r="CF61" s="151" t="s">
        <v>956</v>
      </c>
      <c r="CG61" s="151"/>
    </row>
    <row r="62" spans="2:87" ht="12.75" customHeight="1" x14ac:dyDescent="0.3">
      <c r="B62" s="32"/>
      <c r="C62" s="32"/>
      <c r="D62" s="115"/>
      <c r="E62" s="115"/>
      <c r="F62" s="115"/>
      <c r="G62" s="115"/>
      <c r="H62" s="116"/>
      <c r="I62" s="3"/>
      <c r="J62" s="3"/>
      <c r="K62" s="112"/>
      <c r="L62" s="112"/>
      <c r="M62" s="31"/>
      <c r="N62" s="32"/>
      <c r="O62" s="31"/>
      <c r="P62" s="31"/>
      <c r="Q62" s="31"/>
      <c r="R62" s="31"/>
      <c r="S62" s="31"/>
      <c r="T62" s="31"/>
      <c r="U62" s="123" t="s">
        <v>580</v>
      </c>
      <c r="V62" s="118"/>
      <c r="W62" s="117"/>
      <c r="X62" s="117"/>
      <c r="Y62" s="117"/>
      <c r="Z62" s="117"/>
      <c r="AA62" s="117"/>
      <c r="AB62" s="117"/>
      <c r="AC62" s="117"/>
      <c r="AD62" s="117"/>
      <c r="AI62" s="86"/>
      <c r="AJ62" s="86"/>
      <c r="AK62" s="86"/>
      <c r="AL62" s="100" t="s">
        <v>394</v>
      </c>
      <c r="AM62" s="100"/>
      <c r="AN62" s="102" t="s">
        <v>448</v>
      </c>
      <c r="AO62" s="102"/>
      <c r="AP62" s="102"/>
      <c r="AQ62" s="104" t="s">
        <v>529</v>
      </c>
      <c r="AR62" s="104"/>
      <c r="AV62" s="403">
        <v>2018</v>
      </c>
      <c r="AW62" s="153"/>
      <c r="AX62" s="153"/>
      <c r="AY62" s="154"/>
      <c r="AZ62" s="151"/>
      <c r="BA62" s="151"/>
      <c r="BB62" s="151"/>
      <c r="BC62" s="151"/>
      <c r="BD62" s="151"/>
      <c r="BE62" s="151"/>
      <c r="BF62" s="151"/>
      <c r="BG62" s="151"/>
      <c r="CA62" s="151"/>
      <c r="CB62" s="151"/>
      <c r="CC62" s="151"/>
      <c r="CD62" s="151"/>
      <c r="CE62" s="151"/>
      <c r="CF62" s="151" t="s">
        <v>762</v>
      </c>
      <c r="CG62" s="151"/>
    </row>
    <row r="63" spans="2:87" ht="12.75" customHeight="1" x14ac:dyDescent="0.3">
      <c r="B63" s="32"/>
      <c r="C63" s="32"/>
      <c r="D63" s="115"/>
      <c r="E63" s="115"/>
      <c r="F63" s="115"/>
      <c r="G63" s="115"/>
      <c r="H63" s="115"/>
      <c r="I63" s="22"/>
      <c r="J63" s="22"/>
      <c r="K63" s="3"/>
      <c r="L63" s="3"/>
      <c r="M63" s="47" t="s">
        <v>59</v>
      </c>
      <c r="N63" s="34"/>
      <c r="O63" s="34"/>
      <c r="P63" s="34"/>
      <c r="Q63" s="34"/>
      <c r="R63" s="34"/>
      <c r="S63" s="34"/>
      <c r="T63" s="34"/>
      <c r="U63" s="122" t="s">
        <v>138</v>
      </c>
      <c r="V63" s="118"/>
      <c r="W63" s="117"/>
      <c r="X63" s="117"/>
      <c r="Y63" s="117"/>
      <c r="Z63" s="117"/>
      <c r="AA63" s="117"/>
      <c r="AB63" s="117"/>
      <c r="AC63" s="117"/>
      <c r="AD63" s="117"/>
      <c r="AI63" s="86"/>
      <c r="AJ63" s="86"/>
      <c r="AK63" s="86"/>
      <c r="AL63" s="100" t="s">
        <v>395</v>
      </c>
      <c r="AM63" s="100"/>
      <c r="AN63" s="102" t="s">
        <v>449</v>
      </c>
      <c r="AO63" s="102"/>
      <c r="AP63" s="102"/>
      <c r="AQ63" s="104" t="s">
        <v>530</v>
      </c>
      <c r="AR63" s="104"/>
      <c r="AS63" s="128" t="s">
        <v>620</v>
      </c>
      <c r="AV63" s="403">
        <v>2019</v>
      </c>
      <c r="AW63" s="151"/>
      <c r="AX63" s="155"/>
      <c r="AY63" s="151"/>
      <c r="AZ63" s="151"/>
      <c r="BA63" s="151"/>
      <c r="BB63" s="151"/>
      <c r="BC63" s="151"/>
      <c r="BD63" s="151"/>
      <c r="BE63" s="151"/>
      <c r="BF63" s="151"/>
      <c r="BG63" s="151"/>
      <c r="CA63" s="151"/>
      <c r="CB63" s="151"/>
      <c r="CC63" s="151"/>
      <c r="CD63" s="151"/>
      <c r="CE63" s="151"/>
      <c r="CF63" s="151" t="s">
        <v>990</v>
      </c>
      <c r="CG63" s="151"/>
    </row>
    <row r="64" spans="2:87" ht="12.75" customHeight="1" x14ac:dyDescent="0.3">
      <c r="B64" s="32"/>
      <c r="C64" s="32"/>
      <c r="D64" s="44" t="s">
        <v>281</v>
      </c>
      <c r="E64" s="23"/>
      <c r="F64" s="44"/>
      <c r="G64" s="44"/>
      <c r="H64" s="23"/>
      <c r="I64" s="3"/>
      <c r="J64" s="221" t="s">
        <v>902</v>
      </c>
      <c r="K64" s="112"/>
      <c r="L64" s="112"/>
      <c r="M64" s="48" t="s">
        <v>186</v>
      </c>
      <c r="N64" s="34"/>
      <c r="O64" s="34"/>
      <c r="P64" s="34"/>
      <c r="Q64" s="34"/>
      <c r="R64" s="34"/>
      <c r="S64" s="34"/>
      <c r="T64" s="34"/>
      <c r="U64" s="123" t="s">
        <v>41</v>
      </c>
      <c r="V64" s="118"/>
      <c r="W64" s="117"/>
      <c r="X64" s="117"/>
      <c r="Y64" s="117"/>
      <c r="Z64" s="117"/>
      <c r="AA64" s="117"/>
      <c r="AB64" s="117"/>
      <c r="AC64" s="117"/>
      <c r="AD64" s="117"/>
      <c r="AE64" s="86"/>
      <c r="AF64" s="86"/>
      <c r="AG64" s="86"/>
      <c r="AH64" s="86"/>
      <c r="AI64" s="86"/>
      <c r="AJ64" s="86"/>
      <c r="AK64" s="86"/>
      <c r="AL64" s="100" t="s">
        <v>396</v>
      </c>
      <c r="AM64" s="100"/>
      <c r="AN64" s="102" t="s">
        <v>450</v>
      </c>
      <c r="AO64" s="102"/>
      <c r="AP64" s="102"/>
      <c r="AQ64" s="104" t="s">
        <v>531</v>
      </c>
      <c r="AR64" s="104"/>
      <c r="AS64" s="135" t="s">
        <v>722</v>
      </c>
      <c r="AV64" s="403">
        <v>2020</v>
      </c>
      <c r="AW64" s="151"/>
      <c r="AX64" s="155"/>
      <c r="AY64" s="151"/>
      <c r="AZ64" s="151"/>
      <c r="BA64" s="151"/>
      <c r="BB64" s="151"/>
      <c r="BC64" s="151"/>
      <c r="BD64" s="151"/>
      <c r="BE64" s="151"/>
      <c r="BF64" s="151"/>
      <c r="BG64" s="151"/>
      <c r="CA64" s="151"/>
      <c r="CB64" s="151"/>
      <c r="CC64" s="151"/>
      <c r="CD64" s="151"/>
      <c r="CE64" s="151"/>
      <c r="CF64" s="151" t="s">
        <v>763</v>
      </c>
      <c r="CG64" s="151"/>
    </row>
    <row r="65" spans="1:85" ht="12.75" customHeight="1" x14ac:dyDescent="0.3">
      <c r="B65" s="32"/>
      <c r="C65" s="32"/>
      <c r="D65" s="45" t="s">
        <v>57</v>
      </c>
      <c r="E65" s="23"/>
      <c r="F65" s="44"/>
      <c r="G65" s="44"/>
      <c r="H65" s="23"/>
      <c r="I65" s="3"/>
      <c r="J65" s="222" t="s">
        <v>899</v>
      </c>
      <c r="K65" s="112"/>
      <c r="L65" s="112"/>
      <c r="M65" s="48" t="s">
        <v>187</v>
      </c>
      <c r="N65" s="34"/>
      <c r="O65" s="34"/>
      <c r="P65" s="34"/>
      <c r="Q65" s="34"/>
      <c r="R65" s="34"/>
      <c r="S65" s="34"/>
      <c r="T65" s="34"/>
      <c r="U65" s="123" t="s">
        <v>42</v>
      </c>
      <c r="V65" s="120"/>
      <c r="W65" s="119"/>
      <c r="X65" s="119"/>
      <c r="Y65" s="119"/>
      <c r="Z65" s="119"/>
      <c r="AA65" s="119"/>
      <c r="AB65" s="117"/>
      <c r="AC65" s="117"/>
      <c r="AD65" s="117"/>
      <c r="AE65" s="86"/>
      <c r="AF65" s="86"/>
      <c r="AG65" s="86"/>
      <c r="AH65" s="86"/>
      <c r="AI65" s="86"/>
      <c r="AJ65" s="86"/>
      <c r="AK65" s="86"/>
      <c r="AL65" s="100" t="s">
        <v>397</v>
      </c>
      <c r="AM65" s="100"/>
      <c r="AN65" s="102" t="s">
        <v>451</v>
      </c>
      <c r="AO65" s="102"/>
      <c r="AP65" s="102"/>
      <c r="AQ65" s="104" t="s">
        <v>532</v>
      </c>
      <c r="AR65" s="104"/>
      <c r="AS65" s="48" t="s">
        <v>654</v>
      </c>
      <c r="AV65" s="403">
        <v>2021</v>
      </c>
      <c r="AW65" s="151"/>
      <c r="AX65" s="155"/>
      <c r="AY65" s="151"/>
      <c r="AZ65" s="151"/>
      <c r="BA65" s="151"/>
      <c r="BB65" s="151"/>
      <c r="BC65" s="151"/>
      <c r="BD65" s="151"/>
      <c r="BE65" s="151"/>
      <c r="BF65" s="151"/>
      <c r="BG65" s="151"/>
      <c r="CA65" s="151"/>
      <c r="CB65" s="151"/>
      <c r="CC65" s="151"/>
      <c r="CD65" s="151"/>
      <c r="CE65" s="151"/>
      <c r="CF65" s="151"/>
      <c r="CG65" s="151"/>
    </row>
    <row r="66" spans="1:85" ht="12.75" customHeight="1" x14ac:dyDescent="0.3">
      <c r="B66" s="31"/>
      <c r="C66" s="32"/>
      <c r="D66" s="92" t="s">
        <v>24</v>
      </c>
      <c r="E66" s="23"/>
      <c r="F66" s="44"/>
      <c r="G66" s="44"/>
      <c r="H66" s="23"/>
      <c r="I66" s="3"/>
      <c r="J66" s="222" t="s">
        <v>900</v>
      </c>
      <c r="K66" s="112"/>
      <c r="L66" s="112"/>
      <c r="M66" s="48" t="s">
        <v>60</v>
      </c>
      <c r="N66" s="34"/>
      <c r="O66" s="34"/>
      <c r="P66" s="34"/>
      <c r="Q66" s="34"/>
      <c r="R66" s="34"/>
      <c r="S66" s="34"/>
      <c r="T66" s="34"/>
      <c r="U66" s="123" t="s">
        <v>43</v>
      </c>
      <c r="V66" s="120"/>
      <c r="W66" s="119"/>
      <c r="X66" s="119"/>
      <c r="Y66" s="119"/>
      <c r="Z66" s="119"/>
      <c r="AA66" s="119"/>
      <c r="AB66" s="117"/>
      <c r="AC66" s="117"/>
      <c r="AD66" s="117"/>
      <c r="AE66" s="86"/>
      <c r="AF66" s="86"/>
      <c r="AG66" s="86"/>
      <c r="AH66" s="86"/>
      <c r="AJ66" s="86"/>
      <c r="AK66" s="86"/>
      <c r="AL66" s="100" t="s">
        <v>398</v>
      </c>
      <c r="AM66" s="100"/>
      <c r="AN66" s="102" t="s">
        <v>452</v>
      </c>
      <c r="AO66" s="102"/>
      <c r="AP66" s="102"/>
      <c r="AQ66" s="104" t="s">
        <v>533</v>
      </c>
      <c r="AR66" s="104"/>
      <c r="AS66" s="48" t="s">
        <v>655</v>
      </c>
      <c r="AV66" s="403">
        <v>2022</v>
      </c>
      <c r="AW66" s="151"/>
      <c r="AX66" s="155"/>
      <c r="AY66" s="151"/>
      <c r="AZ66" s="151"/>
      <c r="BA66" s="151"/>
      <c r="BB66" s="151"/>
      <c r="BC66" s="151"/>
      <c r="BD66" s="151"/>
      <c r="BE66" s="151"/>
      <c r="BF66" s="151"/>
      <c r="BG66" s="151"/>
      <c r="CA66" s="151"/>
      <c r="CB66" s="151"/>
      <c r="CC66" s="151"/>
      <c r="CD66" s="151"/>
      <c r="CE66" s="151"/>
      <c r="CF66" s="151"/>
      <c r="CG66" s="151"/>
    </row>
    <row r="67" spans="1:85" ht="12.75" customHeight="1" x14ac:dyDescent="0.3">
      <c r="B67" s="31"/>
      <c r="C67" s="32"/>
      <c r="D67" s="92" t="s">
        <v>129</v>
      </c>
      <c r="E67" s="23"/>
      <c r="F67" s="44"/>
      <c r="G67" s="44"/>
      <c r="H67" s="23"/>
      <c r="I67" s="3"/>
      <c r="J67" s="222" t="s">
        <v>901</v>
      </c>
      <c r="K67" s="112"/>
      <c r="L67" s="112"/>
      <c r="M67" s="48" t="s">
        <v>61</v>
      </c>
      <c r="N67" s="35"/>
      <c r="O67" s="35"/>
      <c r="P67" s="35"/>
      <c r="Q67" s="34"/>
      <c r="R67" s="34"/>
      <c r="S67" s="34"/>
      <c r="T67" s="34"/>
      <c r="U67" s="123" t="s">
        <v>15</v>
      </c>
      <c r="V67" s="119"/>
      <c r="W67" s="119"/>
      <c r="X67" s="119"/>
      <c r="Y67" s="119"/>
      <c r="Z67" s="119"/>
      <c r="AA67" s="119"/>
      <c r="AB67" s="117"/>
      <c r="AC67" s="117"/>
      <c r="AD67" s="117"/>
      <c r="AI67" s="86"/>
      <c r="AJ67" s="86"/>
      <c r="AK67" s="86"/>
      <c r="AL67" s="100" t="s">
        <v>399</v>
      </c>
      <c r="AM67" s="100"/>
      <c r="AN67" s="102" t="s">
        <v>453</v>
      </c>
      <c r="AO67" s="102"/>
      <c r="AP67" s="102"/>
      <c r="AQ67" s="104" t="s">
        <v>534</v>
      </c>
      <c r="AR67" s="104"/>
      <c r="AS67" s="181" t="s">
        <v>656</v>
      </c>
      <c r="AV67" s="403">
        <v>2023</v>
      </c>
      <c r="AW67" s="151"/>
      <c r="AX67" s="155"/>
      <c r="AY67" s="151"/>
      <c r="AZ67" s="151"/>
      <c r="BA67" s="151"/>
      <c r="BB67" s="151"/>
      <c r="BC67" s="151"/>
      <c r="BD67" s="151"/>
      <c r="BE67" s="151"/>
      <c r="BF67" s="151"/>
      <c r="BG67" s="151"/>
      <c r="CA67" s="151"/>
      <c r="CB67" s="151"/>
      <c r="CC67" s="151"/>
      <c r="CD67" s="151"/>
      <c r="CE67" s="151"/>
      <c r="CF67" s="151"/>
      <c r="CG67" s="151"/>
    </row>
    <row r="68" spans="1:85" ht="12.75" customHeight="1" x14ac:dyDescent="0.3">
      <c r="B68" s="31"/>
      <c r="C68" s="31"/>
      <c r="D68" s="92" t="s">
        <v>130</v>
      </c>
      <c r="E68" s="23"/>
      <c r="F68" s="44"/>
      <c r="G68" s="44"/>
      <c r="H68" s="23"/>
      <c r="I68" s="3"/>
      <c r="J68" s="3"/>
      <c r="K68" s="112"/>
      <c r="L68" s="112"/>
      <c r="M68" s="48" t="s">
        <v>62</v>
      </c>
      <c r="N68" s="35"/>
      <c r="O68" s="35"/>
      <c r="P68" s="35"/>
      <c r="Q68" s="34"/>
      <c r="R68" s="34"/>
      <c r="S68" s="34"/>
      <c r="T68" s="34"/>
      <c r="U68" s="124" t="s">
        <v>355</v>
      </c>
      <c r="V68" s="119"/>
      <c r="W68" s="119"/>
      <c r="X68" s="119"/>
      <c r="Y68" s="119"/>
      <c r="Z68" s="119"/>
      <c r="AA68" s="119"/>
      <c r="AB68" s="117"/>
      <c r="AC68" s="117"/>
      <c r="AD68" s="117"/>
      <c r="AI68" s="86"/>
      <c r="AJ68" s="86"/>
      <c r="AK68" s="86"/>
      <c r="AL68" s="100" t="s">
        <v>400</v>
      </c>
      <c r="AM68" s="100"/>
      <c r="AN68" s="102" t="s">
        <v>454</v>
      </c>
      <c r="AO68" s="102"/>
      <c r="AP68" s="102"/>
      <c r="AQ68" s="104" t="s">
        <v>535</v>
      </c>
      <c r="AR68" s="104"/>
      <c r="AS68" s="135" t="s">
        <v>727</v>
      </c>
      <c r="AV68" s="403">
        <v>2024</v>
      </c>
      <c r="AW68" s="151"/>
      <c r="AX68" s="151"/>
      <c r="AY68" s="151"/>
      <c r="AZ68" s="151"/>
      <c r="BA68" s="151"/>
      <c r="BB68" s="151"/>
      <c r="BC68" s="151"/>
      <c r="BD68" s="151"/>
      <c r="BE68" s="151"/>
      <c r="BF68" s="151"/>
      <c r="BG68" s="151"/>
      <c r="CA68" s="151" t="s">
        <v>803</v>
      </c>
      <c r="CB68" s="151"/>
      <c r="CC68" s="151"/>
      <c r="CD68" s="151"/>
      <c r="CE68" s="151"/>
      <c r="CF68" s="151"/>
      <c r="CG68" s="151"/>
    </row>
    <row r="69" spans="1:85" ht="12.75" customHeight="1" x14ac:dyDescent="0.3">
      <c r="B69" s="31"/>
      <c r="C69" s="31"/>
      <c r="D69" s="92" t="s">
        <v>131</v>
      </c>
      <c r="E69" s="23"/>
      <c r="F69" s="44"/>
      <c r="G69" s="44"/>
      <c r="H69" s="23"/>
      <c r="I69" s="3"/>
      <c r="J69" s="3"/>
      <c r="K69" s="112"/>
      <c r="L69" s="112"/>
      <c r="M69" s="48" t="s">
        <v>63</v>
      </c>
      <c r="N69" s="35"/>
      <c r="O69" s="35"/>
      <c r="P69" s="35"/>
      <c r="Q69" s="34"/>
      <c r="R69" s="34"/>
      <c r="S69" s="34"/>
      <c r="T69" s="34"/>
      <c r="U69" s="124" t="s">
        <v>44</v>
      </c>
      <c r="V69" s="119"/>
      <c r="W69" s="119"/>
      <c r="X69" s="119"/>
      <c r="Y69" s="119"/>
      <c r="Z69" s="119"/>
      <c r="AA69" s="119"/>
      <c r="AB69" s="117"/>
      <c r="AC69" s="117"/>
      <c r="AD69" s="117"/>
      <c r="AI69" s="86"/>
      <c r="AJ69" s="86"/>
      <c r="AK69" s="86"/>
      <c r="AL69" s="100" t="s">
        <v>401</v>
      </c>
      <c r="AM69" s="100"/>
      <c r="AN69" s="102" t="s">
        <v>455</v>
      </c>
      <c r="AO69" s="102"/>
      <c r="AP69" s="102"/>
      <c r="AQ69" s="104" t="s">
        <v>536</v>
      </c>
      <c r="AR69" s="104"/>
      <c r="AS69" s="135" t="s">
        <v>728</v>
      </c>
      <c r="AV69" s="403">
        <v>2025</v>
      </c>
      <c r="AW69" s="151"/>
      <c r="AX69" s="151"/>
      <c r="AY69" s="151"/>
      <c r="AZ69" s="151"/>
      <c r="BA69" s="151"/>
      <c r="BB69" s="151"/>
      <c r="BC69" s="151"/>
      <c r="BD69" s="151"/>
      <c r="BE69" s="151"/>
      <c r="BF69" s="151"/>
      <c r="BG69" s="151"/>
      <c r="CA69" s="151" t="s">
        <v>764</v>
      </c>
      <c r="CB69" s="151"/>
      <c r="CC69" s="151"/>
      <c r="CD69" s="151"/>
      <c r="CE69" s="151"/>
      <c r="CF69" s="151"/>
      <c r="CG69" s="151"/>
    </row>
    <row r="70" spans="1:85" ht="12.75" customHeight="1" x14ac:dyDescent="0.3">
      <c r="A70" s="77"/>
      <c r="B70" s="31"/>
      <c r="C70" s="31"/>
      <c r="D70" s="92" t="s">
        <v>142</v>
      </c>
      <c r="E70" s="23"/>
      <c r="F70" s="44"/>
      <c r="G70" s="44"/>
      <c r="H70" s="23"/>
      <c r="I70" s="3"/>
      <c r="J70" s="3"/>
      <c r="K70" s="112"/>
      <c r="L70" s="112"/>
      <c r="M70" s="35"/>
      <c r="N70" s="35"/>
      <c r="O70" s="35"/>
      <c r="P70" s="35"/>
      <c r="Q70" s="34"/>
      <c r="R70" s="34"/>
      <c r="S70" s="34"/>
      <c r="T70" s="34"/>
      <c r="U70" s="124" t="s">
        <v>356</v>
      </c>
      <c r="V70" s="119"/>
      <c r="W70" s="119"/>
      <c r="X70" s="119"/>
      <c r="Y70" s="119"/>
      <c r="Z70" s="119"/>
      <c r="AA70" s="119"/>
      <c r="AB70" s="117"/>
      <c r="AC70" s="117"/>
      <c r="AD70" s="117"/>
      <c r="AE70" s="86"/>
      <c r="AF70" s="86"/>
      <c r="AG70" s="86"/>
      <c r="AH70" s="86"/>
      <c r="AI70" s="86"/>
      <c r="AJ70" s="86"/>
      <c r="AK70" s="86"/>
      <c r="AL70" s="100" t="s">
        <v>402</v>
      </c>
      <c r="AM70" s="100"/>
      <c r="AN70" s="102" t="s">
        <v>456</v>
      </c>
      <c r="AO70" s="102"/>
      <c r="AP70" s="102"/>
      <c r="AQ70" s="104" t="s">
        <v>537</v>
      </c>
      <c r="AR70" s="104"/>
      <c r="AS70" s="48" t="s">
        <v>657</v>
      </c>
      <c r="AV70" s="403">
        <v>2026</v>
      </c>
      <c r="AW70" s="151"/>
      <c r="AX70" s="151"/>
      <c r="AY70" s="151"/>
      <c r="AZ70" s="151"/>
      <c r="BA70" s="151"/>
      <c r="BB70" s="151"/>
      <c r="BC70" s="151"/>
      <c r="BD70" s="151"/>
      <c r="BE70" s="151"/>
      <c r="BF70" s="151"/>
      <c r="BG70" s="151"/>
      <c r="CA70" s="151" t="s">
        <v>795</v>
      </c>
      <c r="CB70" s="151" t="s">
        <v>765</v>
      </c>
      <c r="CC70" s="151" t="s">
        <v>765</v>
      </c>
      <c r="CD70" s="151" t="s">
        <v>806</v>
      </c>
      <c r="CE70" s="151" t="s">
        <v>766</v>
      </c>
      <c r="CF70" s="151" t="s">
        <v>767</v>
      </c>
      <c r="CG70" s="151" t="s">
        <v>768</v>
      </c>
    </row>
    <row r="71" spans="1:85" ht="12.75" customHeight="1" x14ac:dyDescent="0.2">
      <c r="A71" s="50" t="s">
        <v>282</v>
      </c>
      <c r="B71" s="50"/>
      <c r="C71" s="50"/>
      <c r="D71" s="58" t="s">
        <v>282</v>
      </c>
      <c r="E71" s="34"/>
      <c r="F71" s="34"/>
      <c r="G71" s="34"/>
      <c r="H71" s="41" t="s">
        <v>282</v>
      </c>
      <c r="I71" s="3"/>
      <c r="J71" s="3"/>
      <c r="K71" s="3"/>
      <c r="L71" s="3"/>
      <c r="M71" s="31" t="s">
        <v>286</v>
      </c>
      <c r="N71" s="33"/>
      <c r="O71" s="31"/>
      <c r="P71" s="31"/>
      <c r="Q71" s="31"/>
      <c r="R71" s="31"/>
      <c r="S71" s="31"/>
      <c r="T71" s="31"/>
      <c r="U71" s="124" t="s">
        <v>357</v>
      </c>
      <c r="V71" s="119"/>
      <c r="W71" s="119"/>
      <c r="X71" s="119"/>
      <c r="Y71" s="119"/>
      <c r="Z71" s="119"/>
      <c r="AA71" s="119"/>
      <c r="AB71" s="117"/>
      <c r="AC71" s="117"/>
      <c r="AD71" s="117"/>
      <c r="AH71" s="86"/>
      <c r="AI71" s="86"/>
      <c r="AJ71" s="86"/>
      <c r="AK71" s="86"/>
      <c r="AL71" s="100" t="s">
        <v>403</v>
      </c>
      <c r="AM71" s="100"/>
      <c r="AN71" s="102" t="s">
        <v>457</v>
      </c>
      <c r="AO71" s="102"/>
      <c r="AP71" s="102"/>
      <c r="AQ71" s="104" t="s">
        <v>538</v>
      </c>
      <c r="AR71" s="104"/>
      <c r="AS71" s="37" t="s">
        <v>658</v>
      </c>
      <c r="AW71" s="151"/>
      <c r="AX71" s="151"/>
      <c r="AY71" s="151"/>
      <c r="AZ71" s="151"/>
      <c r="BA71" s="151"/>
      <c r="BB71" s="151"/>
      <c r="BC71" s="151"/>
      <c r="BD71" s="151"/>
      <c r="BE71" s="151"/>
      <c r="BF71" s="151"/>
      <c r="BG71" s="151"/>
      <c r="CA71" s="151" t="s">
        <v>805</v>
      </c>
      <c r="CB71" s="151" t="s">
        <v>806</v>
      </c>
      <c r="CC71" s="151" t="s">
        <v>769</v>
      </c>
      <c r="CD71" s="151" t="s">
        <v>770</v>
      </c>
      <c r="CE71" s="151" t="s">
        <v>771</v>
      </c>
      <c r="CF71" s="151" t="s">
        <v>772</v>
      </c>
      <c r="CG71" s="151" t="s">
        <v>773</v>
      </c>
    </row>
    <row r="72" spans="1:85" ht="12.75" customHeight="1" x14ac:dyDescent="0.2">
      <c r="A72" s="51" t="s">
        <v>52</v>
      </c>
      <c r="B72" s="50"/>
      <c r="C72" s="50"/>
      <c r="D72" s="59" t="s">
        <v>54</v>
      </c>
      <c r="E72" s="34"/>
      <c r="F72" s="34"/>
      <c r="G72" s="34"/>
      <c r="H72" s="42" t="s">
        <v>284</v>
      </c>
      <c r="I72" s="112"/>
      <c r="J72" s="3"/>
      <c r="K72" s="3"/>
      <c r="L72" s="3"/>
      <c r="M72" s="33" t="s">
        <v>285</v>
      </c>
      <c r="N72" s="31"/>
      <c r="O72" s="32"/>
      <c r="P72" s="32"/>
      <c r="Q72" s="31"/>
      <c r="R72" s="31"/>
      <c r="S72" s="31"/>
      <c r="T72" s="31"/>
      <c r="U72" s="119" t="s">
        <v>358</v>
      </c>
      <c r="V72" s="120"/>
      <c r="W72" s="119"/>
      <c r="X72" s="119"/>
      <c r="Y72" s="119"/>
      <c r="Z72" s="119"/>
      <c r="AA72" s="119"/>
      <c r="AB72" s="117"/>
      <c r="AC72" s="117"/>
      <c r="AD72" s="117"/>
      <c r="AE72" s="86" t="s">
        <v>150</v>
      </c>
      <c r="AF72" s="86"/>
      <c r="AG72" s="86"/>
      <c r="AH72" s="86"/>
      <c r="AI72" s="86"/>
      <c r="AJ72" s="86"/>
      <c r="AK72" s="86"/>
      <c r="AL72" s="100" t="s">
        <v>404</v>
      </c>
      <c r="AM72" s="100"/>
      <c r="AN72" s="102" t="s">
        <v>458</v>
      </c>
      <c r="AO72" s="102"/>
      <c r="AP72" s="102"/>
      <c r="AQ72" s="104" t="s">
        <v>539</v>
      </c>
      <c r="AR72" s="104"/>
      <c r="AS72" s="61" t="s">
        <v>659</v>
      </c>
      <c r="CA72" s="151" t="s">
        <v>796</v>
      </c>
      <c r="CB72" s="151" t="s">
        <v>766</v>
      </c>
      <c r="CC72" s="151" t="s">
        <v>774</v>
      </c>
      <c r="CD72" s="151" t="s">
        <v>775</v>
      </c>
      <c r="CE72" s="151" t="s">
        <v>776</v>
      </c>
      <c r="CF72" s="151" t="s">
        <v>777</v>
      </c>
      <c r="CG72" s="151" t="s">
        <v>778</v>
      </c>
    </row>
    <row r="73" spans="1:85" ht="12.75" customHeight="1" x14ac:dyDescent="0.2">
      <c r="A73" s="52" t="s">
        <v>175</v>
      </c>
      <c r="B73" s="50"/>
      <c r="C73" s="50"/>
      <c r="D73" s="135" t="s">
        <v>563</v>
      </c>
      <c r="E73" s="34"/>
      <c r="F73" s="34"/>
      <c r="G73" s="35"/>
      <c r="H73" s="65" t="s">
        <v>226</v>
      </c>
      <c r="I73" s="3"/>
      <c r="J73" s="3"/>
      <c r="K73" s="3"/>
      <c r="L73" s="3"/>
      <c r="M73" s="46" t="s">
        <v>98</v>
      </c>
      <c r="N73" s="32"/>
      <c r="O73" s="32"/>
      <c r="P73" s="32"/>
      <c r="Q73" s="31"/>
      <c r="R73" s="31"/>
      <c r="S73" s="31"/>
      <c r="T73" s="31"/>
      <c r="U73" s="119" t="s">
        <v>354</v>
      </c>
      <c r="V73" s="120"/>
      <c r="W73" s="119"/>
      <c r="X73" s="119"/>
      <c r="Y73" s="119"/>
      <c r="Z73" s="119"/>
      <c r="AA73" s="119"/>
      <c r="AB73" s="117"/>
      <c r="AC73" s="117"/>
      <c r="AD73" s="117"/>
      <c r="AE73" s="86" t="s">
        <v>1234</v>
      </c>
      <c r="AF73" s="86"/>
      <c r="AG73" s="86"/>
      <c r="AH73" s="86"/>
      <c r="AI73" s="86"/>
      <c r="AJ73" s="86"/>
      <c r="AK73" s="86"/>
      <c r="AL73" s="100" t="s">
        <v>405</v>
      </c>
      <c r="AM73" s="100"/>
      <c r="AN73" s="102" t="s">
        <v>459</v>
      </c>
      <c r="AO73" s="102"/>
      <c r="AP73" s="102"/>
      <c r="AQ73" s="104" t="s">
        <v>540</v>
      </c>
      <c r="AR73" s="104"/>
      <c r="AS73" s="61" t="s">
        <v>618</v>
      </c>
      <c r="AW73" s="177" t="s">
        <v>643</v>
      </c>
      <c r="AX73" s="177"/>
      <c r="CA73" s="151" t="s">
        <v>797</v>
      </c>
      <c r="CB73" s="151" t="s">
        <v>767</v>
      </c>
      <c r="CC73" s="151" t="s">
        <v>779</v>
      </c>
      <c r="CD73" s="151" t="s">
        <v>780</v>
      </c>
      <c r="CE73" s="151" t="s">
        <v>781</v>
      </c>
      <c r="CF73" s="151" t="s">
        <v>782</v>
      </c>
      <c r="CG73" s="151" t="s">
        <v>783</v>
      </c>
    </row>
    <row r="74" spans="1:85" ht="12.75" customHeight="1" x14ac:dyDescent="0.2">
      <c r="A74" s="52"/>
      <c r="B74" s="50"/>
      <c r="C74" s="50"/>
      <c r="D74" s="48"/>
      <c r="E74" s="34"/>
      <c r="F74" s="34"/>
      <c r="G74" s="35"/>
      <c r="H74" s="65" t="s">
        <v>253</v>
      </c>
      <c r="I74" s="3"/>
      <c r="J74" s="3"/>
      <c r="K74" s="3"/>
      <c r="L74" s="3"/>
      <c r="M74" s="46" t="s">
        <v>193</v>
      </c>
      <c r="N74" s="32"/>
      <c r="O74" s="32"/>
      <c r="P74" s="32"/>
      <c r="Q74" s="31"/>
      <c r="R74" s="31"/>
      <c r="S74" s="31"/>
      <c r="T74" s="31"/>
      <c r="U74" s="124" t="s">
        <v>101</v>
      </c>
      <c r="V74" s="120"/>
      <c r="W74" s="119"/>
      <c r="X74" s="119"/>
      <c r="Y74" s="119"/>
      <c r="Z74" s="119"/>
      <c r="AA74" s="119"/>
      <c r="AB74" s="117"/>
      <c r="AC74" s="117"/>
      <c r="AD74" s="117"/>
      <c r="AE74" s="86" t="s">
        <v>152</v>
      </c>
      <c r="AF74" s="86"/>
      <c r="AG74" s="86"/>
      <c r="AH74" s="86"/>
      <c r="AI74" s="86"/>
      <c r="AJ74" s="86"/>
      <c r="AK74" s="86"/>
      <c r="AL74" s="100" t="s">
        <v>406</v>
      </c>
      <c r="AM74" s="100"/>
      <c r="AN74" s="102" t="s">
        <v>460</v>
      </c>
      <c r="AO74" s="102"/>
      <c r="AP74" s="102"/>
      <c r="AQ74" s="104" t="s">
        <v>541</v>
      </c>
      <c r="AR74" s="104"/>
      <c r="AS74" s="61" t="s">
        <v>660</v>
      </c>
      <c r="AW74" s="176" t="s">
        <v>699</v>
      </c>
      <c r="AX74" s="178" t="s">
        <v>700</v>
      </c>
      <c r="CA74" s="151" t="s">
        <v>798</v>
      </c>
      <c r="CB74" s="151" t="s">
        <v>768</v>
      </c>
      <c r="CC74" s="151" t="s">
        <v>784</v>
      </c>
      <c r="CD74" s="151" t="s">
        <v>785</v>
      </c>
      <c r="CE74" s="151" t="s">
        <v>786</v>
      </c>
      <c r="CF74" s="151"/>
      <c r="CG74" s="151" t="s">
        <v>787</v>
      </c>
    </row>
    <row r="75" spans="1:85" ht="12.75" customHeight="1" x14ac:dyDescent="0.2">
      <c r="A75" s="52"/>
      <c r="B75" s="50"/>
      <c r="C75" s="50"/>
      <c r="D75" s="48"/>
      <c r="E75" s="34"/>
      <c r="F75" s="34"/>
      <c r="G75" s="35"/>
      <c r="H75" s="65" t="s">
        <v>227</v>
      </c>
      <c r="I75" s="3"/>
      <c r="J75" s="3"/>
      <c r="K75" s="3"/>
      <c r="L75" s="3"/>
      <c r="M75" s="46" t="s">
        <v>194</v>
      </c>
      <c r="N75" s="32"/>
      <c r="O75" s="32"/>
      <c r="P75" s="68"/>
      <c r="Q75" s="31"/>
      <c r="R75" s="31"/>
      <c r="S75" s="31"/>
      <c r="T75" s="31"/>
      <c r="U75" s="124" t="s">
        <v>1008</v>
      </c>
      <c r="V75" s="120"/>
      <c r="W75" s="119"/>
      <c r="X75" s="119"/>
      <c r="Y75" s="119"/>
      <c r="Z75" s="119"/>
      <c r="AA75" s="119"/>
      <c r="AB75" s="117"/>
      <c r="AC75" s="117"/>
      <c r="AD75" s="117"/>
      <c r="AE75" s="86" t="s">
        <v>1234</v>
      </c>
      <c r="AF75" s="86"/>
      <c r="AG75" s="86"/>
      <c r="AH75" s="86"/>
      <c r="AI75" s="86"/>
      <c r="AJ75" s="86"/>
      <c r="AK75" s="86"/>
      <c r="AL75" s="100" t="s">
        <v>407</v>
      </c>
      <c r="AM75" s="100"/>
      <c r="AN75" s="102" t="s">
        <v>461</v>
      </c>
      <c r="AO75" s="102"/>
      <c r="AP75" s="102"/>
      <c r="AQ75" s="104" t="s">
        <v>542</v>
      </c>
      <c r="AR75" s="104"/>
      <c r="AS75" s="62" t="s">
        <v>661</v>
      </c>
      <c r="AW75" s="151" t="s">
        <v>276</v>
      </c>
      <c r="AX75" s="1" t="s">
        <v>709</v>
      </c>
      <c r="AY75" s="1" t="s">
        <v>709</v>
      </c>
      <c r="AZ75" s="3" t="s">
        <v>701</v>
      </c>
      <c r="BA75" s="208" t="s">
        <v>731</v>
      </c>
      <c r="BB75" s="3" t="s">
        <v>966</v>
      </c>
      <c r="BC75" s="3" t="s">
        <v>708</v>
      </c>
      <c r="BD75" s="1" t="s">
        <v>715</v>
      </c>
      <c r="BE75" s="1" t="s">
        <v>702</v>
      </c>
      <c r="BF75" s="1" t="s">
        <v>706</v>
      </c>
      <c r="BH75" s="1" t="s">
        <v>1015</v>
      </c>
      <c r="BI75" s="1" t="s">
        <v>716</v>
      </c>
      <c r="BJ75" s="1" t="s">
        <v>1016</v>
      </c>
      <c r="BK75" s="1" t="s">
        <v>703</v>
      </c>
      <c r="BL75" s="1" t="s">
        <v>704</v>
      </c>
      <c r="BM75" s="1" t="s">
        <v>705</v>
      </c>
      <c r="BN75" s="3" t="s">
        <v>804</v>
      </c>
      <c r="BO75" s="1" t="s">
        <v>801</v>
      </c>
      <c r="BP75" s="1" t="s">
        <v>800</v>
      </c>
      <c r="BQ75" s="1" t="s">
        <v>850</v>
      </c>
      <c r="BR75" s="1" t="s">
        <v>879</v>
      </c>
      <c r="BS75" s="1" t="s">
        <v>880</v>
      </c>
      <c r="BT75" s="1" t="s">
        <v>882</v>
      </c>
      <c r="BU75" s="1" t="s">
        <v>883</v>
      </c>
      <c r="BV75" s="1" t="s">
        <v>873</v>
      </c>
      <c r="BW75" s="1" t="s">
        <v>884</v>
      </c>
      <c r="BX75" s="1" t="s">
        <v>876</v>
      </c>
      <c r="BY75" s="1" t="s">
        <v>1088</v>
      </c>
      <c r="BZ75" s="1" t="s">
        <v>991</v>
      </c>
      <c r="CA75" s="151"/>
      <c r="CB75" s="151"/>
      <c r="CC75" s="151" t="s">
        <v>788</v>
      </c>
      <c r="CD75" s="151" t="s">
        <v>789</v>
      </c>
      <c r="CE75" s="151" t="s">
        <v>790</v>
      </c>
      <c r="CF75" s="151"/>
      <c r="CG75" s="151"/>
    </row>
    <row r="76" spans="1:85" ht="12.75" customHeight="1" x14ac:dyDescent="0.2">
      <c r="A76" s="52"/>
      <c r="B76" s="50"/>
      <c r="C76" s="50"/>
      <c r="D76" s="135"/>
      <c r="E76" s="34"/>
      <c r="F76" s="34"/>
      <c r="G76" s="35"/>
      <c r="H76" s="65" t="s">
        <v>230</v>
      </c>
      <c r="I76" s="3"/>
      <c r="J76" s="3"/>
      <c r="K76" s="3"/>
      <c r="L76" s="3"/>
      <c r="M76" s="46" t="s">
        <v>99</v>
      </c>
      <c r="N76" s="32"/>
      <c r="O76" s="32"/>
      <c r="P76" s="68"/>
      <c r="Q76" s="31"/>
      <c r="R76" s="31"/>
      <c r="S76" s="31"/>
      <c r="T76" s="31"/>
      <c r="U76" s="124" t="s">
        <v>46</v>
      </c>
      <c r="V76" s="120"/>
      <c r="W76" s="119"/>
      <c r="X76" s="119"/>
      <c r="Y76" s="119"/>
      <c r="Z76" s="119"/>
      <c r="AA76" s="119"/>
      <c r="AB76" s="117"/>
      <c r="AC76" s="117"/>
      <c r="AD76" s="117"/>
      <c r="AE76" s="86" t="s">
        <v>1232</v>
      </c>
      <c r="AF76" s="86"/>
      <c r="AG76" s="86"/>
      <c r="AH76" s="86"/>
      <c r="AI76" s="86"/>
      <c r="AJ76" s="86"/>
      <c r="AK76" s="86"/>
      <c r="AL76" s="100" t="s">
        <v>408</v>
      </c>
      <c r="AM76" s="100"/>
      <c r="AN76" s="102" t="s">
        <v>462</v>
      </c>
      <c r="AO76" s="102"/>
      <c r="AP76" s="102"/>
      <c r="AQ76" s="104" t="s">
        <v>543</v>
      </c>
      <c r="AR76" s="104"/>
      <c r="AS76" s="62" t="s">
        <v>662</v>
      </c>
      <c r="AW76" s="151" t="s">
        <v>217</v>
      </c>
      <c r="AX76" s="3" t="s">
        <v>635</v>
      </c>
      <c r="AY76" s="3" t="s">
        <v>701</v>
      </c>
      <c r="AZ76" s="1" t="s">
        <v>975</v>
      </c>
      <c r="BA76" s="209" t="s">
        <v>975</v>
      </c>
      <c r="BB76" s="1" t="s">
        <v>975</v>
      </c>
      <c r="BC76" s="1" t="s">
        <v>975</v>
      </c>
      <c r="BD76" s="1" t="s">
        <v>975</v>
      </c>
      <c r="BE76" s="1" t="s">
        <v>975</v>
      </c>
      <c r="BF76" s="1" t="s">
        <v>975</v>
      </c>
      <c r="BH76" s="1" t="s">
        <v>975</v>
      </c>
      <c r="BI76" s="1" t="s">
        <v>975</v>
      </c>
      <c r="BJ76" s="1" t="s">
        <v>975</v>
      </c>
      <c r="BK76" s="1" t="s">
        <v>975</v>
      </c>
      <c r="BL76" s="1" t="s">
        <v>975</v>
      </c>
      <c r="BM76" s="1" t="s">
        <v>975</v>
      </c>
      <c r="BN76" s="3" t="s">
        <v>975</v>
      </c>
      <c r="BO76" s="3" t="s">
        <v>975</v>
      </c>
      <c r="BP76" s="3" t="s">
        <v>975</v>
      </c>
      <c r="BQ76" s="1" t="s">
        <v>975</v>
      </c>
      <c r="BR76" s="1" t="s">
        <v>975</v>
      </c>
      <c r="BS76" s="1" t="s">
        <v>975</v>
      </c>
      <c r="BT76" s="1" t="s">
        <v>975</v>
      </c>
      <c r="BU76" s="1" t="s">
        <v>975</v>
      </c>
      <c r="BV76" s="1" t="s">
        <v>975</v>
      </c>
      <c r="BW76" s="1" t="s">
        <v>975</v>
      </c>
      <c r="BX76" s="1" t="s">
        <v>975</v>
      </c>
      <c r="BY76" s="1" t="s">
        <v>975</v>
      </c>
      <c r="BZ76" s="1" t="s">
        <v>975</v>
      </c>
      <c r="CA76" s="151"/>
      <c r="CB76" s="151"/>
      <c r="CC76" s="151"/>
      <c r="CD76" s="151" t="s">
        <v>791</v>
      </c>
      <c r="CE76" s="151" t="s">
        <v>792</v>
      </c>
      <c r="CF76" s="151"/>
      <c r="CG76" s="151"/>
    </row>
    <row r="77" spans="1:85" ht="12.75" customHeight="1" x14ac:dyDescent="0.2">
      <c r="A77" s="52"/>
      <c r="B77" s="50"/>
      <c r="C77" s="50"/>
      <c r="D77" s="135"/>
      <c r="E77" s="34"/>
      <c r="F77" s="34"/>
      <c r="G77" s="35"/>
      <c r="H77" s="65" t="s">
        <v>254</v>
      </c>
      <c r="I77" s="3"/>
      <c r="J77" s="3"/>
      <c r="K77" s="3"/>
      <c r="L77" s="3"/>
      <c r="M77" s="46" t="s">
        <v>195</v>
      </c>
      <c r="N77" s="32"/>
      <c r="O77" s="32"/>
      <c r="P77" s="68"/>
      <c r="Q77" s="69"/>
      <c r="R77" s="69"/>
      <c r="S77" s="69"/>
      <c r="T77" s="69"/>
      <c r="U77" s="124" t="s">
        <v>45</v>
      </c>
      <c r="V77" s="120"/>
      <c r="W77" s="119"/>
      <c r="X77" s="119"/>
      <c r="Y77" s="119"/>
      <c r="Z77" s="119"/>
      <c r="AA77" s="119"/>
      <c r="AB77" s="117"/>
      <c r="AC77" s="117"/>
      <c r="AD77" s="117"/>
      <c r="AE77" s="86" t="s">
        <v>151</v>
      </c>
      <c r="AF77" s="86"/>
      <c r="AG77" s="86"/>
      <c r="AH77" s="86"/>
      <c r="AI77" s="86"/>
      <c r="AJ77" s="86"/>
      <c r="AK77" s="86"/>
      <c r="AL77" s="100" t="s">
        <v>409</v>
      </c>
      <c r="AM77" s="100"/>
      <c r="AN77" s="102" t="s">
        <v>463</v>
      </c>
      <c r="AO77" s="102"/>
      <c r="AP77" s="102"/>
      <c r="AQ77" s="104" t="s">
        <v>544</v>
      </c>
      <c r="AR77" s="104"/>
      <c r="AS77" s="62" t="s">
        <v>663</v>
      </c>
      <c r="AW77" s="151" t="s">
        <v>206</v>
      </c>
      <c r="AX77" s="3" t="s">
        <v>959</v>
      </c>
      <c r="AY77" s="3" t="s">
        <v>966</v>
      </c>
      <c r="BF77" s="1" t="s">
        <v>978</v>
      </c>
      <c r="BN77" s="3"/>
      <c r="BO77" s="3"/>
      <c r="BP77" s="3"/>
      <c r="CA77" s="151"/>
      <c r="CB77" s="151"/>
      <c r="CC77" s="151"/>
      <c r="CD77" s="151" t="s">
        <v>793</v>
      </c>
      <c r="CE77" s="151" t="s">
        <v>794</v>
      </c>
      <c r="CF77" s="151"/>
      <c r="CG77" s="151"/>
    </row>
    <row r="78" spans="1:85" ht="12.75" customHeight="1" x14ac:dyDescent="0.2">
      <c r="A78" s="52"/>
      <c r="B78" s="53"/>
      <c r="C78" s="53"/>
      <c r="D78" s="48"/>
      <c r="E78" s="60"/>
      <c r="F78" s="60"/>
      <c r="G78" s="35"/>
      <c r="H78" s="65" t="s">
        <v>255</v>
      </c>
      <c r="I78" s="3"/>
      <c r="J78" s="3"/>
      <c r="K78" s="3"/>
      <c r="L78" s="3"/>
      <c r="M78" s="46" t="s">
        <v>197</v>
      </c>
      <c r="N78" s="32"/>
      <c r="O78" s="32"/>
      <c r="P78" s="68"/>
      <c r="Q78" s="69"/>
      <c r="R78" s="69"/>
      <c r="S78" s="69"/>
      <c r="T78" s="69"/>
      <c r="U78" s="124" t="s">
        <v>368</v>
      </c>
      <c r="V78" s="120"/>
      <c r="W78" s="119"/>
      <c r="X78" s="119"/>
      <c r="Y78" s="119"/>
      <c r="Z78" s="119"/>
      <c r="AA78" s="119"/>
      <c r="AB78" s="117"/>
      <c r="AC78" s="117"/>
      <c r="AD78" s="117"/>
      <c r="AE78" s="86" t="s">
        <v>174</v>
      </c>
      <c r="AF78" s="86"/>
      <c r="AG78" s="86"/>
      <c r="AH78" s="86"/>
      <c r="AI78" s="86"/>
      <c r="AJ78" s="86"/>
      <c r="AK78" s="86"/>
      <c r="AL78" s="100" t="s">
        <v>410</v>
      </c>
      <c r="AM78" s="100"/>
      <c r="AN78" s="102" t="s">
        <v>464</v>
      </c>
      <c r="AO78" s="102"/>
      <c r="AP78" s="102"/>
      <c r="AQ78" s="104" t="s">
        <v>545</v>
      </c>
      <c r="AR78" s="104"/>
      <c r="AS78" s="62" t="s">
        <v>664</v>
      </c>
      <c r="AW78" s="151" t="s">
        <v>207</v>
      </c>
      <c r="AX78" s="3" t="s">
        <v>681</v>
      </c>
      <c r="AY78" s="3" t="s">
        <v>708</v>
      </c>
      <c r="BF78" s="1" t="s">
        <v>634</v>
      </c>
      <c r="BN78" s="3"/>
      <c r="BO78" s="3"/>
      <c r="BP78" s="3"/>
    </row>
    <row r="79" spans="1:85" ht="12.75" customHeight="1" x14ac:dyDescent="0.2">
      <c r="A79" s="52"/>
      <c r="B79" s="53"/>
      <c r="C79" s="53"/>
      <c r="D79" s="37" t="s">
        <v>937</v>
      </c>
      <c r="E79" s="60"/>
      <c r="F79" s="60"/>
      <c r="G79" s="35"/>
      <c r="H79" s="83" t="s">
        <v>1231</v>
      </c>
      <c r="I79" s="22"/>
      <c r="J79" s="22"/>
      <c r="K79" s="3"/>
      <c r="L79" s="3"/>
      <c r="M79" s="46" t="s">
        <v>196</v>
      </c>
      <c r="N79" s="32"/>
      <c r="O79" s="32"/>
      <c r="P79" s="68"/>
      <c r="Q79" s="69"/>
      <c r="R79" s="69"/>
      <c r="S79" s="69"/>
      <c r="T79" s="69"/>
      <c r="U79" s="124" t="s">
        <v>102</v>
      </c>
      <c r="V79" s="120"/>
      <c r="W79" s="119"/>
      <c r="X79" s="119"/>
      <c r="Y79" s="119"/>
      <c r="Z79" s="119"/>
      <c r="AA79" s="119"/>
      <c r="AB79" s="117"/>
      <c r="AC79" s="117"/>
      <c r="AD79" s="117"/>
      <c r="AE79" s="86"/>
      <c r="AF79" s="86"/>
      <c r="AG79" s="86"/>
      <c r="AH79" s="86"/>
      <c r="AI79" s="86"/>
      <c r="AJ79" s="86"/>
      <c r="AK79" s="86"/>
      <c r="AL79" s="100" t="s">
        <v>411</v>
      </c>
      <c r="AM79" s="100"/>
      <c r="AN79" s="102" t="s">
        <v>465</v>
      </c>
      <c r="AO79" s="102"/>
      <c r="AP79" s="102"/>
      <c r="AQ79" s="104" t="s">
        <v>546</v>
      </c>
      <c r="AR79" s="104"/>
      <c r="AS79" s="63" t="s">
        <v>665</v>
      </c>
      <c r="AW79" s="151" t="s">
        <v>612</v>
      </c>
      <c r="AX79" s="1" t="s">
        <v>710</v>
      </c>
      <c r="AY79" s="1" t="s">
        <v>710</v>
      </c>
      <c r="BF79" s="1" t="s">
        <v>635</v>
      </c>
      <c r="BN79" s="3"/>
      <c r="BO79" s="3"/>
      <c r="BP79" s="3"/>
      <c r="CA79" s="1" t="s">
        <v>893</v>
      </c>
    </row>
    <row r="80" spans="1:85" ht="12.75" customHeight="1" x14ac:dyDescent="0.2">
      <c r="A80" s="52"/>
      <c r="B80" s="53"/>
      <c r="C80" s="53"/>
      <c r="D80" s="61" t="s">
        <v>1402</v>
      </c>
      <c r="E80" s="60"/>
      <c r="F80" s="60"/>
      <c r="G80" s="35"/>
      <c r="H80" s="115" t="s">
        <v>570</v>
      </c>
      <c r="I80" s="22"/>
      <c r="J80" s="22"/>
      <c r="K80" s="3"/>
      <c r="L80" s="3"/>
      <c r="M80" s="46" t="s">
        <v>198</v>
      </c>
      <c r="N80" s="32"/>
      <c r="O80" s="32"/>
      <c r="P80" s="68"/>
      <c r="Q80" s="69"/>
      <c r="R80" s="69"/>
      <c r="S80" s="69"/>
      <c r="T80" s="69"/>
      <c r="U80" s="124" t="s">
        <v>353</v>
      </c>
      <c r="V80" s="120"/>
      <c r="W80" s="119"/>
      <c r="X80" s="119"/>
      <c r="Y80" s="119"/>
      <c r="Z80" s="119"/>
      <c r="AA80" s="119"/>
      <c r="AB80" s="117"/>
      <c r="AC80" s="117"/>
      <c r="AD80" s="117"/>
      <c r="AE80" s="31"/>
      <c r="AF80" s="32"/>
      <c r="AG80" s="31"/>
      <c r="AH80" s="32"/>
      <c r="AI80" s="31"/>
      <c r="AJ80" s="31"/>
      <c r="AK80" s="31"/>
      <c r="AL80" s="100" t="s">
        <v>412</v>
      </c>
      <c r="AM80" s="100"/>
      <c r="AN80" s="102" t="s">
        <v>466</v>
      </c>
      <c r="AO80" s="102"/>
      <c r="AP80" s="102"/>
      <c r="AQ80" s="104" t="s">
        <v>547</v>
      </c>
      <c r="AR80" s="104"/>
      <c r="AS80" s="37" t="s">
        <v>666</v>
      </c>
      <c r="AW80" s="151" t="s">
        <v>867</v>
      </c>
      <c r="AX80" s="1" t="s">
        <v>1088</v>
      </c>
      <c r="AY80" s="1" t="s">
        <v>949</v>
      </c>
      <c r="BF80" s="1" t="s">
        <v>265</v>
      </c>
      <c r="CA80" s="1" t="s">
        <v>894</v>
      </c>
    </row>
    <row r="81" spans="1:79" ht="12.75" customHeight="1" x14ac:dyDescent="0.2">
      <c r="A81" s="52"/>
      <c r="B81" s="53"/>
      <c r="C81" s="53"/>
      <c r="D81" s="61" t="s">
        <v>938</v>
      </c>
      <c r="E81" s="60"/>
      <c r="F81" s="60"/>
      <c r="G81" s="35"/>
      <c r="H81" s="115" t="s">
        <v>571</v>
      </c>
      <c r="I81" s="22"/>
      <c r="J81" s="22"/>
      <c r="K81" s="3"/>
      <c r="L81" s="3"/>
      <c r="M81" s="46" t="s">
        <v>199</v>
      </c>
      <c r="N81" s="32"/>
      <c r="O81" s="68"/>
      <c r="P81" s="70"/>
      <c r="Q81" s="69"/>
      <c r="R81" s="69"/>
      <c r="S81" s="69"/>
      <c r="T81" s="69"/>
      <c r="U81" s="124" t="s">
        <v>229</v>
      </c>
      <c r="V81" s="120"/>
      <c r="W81" s="119"/>
      <c r="X81" s="119"/>
      <c r="Y81" s="119"/>
      <c r="Z81" s="119"/>
      <c r="AA81" s="119"/>
      <c r="AB81" s="117"/>
      <c r="AC81" s="117"/>
      <c r="AD81" s="117"/>
      <c r="AE81" s="33"/>
      <c r="AF81" s="32"/>
      <c r="AG81" s="31"/>
      <c r="AH81" s="32"/>
      <c r="AI81" s="31"/>
      <c r="AJ81" s="31"/>
      <c r="AK81" s="33"/>
      <c r="AL81" s="100" t="s">
        <v>413</v>
      </c>
      <c r="AM81" s="100"/>
      <c r="AN81" s="102" t="s">
        <v>467</v>
      </c>
      <c r="AO81" s="102"/>
      <c r="AP81" s="102"/>
      <c r="AQ81" s="104" t="s">
        <v>548</v>
      </c>
      <c r="AR81" s="104"/>
      <c r="AW81" s="151" t="s">
        <v>870</v>
      </c>
      <c r="AX81" s="1" t="s">
        <v>711</v>
      </c>
      <c r="AY81" s="1" t="s">
        <v>711</v>
      </c>
      <c r="BF81" s="1" t="s">
        <v>679</v>
      </c>
      <c r="CA81" s="1" t="s">
        <v>895</v>
      </c>
    </row>
    <row r="82" spans="1:79" ht="12.75" customHeight="1" x14ac:dyDescent="0.2">
      <c r="A82" s="52"/>
      <c r="B82" s="53"/>
      <c r="C82" s="53"/>
      <c r="D82" s="61" t="s">
        <v>939</v>
      </c>
      <c r="E82" s="60"/>
      <c r="F82" s="60"/>
      <c r="G82" s="35"/>
      <c r="H82" s="116"/>
      <c r="I82" s="3"/>
      <c r="J82" s="3"/>
      <c r="K82" s="3"/>
      <c r="L82" s="3"/>
      <c r="M82" s="46" t="s">
        <v>200</v>
      </c>
      <c r="N82" s="32"/>
      <c r="O82" s="68"/>
      <c r="P82" s="70"/>
      <c r="Q82" s="69"/>
      <c r="R82" s="69"/>
      <c r="S82" s="69"/>
      <c r="T82" s="69"/>
      <c r="U82" s="124" t="s">
        <v>47</v>
      </c>
      <c r="V82" s="120"/>
      <c r="W82" s="119"/>
      <c r="X82" s="119"/>
      <c r="Y82" s="119"/>
      <c r="Z82" s="119"/>
      <c r="AA82" s="119"/>
      <c r="AB82" s="117"/>
      <c r="AC82" s="117"/>
      <c r="AD82" s="117"/>
      <c r="AE82" s="46"/>
      <c r="AF82" s="32"/>
      <c r="AG82" s="31"/>
      <c r="AH82" s="32"/>
      <c r="AI82" s="31"/>
      <c r="AJ82" s="31"/>
      <c r="AK82" s="46"/>
      <c r="AL82" s="100" t="s">
        <v>414</v>
      </c>
      <c r="AM82" s="100"/>
      <c r="AN82" s="102" t="s">
        <v>468</v>
      </c>
      <c r="AO82" s="102"/>
      <c r="AP82" s="102"/>
      <c r="AQ82" s="104" t="s">
        <v>549</v>
      </c>
      <c r="AR82" s="104"/>
      <c r="AX82" s="1" t="s">
        <v>1006</v>
      </c>
      <c r="AY82" s="1" t="s">
        <v>1015</v>
      </c>
      <c r="BF82" s="1" t="s">
        <v>639</v>
      </c>
      <c r="CA82" s="1" t="s">
        <v>903</v>
      </c>
    </row>
    <row r="83" spans="1:79" ht="12.75" customHeight="1" x14ac:dyDescent="0.2">
      <c r="A83" s="52"/>
      <c r="B83" s="53"/>
      <c r="C83" s="53"/>
      <c r="D83" s="62" t="s">
        <v>940</v>
      </c>
      <c r="E83" s="60"/>
      <c r="F83" s="60"/>
      <c r="G83" s="60"/>
      <c r="H83" s="42" t="s">
        <v>153</v>
      </c>
      <c r="I83" s="3"/>
      <c r="J83" s="3"/>
      <c r="K83" s="3"/>
      <c r="L83" s="3"/>
      <c r="M83" s="32"/>
      <c r="N83" s="69"/>
      <c r="O83" s="69"/>
      <c r="P83" s="69"/>
      <c r="Q83" s="69"/>
      <c r="R83" s="69"/>
      <c r="S83" s="69"/>
      <c r="T83" s="69"/>
      <c r="U83" s="124" t="s">
        <v>279</v>
      </c>
      <c r="V83" s="120"/>
      <c r="W83" s="119"/>
      <c r="X83" s="119"/>
      <c r="Y83" s="119"/>
      <c r="Z83" s="119"/>
      <c r="AA83" s="119"/>
      <c r="AB83" s="117"/>
      <c r="AC83" s="117"/>
      <c r="AD83" s="117"/>
      <c r="AE83" s="46"/>
      <c r="AF83" s="32"/>
      <c r="AG83" s="31"/>
      <c r="AH83" s="32"/>
      <c r="AI83" s="31"/>
      <c r="AJ83" s="31"/>
      <c r="AK83" s="46"/>
      <c r="AL83" s="100" t="s">
        <v>415</v>
      </c>
      <c r="AM83" s="100"/>
      <c r="AN83" s="102" t="s">
        <v>469</v>
      </c>
      <c r="AO83" s="102"/>
      <c r="AP83" s="102"/>
      <c r="AQ83" s="104" t="s">
        <v>550</v>
      </c>
      <c r="AR83" s="104"/>
      <c r="AS83" s="37"/>
      <c r="AX83" s="1" t="s">
        <v>989</v>
      </c>
      <c r="AY83" s="1" t="s">
        <v>876</v>
      </c>
      <c r="CA83" s="1" t="s">
        <v>896</v>
      </c>
    </row>
    <row r="84" spans="1:79" ht="12.75" customHeight="1" x14ac:dyDescent="0.2">
      <c r="A84" s="52"/>
      <c r="B84" s="53"/>
      <c r="C84" s="53"/>
      <c r="D84" s="62" t="s">
        <v>941</v>
      </c>
      <c r="E84" s="60"/>
      <c r="F84" s="60"/>
      <c r="G84" s="60"/>
      <c r="H84" s="65" t="s">
        <v>276</v>
      </c>
      <c r="I84" s="3"/>
      <c r="J84" s="3"/>
      <c r="K84" s="3"/>
      <c r="L84" s="3"/>
      <c r="M84" s="33" t="s">
        <v>134</v>
      </c>
      <c r="N84" s="69"/>
      <c r="O84" s="69"/>
      <c r="P84" s="69"/>
      <c r="Q84" s="69"/>
      <c r="R84" s="69"/>
      <c r="S84" s="69"/>
      <c r="T84" s="69"/>
      <c r="U84" s="124" t="s">
        <v>155</v>
      </c>
      <c r="V84" s="120"/>
      <c r="W84" s="119"/>
      <c r="X84" s="119"/>
      <c r="Y84" s="119"/>
      <c r="Z84" s="119"/>
      <c r="AA84" s="119"/>
      <c r="AB84" s="117"/>
      <c r="AC84" s="117"/>
      <c r="AD84" s="117"/>
      <c r="AE84" s="46"/>
      <c r="AF84" s="32"/>
      <c r="AG84" s="31"/>
      <c r="AH84" s="32"/>
      <c r="AI84" s="31"/>
      <c r="AJ84" s="31"/>
      <c r="AK84" s="46"/>
      <c r="AL84" s="100" t="s">
        <v>416</v>
      </c>
      <c r="AM84" s="100"/>
      <c r="AN84" s="102" t="s">
        <v>470</v>
      </c>
      <c r="AO84" s="102"/>
      <c r="AP84" s="102"/>
      <c r="AQ84" s="104" t="s">
        <v>551</v>
      </c>
      <c r="AR84" s="104"/>
      <c r="AX84" s="1" t="s">
        <v>712</v>
      </c>
      <c r="AY84" s="1" t="s">
        <v>712</v>
      </c>
      <c r="CA84" s="1" t="s">
        <v>897</v>
      </c>
    </row>
    <row r="85" spans="1:79" ht="12.75" customHeight="1" x14ac:dyDescent="0.2">
      <c r="A85" s="52"/>
      <c r="B85" s="53"/>
      <c r="C85" s="53"/>
      <c r="D85" s="62" t="s">
        <v>942</v>
      </c>
      <c r="E85" s="60"/>
      <c r="F85" s="60"/>
      <c r="G85" s="60"/>
      <c r="H85" s="65" t="s">
        <v>217</v>
      </c>
      <c r="I85" s="3"/>
      <c r="J85" s="3"/>
      <c r="K85" s="3"/>
      <c r="L85" s="3"/>
      <c r="M85" s="46" t="s">
        <v>201</v>
      </c>
      <c r="N85" s="69"/>
      <c r="O85" s="69"/>
      <c r="P85" s="69"/>
      <c r="Q85" s="69"/>
      <c r="R85" s="69"/>
      <c r="S85" s="69"/>
      <c r="T85" s="69"/>
      <c r="U85" s="125" t="s">
        <v>150</v>
      </c>
      <c r="V85" s="120"/>
      <c r="W85" s="119"/>
      <c r="X85" s="119"/>
      <c r="Y85" s="119"/>
      <c r="Z85" s="119"/>
      <c r="AA85" s="119"/>
      <c r="AB85" s="117"/>
      <c r="AC85" s="117"/>
      <c r="AD85" s="117"/>
      <c r="AE85" s="46"/>
      <c r="AF85" s="32"/>
      <c r="AG85" s="31"/>
      <c r="AH85" s="32"/>
      <c r="AI85" s="31"/>
      <c r="AJ85" s="31"/>
      <c r="AK85" s="46"/>
      <c r="AL85" s="100" t="s">
        <v>417</v>
      </c>
      <c r="AM85" s="100"/>
      <c r="AN85" s="102" t="s">
        <v>471</v>
      </c>
      <c r="AO85" s="102"/>
      <c r="AP85" s="102"/>
      <c r="AQ85" s="104" t="s">
        <v>552</v>
      </c>
      <c r="AR85" s="104"/>
      <c r="AV85" s="142" t="s">
        <v>1325</v>
      </c>
      <c r="AX85" s="1" t="s">
        <v>1007</v>
      </c>
      <c r="AY85" s="1" t="s">
        <v>1016</v>
      </c>
      <c r="CA85" s="1" t="s">
        <v>898</v>
      </c>
    </row>
    <row r="86" spans="1:79" ht="12.75" customHeight="1" x14ac:dyDescent="0.3">
      <c r="A86" s="52"/>
      <c r="B86" s="53"/>
      <c r="C86" s="53"/>
      <c r="D86" s="62"/>
      <c r="E86" s="60"/>
      <c r="F86" s="60"/>
      <c r="G86" s="60"/>
      <c r="H86" s="65" t="s">
        <v>23</v>
      </c>
      <c r="I86" s="79"/>
      <c r="J86" s="3"/>
      <c r="K86" s="3"/>
      <c r="L86" s="3"/>
      <c r="M86" s="46" t="s">
        <v>202</v>
      </c>
      <c r="N86" s="69"/>
      <c r="O86" s="69"/>
      <c r="P86" s="69"/>
      <c r="Q86" s="69"/>
      <c r="R86" s="69"/>
      <c r="S86" s="69"/>
      <c r="T86" s="69"/>
      <c r="U86" s="124" t="s">
        <v>231</v>
      </c>
      <c r="V86" s="120"/>
      <c r="W86" s="119"/>
      <c r="X86" s="119"/>
      <c r="Y86" s="119"/>
      <c r="Z86" s="119"/>
      <c r="AA86" s="119"/>
      <c r="AB86" s="117"/>
      <c r="AC86" s="117"/>
      <c r="AD86" s="117"/>
      <c r="AE86" s="46"/>
      <c r="AF86" s="32"/>
      <c r="AG86" s="31"/>
      <c r="AH86" s="32"/>
      <c r="AI86" s="31"/>
      <c r="AJ86" s="31"/>
      <c r="AK86" s="46"/>
      <c r="AL86" s="100" t="s">
        <v>418</v>
      </c>
      <c r="AM86" s="100"/>
      <c r="AN86" s="102" t="s">
        <v>472</v>
      </c>
      <c r="AO86" s="102"/>
      <c r="AP86" s="102"/>
      <c r="AQ86" s="104" t="s">
        <v>553</v>
      </c>
      <c r="AR86" s="104"/>
      <c r="AV86" s="396" t="s">
        <v>809</v>
      </c>
      <c r="AX86" s="1" t="s">
        <v>977</v>
      </c>
      <c r="AY86" s="1" t="s">
        <v>704</v>
      </c>
    </row>
    <row r="87" spans="1:79" ht="12.75" customHeight="1" x14ac:dyDescent="0.3">
      <c r="A87" s="53"/>
      <c r="B87" s="53"/>
      <c r="C87" s="53"/>
      <c r="D87" s="63"/>
      <c r="E87" s="60"/>
      <c r="F87" s="60"/>
      <c r="G87" s="60"/>
      <c r="H87" s="65" t="s">
        <v>206</v>
      </c>
      <c r="I87" s="79"/>
      <c r="J87" s="106"/>
      <c r="K87" s="79"/>
      <c r="L87" s="79"/>
      <c r="M87" s="46" t="s">
        <v>203</v>
      </c>
      <c r="N87" s="69"/>
      <c r="O87" s="69"/>
      <c r="P87" s="69"/>
      <c r="Q87" s="69"/>
      <c r="R87" s="69"/>
      <c r="S87" s="69"/>
      <c r="T87" s="69"/>
      <c r="U87" s="124" t="s">
        <v>232</v>
      </c>
      <c r="V87" s="120"/>
      <c r="W87" s="119"/>
      <c r="X87" s="119"/>
      <c r="Y87" s="119"/>
      <c r="Z87" s="119"/>
      <c r="AA87" s="119"/>
      <c r="AB87" s="117"/>
      <c r="AC87" s="117"/>
      <c r="AD87" s="117"/>
      <c r="AE87" s="87"/>
      <c r="AF87" s="32"/>
      <c r="AG87" s="31"/>
      <c r="AH87" s="31"/>
      <c r="AI87" s="31"/>
      <c r="AJ87" s="31"/>
      <c r="AK87" s="31"/>
      <c r="AL87" s="100" t="s">
        <v>419</v>
      </c>
      <c r="AM87" s="100"/>
      <c r="AN87" s="102" t="s">
        <v>473</v>
      </c>
      <c r="AO87" s="102"/>
      <c r="AP87" s="102"/>
      <c r="AQ87" s="104" t="s">
        <v>554</v>
      </c>
      <c r="AR87" s="104"/>
      <c r="AV87" s="396" t="s">
        <v>813</v>
      </c>
      <c r="AX87" s="1" t="s">
        <v>713</v>
      </c>
      <c r="AY87" s="1" t="s">
        <v>713</v>
      </c>
    </row>
    <row r="88" spans="1:79" ht="12.75" customHeight="1" x14ac:dyDescent="0.3">
      <c r="A88" s="53"/>
      <c r="B88" s="53"/>
      <c r="C88" s="53"/>
      <c r="D88" s="37"/>
      <c r="E88" s="60"/>
      <c r="F88" s="60"/>
      <c r="G88" s="60"/>
      <c r="H88" s="65" t="s">
        <v>207</v>
      </c>
      <c r="I88" s="79"/>
      <c r="J88" s="106"/>
      <c r="K88" s="79"/>
      <c r="L88" s="79"/>
      <c r="M88" s="46" t="s">
        <v>204</v>
      </c>
      <c r="N88" s="69"/>
      <c r="O88" s="69"/>
      <c r="P88" s="69"/>
      <c r="Q88" s="69"/>
      <c r="R88" s="69"/>
      <c r="S88" s="69"/>
      <c r="T88" s="69"/>
      <c r="U88" s="119" t="s">
        <v>359</v>
      </c>
      <c r="V88" s="120"/>
      <c r="W88" s="119"/>
      <c r="X88" s="119"/>
      <c r="Y88" s="119"/>
      <c r="Z88" s="119"/>
      <c r="AA88" s="119"/>
      <c r="AB88" s="117"/>
      <c r="AC88" s="117"/>
      <c r="AD88" s="117"/>
      <c r="AE88" s="89"/>
      <c r="AF88" s="88"/>
      <c r="AG88" s="88"/>
      <c r="AH88" s="88"/>
      <c r="AI88" s="88"/>
      <c r="AJ88" s="88"/>
      <c r="AK88" s="88"/>
      <c r="AL88" s="100" t="s">
        <v>420</v>
      </c>
      <c r="AM88" s="100"/>
      <c r="AN88" s="102" t="s">
        <v>474</v>
      </c>
      <c r="AO88" s="102"/>
      <c r="AP88" s="102"/>
      <c r="AQ88" s="104" t="s">
        <v>555</v>
      </c>
      <c r="AR88" s="104"/>
      <c r="AV88" s="396" t="s">
        <v>1286</v>
      </c>
      <c r="AX88" s="1" t="s">
        <v>646</v>
      </c>
      <c r="AY88" s="1" t="s">
        <v>705</v>
      </c>
    </row>
    <row r="89" spans="1:79" ht="12.75" customHeight="1" x14ac:dyDescent="0.3">
      <c r="A89" s="53"/>
      <c r="B89" s="53"/>
      <c r="C89" s="53"/>
      <c r="E89" s="60"/>
      <c r="F89" s="60"/>
      <c r="G89" s="60"/>
      <c r="H89" s="65" t="s">
        <v>255</v>
      </c>
      <c r="I89" s="79"/>
      <c r="J89" s="106"/>
      <c r="K89" s="79"/>
      <c r="L89" s="79"/>
      <c r="M89" s="46" t="s">
        <v>205</v>
      </c>
      <c r="N89" s="69"/>
      <c r="O89" s="69"/>
      <c r="P89" s="69"/>
      <c r="Q89" s="69"/>
      <c r="R89" s="69"/>
      <c r="S89" s="69"/>
      <c r="T89" s="69"/>
      <c r="U89" s="124" t="s">
        <v>360</v>
      </c>
      <c r="V89" s="120"/>
      <c r="W89" s="119"/>
      <c r="X89" s="119"/>
      <c r="Y89" s="119"/>
      <c r="Z89" s="119"/>
      <c r="AA89" s="119"/>
      <c r="AB89" s="117"/>
      <c r="AC89" s="117"/>
      <c r="AD89" s="117"/>
      <c r="AE89" s="94" t="s">
        <v>25</v>
      </c>
      <c r="AF89" s="94"/>
      <c r="AG89" s="94"/>
      <c r="AH89" s="95"/>
      <c r="AI89" s="95"/>
      <c r="AJ89" s="95"/>
      <c r="AK89" s="95"/>
      <c r="AL89" s="100" t="s">
        <v>421</v>
      </c>
      <c r="AM89" s="100"/>
      <c r="AN89" s="102" t="s">
        <v>475</v>
      </c>
      <c r="AO89" s="102"/>
      <c r="AP89" s="102"/>
      <c r="AV89" s="396" t="s">
        <v>1287</v>
      </c>
      <c r="AX89" s="1" t="s">
        <v>877</v>
      </c>
      <c r="AY89" s="1" t="s">
        <v>878</v>
      </c>
    </row>
    <row r="90" spans="1:79" ht="12.75" customHeight="1" x14ac:dyDescent="0.3">
      <c r="A90" s="54"/>
      <c r="B90" s="53"/>
      <c r="C90" s="53"/>
      <c r="E90" s="60"/>
      <c r="F90" s="60"/>
      <c r="G90" s="60"/>
      <c r="H90" s="66"/>
      <c r="I90" s="79"/>
      <c r="J90" s="106"/>
      <c r="K90" s="79"/>
      <c r="L90" s="79"/>
      <c r="M90" s="46" t="s">
        <v>206</v>
      </c>
      <c r="N90" s="69"/>
      <c r="O90" s="69"/>
      <c r="P90" s="69"/>
      <c r="Q90" s="69"/>
      <c r="R90" s="69"/>
      <c r="S90" s="69"/>
      <c r="T90" s="69"/>
      <c r="U90" s="119" t="s">
        <v>265</v>
      </c>
      <c r="V90" s="118"/>
      <c r="W90" s="117"/>
      <c r="X90" s="117"/>
      <c r="Y90" s="117"/>
      <c r="Z90" s="117"/>
      <c r="AA90" s="117"/>
      <c r="AB90" s="117"/>
      <c r="AC90" s="117"/>
      <c r="AD90" s="117"/>
      <c r="AE90" s="94" t="s">
        <v>349</v>
      </c>
      <c r="AF90" s="94"/>
      <c r="AG90" s="94"/>
      <c r="AH90" s="95"/>
      <c r="AI90" s="95"/>
      <c r="AJ90" s="95"/>
      <c r="AK90" s="95"/>
      <c r="AL90" s="100" t="s">
        <v>422</v>
      </c>
      <c r="AM90" s="100"/>
      <c r="AN90" s="102" t="s">
        <v>476</v>
      </c>
      <c r="AO90" s="102"/>
      <c r="AP90" s="102"/>
      <c r="AQ90" s="142" t="s">
        <v>597</v>
      </c>
      <c r="AV90" s="396" t="s">
        <v>1288</v>
      </c>
      <c r="AX90" s="3" t="s">
        <v>868</v>
      </c>
      <c r="AY90" s="1" t="s">
        <v>879</v>
      </c>
    </row>
    <row r="91" spans="1:79" ht="12.75" customHeight="1" x14ac:dyDescent="0.3">
      <c r="A91" s="55"/>
      <c r="B91" s="55"/>
      <c r="C91" s="55"/>
      <c r="E91" s="35"/>
      <c r="F91" s="35"/>
      <c r="G91" s="35"/>
      <c r="H91" s="40"/>
      <c r="I91" s="3"/>
      <c r="J91" s="3"/>
      <c r="K91" s="3"/>
      <c r="L91" s="3"/>
      <c r="M91" s="46" t="s">
        <v>207</v>
      </c>
      <c r="N91" s="32"/>
      <c r="O91" s="32"/>
      <c r="P91" s="32"/>
      <c r="Q91" s="32"/>
      <c r="R91" s="32"/>
      <c r="S91" s="32"/>
      <c r="T91" s="32"/>
      <c r="U91" s="119" t="s">
        <v>1232</v>
      </c>
      <c r="V91" s="118"/>
      <c r="W91" s="117"/>
      <c r="X91" s="117"/>
      <c r="Y91" s="117"/>
      <c r="Z91" s="117"/>
      <c r="AA91" s="117"/>
      <c r="AB91" s="117"/>
      <c r="AC91" s="117"/>
      <c r="AD91" s="117"/>
      <c r="AE91" s="98" t="s">
        <v>963</v>
      </c>
      <c r="AF91" s="95"/>
      <c r="AG91" s="95"/>
      <c r="AH91" s="95"/>
      <c r="AI91" s="95"/>
      <c r="AJ91" s="95"/>
      <c r="AK91" s="95"/>
      <c r="AL91" s="100" t="s">
        <v>423</v>
      </c>
      <c r="AM91" s="100"/>
      <c r="AN91" s="102" t="s">
        <v>477</v>
      </c>
      <c r="AO91" s="102"/>
      <c r="AP91" s="102"/>
      <c r="AQ91" s="143" t="s">
        <v>14</v>
      </c>
      <c r="AV91" s="396" t="s">
        <v>1289</v>
      </c>
      <c r="AX91" s="3" t="s">
        <v>869</v>
      </c>
      <c r="AY91" s="1" t="s">
        <v>880</v>
      </c>
    </row>
    <row r="92" spans="1:79" ht="12.75" customHeight="1" x14ac:dyDescent="0.3">
      <c r="A92" s="55"/>
      <c r="B92" s="55"/>
      <c r="C92" s="55"/>
      <c r="D92" s="37"/>
      <c r="E92" s="35"/>
      <c r="F92" s="35"/>
      <c r="G92" s="35"/>
      <c r="H92" s="40"/>
      <c r="I92" s="3"/>
      <c r="J92" s="3"/>
      <c r="K92" s="3"/>
      <c r="L92" s="3"/>
      <c r="M92" s="46" t="s">
        <v>208</v>
      </c>
      <c r="N92" s="32"/>
      <c r="O92" s="32"/>
      <c r="P92" s="32"/>
      <c r="Q92" s="32"/>
      <c r="R92" s="32"/>
      <c r="S92" s="32"/>
      <c r="T92" s="32"/>
      <c r="U92" s="124" t="s">
        <v>361</v>
      </c>
      <c r="V92" s="118"/>
      <c r="W92" s="117"/>
      <c r="X92" s="117"/>
      <c r="Y92" s="117"/>
      <c r="Z92" s="117"/>
      <c r="AA92" s="117"/>
      <c r="AB92" s="117"/>
      <c r="AC92" s="117"/>
      <c r="AD92" s="117"/>
      <c r="AE92" s="98" t="s">
        <v>1224</v>
      </c>
      <c r="AF92" s="95"/>
      <c r="AG92" s="95"/>
      <c r="AH92" s="95"/>
      <c r="AI92" s="95"/>
      <c r="AJ92" s="95"/>
      <c r="AK92" s="95"/>
      <c r="AL92" s="100" t="s">
        <v>424</v>
      </c>
      <c r="AM92" s="100"/>
      <c r="AN92" s="102" t="s">
        <v>478</v>
      </c>
      <c r="AO92" s="102"/>
      <c r="AP92" s="102"/>
      <c r="AQ92" s="143" t="s">
        <v>228</v>
      </c>
      <c r="AV92" s="396" t="s">
        <v>814</v>
      </c>
      <c r="AX92" s="1" t="s">
        <v>986</v>
      </c>
      <c r="AY92" s="1" t="s">
        <v>881</v>
      </c>
    </row>
    <row r="93" spans="1:79" ht="12.75" customHeight="1" x14ac:dyDescent="0.3">
      <c r="A93" s="55"/>
      <c r="B93" s="54"/>
      <c r="C93" s="54"/>
      <c r="E93" s="64"/>
      <c r="F93" s="64"/>
      <c r="G93" s="64"/>
      <c r="H93" s="67"/>
      <c r="I93" s="3"/>
      <c r="J93" s="3"/>
      <c r="K93" s="3"/>
      <c r="L93" s="3"/>
      <c r="M93" s="32"/>
      <c r="N93" s="32"/>
      <c r="O93" s="32"/>
      <c r="P93" s="32"/>
      <c r="Q93" s="32"/>
      <c r="R93" s="32"/>
      <c r="S93" s="32"/>
      <c r="T93" s="32"/>
      <c r="U93" s="124" t="s">
        <v>1233</v>
      </c>
      <c r="V93" s="118"/>
      <c r="W93" s="117"/>
      <c r="X93" s="117"/>
      <c r="Y93" s="117"/>
      <c r="Z93" s="117"/>
      <c r="AA93" s="117"/>
      <c r="AB93" s="117"/>
      <c r="AC93" s="117"/>
      <c r="AD93" s="117"/>
      <c r="AE93" s="98" t="s">
        <v>348</v>
      </c>
      <c r="AF93" s="95"/>
      <c r="AG93" s="95"/>
      <c r="AH93" s="95"/>
      <c r="AI93" s="95"/>
      <c r="AJ93" s="95"/>
      <c r="AK93" s="95"/>
      <c r="AL93" s="100" t="s">
        <v>425</v>
      </c>
      <c r="AM93" s="100"/>
      <c r="AN93" s="102" t="s">
        <v>479</v>
      </c>
      <c r="AO93" s="102"/>
      <c r="AP93" s="102"/>
      <c r="AQ93" s="143" t="s">
        <v>176</v>
      </c>
      <c r="AV93" s="396" t="s">
        <v>1290</v>
      </c>
      <c r="AX93" s="3" t="s">
        <v>871</v>
      </c>
      <c r="AY93" s="1" t="s">
        <v>882</v>
      </c>
    </row>
    <row r="94" spans="1:79" ht="12.75" customHeight="1" x14ac:dyDescent="0.3">
      <c r="A94" s="55"/>
      <c r="B94" s="56"/>
      <c r="C94" s="57"/>
      <c r="D94" s="64"/>
      <c r="E94" s="64"/>
      <c r="F94" s="64"/>
      <c r="G94" s="64"/>
      <c r="H94" s="67"/>
      <c r="I94" s="3"/>
      <c r="J94" s="3"/>
      <c r="K94" s="3"/>
      <c r="L94" s="3"/>
      <c r="M94" s="33" t="s">
        <v>135</v>
      </c>
      <c r="N94" s="32"/>
      <c r="O94" s="32"/>
      <c r="P94" s="32"/>
      <c r="Q94" s="32"/>
      <c r="R94" s="32"/>
      <c r="S94" s="32"/>
      <c r="T94" s="32"/>
      <c r="U94" s="91" t="s">
        <v>588</v>
      </c>
      <c r="V94" s="91"/>
      <c r="W94" s="91"/>
      <c r="X94" s="91"/>
      <c r="Y94" s="91"/>
      <c r="Z94" s="91"/>
      <c r="AA94" s="91"/>
      <c r="AB94" s="91"/>
      <c r="AC94" s="91"/>
      <c r="AD94" s="91"/>
      <c r="AE94" s="98" t="s">
        <v>904</v>
      </c>
      <c r="AF94" s="95"/>
      <c r="AG94" s="95"/>
      <c r="AH94" s="95"/>
      <c r="AI94" s="95"/>
      <c r="AJ94" s="95"/>
      <c r="AK94" s="95"/>
      <c r="AL94" s="100" t="s">
        <v>426</v>
      </c>
      <c r="AM94" s="100"/>
      <c r="AN94" s="102" t="s">
        <v>480</v>
      </c>
      <c r="AO94" s="102"/>
      <c r="AP94" s="102"/>
      <c r="AQ94" s="143" t="s">
        <v>237</v>
      </c>
      <c r="AV94" s="396" t="s">
        <v>815</v>
      </c>
      <c r="AX94" s="3" t="s">
        <v>872</v>
      </c>
      <c r="AY94" s="1" t="s">
        <v>883</v>
      </c>
    </row>
    <row r="95" spans="1:79" ht="12.75" customHeight="1" x14ac:dyDescent="0.3">
      <c r="A95" s="55"/>
      <c r="B95" s="56"/>
      <c r="C95" s="57"/>
      <c r="D95" s="60"/>
      <c r="E95" s="60"/>
      <c r="F95" s="60"/>
      <c r="G95" s="60"/>
      <c r="H95" s="66"/>
      <c r="I95" s="3"/>
      <c r="J95" s="3"/>
      <c r="K95" s="3"/>
      <c r="L95" s="3"/>
      <c r="M95" s="75" t="s">
        <v>11</v>
      </c>
      <c r="N95" s="32"/>
      <c r="O95" s="32"/>
      <c r="P95" s="32"/>
      <c r="Q95" s="32"/>
      <c r="R95" s="32"/>
      <c r="S95" s="32"/>
      <c r="T95" s="32"/>
      <c r="U95" s="122" t="s">
        <v>152</v>
      </c>
      <c r="V95" s="118"/>
      <c r="W95" s="117"/>
      <c r="X95" s="117"/>
      <c r="Y95" s="117"/>
      <c r="Z95" s="117"/>
      <c r="AA95" s="117"/>
      <c r="AB95" s="117"/>
      <c r="AC95" s="117"/>
      <c r="AD95" s="117"/>
      <c r="AE95" s="98"/>
      <c r="AF95" s="95"/>
      <c r="AG95" s="95"/>
      <c r="AH95" s="95"/>
      <c r="AI95" s="95"/>
      <c r="AJ95" s="95"/>
      <c r="AK95" s="95"/>
      <c r="AL95" s="100" t="s">
        <v>427</v>
      </c>
      <c r="AM95" s="100"/>
      <c r="AN95" s="102" t="s">
        <v>481</v>
      </c>
      <c r="AO95" s="102"/>
      <c r="AP95" s="102"/>
      <c r="AQ95" s="143" t="s">
        <v>178</v>
      </c>
      <c r="AV95" s="396" t="s">
        <v>816</v>
      </c>
      <c r="AX95" s="3" t="s">
        <v>873</v>
      </c>
      <c r="AY95" s="1" t="s">
        <v>873</v>
      </c>
    </row>
    <row r="96" spans="1:79" ht="12.75" customHeight="1" x14ac:dyDescent="0.3">
      <c r="A96" s="55"/>
      <c r="B96" s="56"/>
      <c r="C96" s="57"/>
      <c r="D96" s="60"/>
      <c r="E96" s="60"/>
      <c r="F96" s="60"/>
      <c r="G96" s="60"/>
      <c r="H96" s="66"/>
      <c r="I96" s="3"/>
      <c r="J96" s="3"/>
      <c r="K96" s="3"/>
      <c r="L96" s="3"/>
      <c r="M96" s="75" t="s">
        <v>12</v>
      </c>
      <c r="N96" s="32"/>
      <c r="O96" s="32"/>
      <c r="P96" s="32"/>
      <c r="Q96" s="32"/>
      <c r="R96" s="32"/>
      <c r="S96" s="32"/>
      <c r="T96" s="32"/>
      <c r="U96" s="123" t="s">
        <v>231</v>
      </c>
      <c r="V96" s="118"/>
      <c r="W96" s="117"/>
      <c r="X96" s="117"/>
      <c r="Y96" s="117"/>
      <c r="Z96" s="117"/>
      <c r="AA96" s="117"/>
      <c r="AB96" s="117"/>
      <c r="AC96" s="117"/>
      <c r="AD96" s="117"/>
      <c r="AE96" s="98"/>
      <c r="AF96" s="95"/>
      <c r="AG96" s="95"/>
      <c r="AH96" s="95"/>
      <c r="AI96" s="95"/>
      <c r="AJ96" s="95"/>
      <c r="AK96" s="95"/>
      <c r="AL96" s="100" t="s">
        <v>428</v>
      </c>
      <c r="AM96" s="100"/>
      <c r="AN96" s="102" t="s">
        <v>482</v>
      </c>
      <c r="AO96" s="102"/>
      <c r="AP96" s="102"/>
      <c r="AQ96" s="143" t="s">
        <v>177</v>
      </c>
      <c r="AV96" s="396" t="s">
        <v>1291</v>
      </c>
      <c r="AX96" s="3" t="s">
        <v>874</v>
      </c>
      <c r="AY96" s="1" t="s">
        <v>884</v>
      </c>
    </row>
    <row r="97" spans="1:56" ht="12.75" customHeight="1" x14ac:dyDescent="0.3">
      <c r="A97" s="10"/>
      <c r="B97" s="12"/>
      <c r="C97" s="13"/>
      <c r="D97" s="11"/>
      <c r="E97" s="11"/>
      <c r="F97" s="11"/>
      <c r="G97" s="11"/>
      <c r="H97" s="11"/>
      <c r="U97" s="123" t="s">
        <v>232</v>
      </c>
      <c r="V97" s="118"/>
      <c r="W97" s="117"/>
      <c r="X97" s="117"/>
      <c r="Y97" s="117"/>
      <c r="Z97" s="117"/>
      <c r="AA97" s="117"/>
      <c r="AB97" s="117"/>
      <c r="AC97" s="117"/>
      <c r="AD97" s="117"/>
      <c r="AE97" s="98"/>
      <c r="AF97" s="95"/>
      <c r="AG97" s="95"/>
      <c r="AH97" s="95"/>
      <c r="AI97" s="95"/>
      <c r="AJ97" s="95"/>
      <c r="AK97" s="95"/>
      <c r="AL97" s="100" t="s">
        <v>429</v>
      </c>
      <c r="AM97" s="100"/>
      <c r="AN97" s="102" t="s">
        <v>483</v>
      </c>
      <c r="AO97" s="102"/>
      <c r="AP97" s="102"/>
      <c r="AQ97" s="144" t="s">
        <v>188</v>
      </c>
      <c r="AV97" s="396" t="s">
        <v>1292</v>
      </c>
    </row>
    <row r="98" spans="1:56" ht="12.75" customHeight="1" thickBot="1" x14ac:dyDescent="0.35">
      <c r="A98" s="71">
        <v>1</v>
      </c>
      <c r="B98" s="72" t="str">
        <f>IF(ISERROR(VLOOKUP(A98,SOURCE_ApplicationType,3,FALSE)),0,(VLOOKUP(A98,SOURCE_ApplicationType,3,FALSE)))</f>
        <v xml:space="preserve">Statement of Certification - County Authorized Agent - By signing below, I hereby certify I am the duly appointed Authorized Agent and have the authority to apply for </v>
      </c>
      <c r="C98" s="72" t="str">
        <f>IF(ISERROR(VLOOKUP(A98,SOURCE_ApplicationType,4,FALSE)),0,(VLOOKUP(A98,SOURCE_ApplicationType,4,FALSE)))</f>
        <v>this Grant Program and the Operational Area's application represents the needs for this Grant Program.</v>
      </c>
      <c r="D98" s="69" t="str">
        <f>IF(ISERROR(VLOOKUP(A98,SOURCE_ApplicationType,2,FALSE)),0,(VLOOKUP(A98,SOURCE_ApplicationType,2,FALSE)))</f>
        <v>OA</v>
      </c>
      <c r="E98" s="69"/>
      <c r="F98" s="69"/>
      <c r="G98" s="69"/>
      <c r="H98" s="69"/>
      <c r="I98" s="3"/>
      <c r="J98" s="3"/>
      <c r="K98" s="3"/>
      <c r="L98" s="3"/>
      <c r="M98" s="3"/>
      <c r="N98" s="3"/>
      <c r="O98" s="3"/>
      <c r="U98" s="126" t="s">
        <v>277</v>
      </c>
      <c r="V98" s="118"/>
      <c r="W98" s="117"/>
      <c r="X98" s="117"/>
      <c r="Y98" s="117"/>
      <c r="Z98" s="117"/>
      <c r="AA98" s="117"/>
      <c r="AB98" s="117"/>
      <c r="AC98" s="117"/>
      <c r="AD98" s="117"/>
      <c r="AE98" s="98"/>
      <c r="AF98" s="95"/>
      <c r="AG98" s="95"/>
      <c r="AH98" s="95"/>
      <c r="AI98" s="95"/>
      <c r="AJ98" s="95"/>
      <c r="AK98" s="95"/>
      <c r="AL98" s="100" t="s">
        <v>430</v>
      </c>
      <c r="AM98" s="100"/>
      <c r="AN98" s="102" t="s">
        <v>484</v>
      </c>
      <c r="AO98" s="102"/>
      <c r="AP98" s="102"/>
      <c r="AQ98" s="145" t="s">
        <v>106</v>
      </c>
      <c r="AV98" s="396" t="s">
        <v>1293</v>
      </c>
    </row>
    <row r="99" spans="1:56" ht="12.75" customHeight="1" x14ac:dyDescent="0.3">
      <c r="A99" s="32">
        <v>1</v>
      </c>
      <c r="B99" s="71" t="s">
        <v>269</v>
      </c>
      <c r="C99" s="73" t="s">
        <v>317</v>
      </c>
      <c r="D99" s="74" t="s">
        <v>120</v>
      </c>
      <c r="E99" s="69"/>
      <c r="F99" s="69"/>
      <c r="G99" s="69"/>
      <c r="H99" s="69"/>
      <c r="I99" s="79"/>
      <c r="J99" s="3"/>
      <c r="K99" s="3"/>
      <c r="L99" s="3"/>
      <c r="M99" s="3"/>
      <c r="N99" s="3"/>
      <c r="O99" s="3"/>
      <c r="U99" s="117" t="s">
        <v>1234</v>
      </c>
      <c r="V99" s="118"/>
      <c r="W99" s="117"/>
      <c r="X99" s="117"/>
      <c r="Y99" s="117"/>
      <c r="Z99" s="117"/>
      <c r="AA99" s="117"/>
      <c r="AB99" s="117"/>
      <c r="AC99" s="117"/>
      <c r="AD99" s="117"/>
      <c r="AE99" s="96" t="s">
        <v>206</v>
      </c>
      <c r="AF99" s="96"/>
      <c r="AG99" s="96"/>
      <c r="AH99" s="97"/>
      <c r="AI99" s="97"/>
      <c r="AJ99" s="97"/>
      <c r="AK99" s="97"/>
      <c r="AL99" s="100" t="s">
        <v>431</v>
      </c>
      <c r="AM99" s="100"/>
      <c r="AN99" s="102" t="s">
        <v>485</v>
      </c>
      <c r="AO99" s="102"/>
      <c r="AP99" s="102"/>
      <c r="AQ99" s="145" t="s">
        <v>169</v>
      </c>
      <c r="AV99" s="396" t="s">
        <v>817</v>
      </c>
      <c r="AX99" s="960" t="s">
        <v>1080</v>
      </c>
      <c r="AY99" s="961"/>
    </row>
    <row r="100" spans="1:56" ht="12.75" customHeight="1" x14ac:dyDescent="0.3">
      <c r="A100" s="32">
        <v>2</v>
      </c>
      <c r="B100" s="71" t="s">
        <v>176</v>
      </c>
      <c r="C100" s="73" t="s">
        <v>339</v>
      </c>
      <c r="D100" s="74" t="s">
        <v>270</v>
      </c>
      <c r="E100" s="69"/>
      <c r="F100" s="69"/>
      <c r="G100" s="69"/>
      <c r="H100" s="69"/>
      <c r="I100" s="79"/>
      <c r="J100" s="3"/>
      <c r="K100" s="3"/>
      <c r="L100" s="3"/>
      <c r="M100" s="3"/>
      <c r="N100" s="3"/>
      <c r="O100" s="3"/>
      <c r="U100" s="117" t="s">
        <v>265</v>
      </c>
      <c r="V100" s="117"/>
      <c r="W100" s="117"/>
      <c r="X100" s="117"/>
      <c r="Y100" s="117"/>
      <c r="Z100" s="117"/>
      <c r="AA100" s="117"/>
      <c r="AB100" s="117"/>
      <c r="AC100" s="117"/>
      <c r="AD100" s="117"/>
      <c r="AE100" s="96" t="s">
        <v>364</v>
      </c>
      <c r="AF100" s="97"/>
      <c r="AG100" s="97"/>
      <c r="AH100" s="97"/>
      <c r="AI100" s="97"/>
      <c r="AJ100" s="97"/>
      <c r="AK100" s="97"/>
      <c r="AL100" s="100" t="s">
        <v>432</v>
      </c>
      <c r="AM100" s="100"/>
      <c r="AN100" s="102" t="s">
        <v>486</v>
      </c>
      <c r="AO100" s="102"/>
      <c r="AP100" s="102"/>
      <c r="AQ100" s="145" t="s">
        <v>170</v>
      </c>
      <c r="AV100" s="396" t="s">
        <v>1294</v>
      </c>
      <c r="AW100" s="1" t="s">
        <v>1012</v>
      </c>
      <c r="AX100" s="254" t="s">
        <v>276</v>
      </c>
      <c r="AY100" s="255" t="s">
        <v>1081</v>
      </c>
    </row>
    <row r="101" spans="1:56" ht="12.75" customHeight="1" x14ac:dyDescent="0.3">
      <c r="A101" s="32">
        <v>3</v>
      </c>
      <c r="B101" s="71" t="s">
        <v>127</v>
      </c>
      <c r="C101" s="73" t="s">
        <v>322</v>
      </c>
      <c r="D101" s="74" t="s">
        <v>7</v>
      </c>
      <c r="E101" s="69"/>
      <c r="F101" s="69"/>
      <c r="G101" s="69"/>
      <c r="H101" s="69"/>
      <c r="I101" s="79"/>
      <c r="J101" s="3"/>
      <c r="K101" s="3"/>
      <c r="L101" s="3"/>
      <c r="M101" s="3"/>
      <c r="N101" s="3"/>
      <c r="O101" s="3"/>
      <c r="U101" s="117" t="s">
        <v>1232</v>
      </c>
      <c r="V101" s="117"/>
      <c r="W101" s="117"/>
      <c r="X101" s="117"/>
      <c r="Y101" s="117"/>
      <c r="Z101" s="117"/>
      <c r="AA101" s="117"/>
      <c r="AB101" s="117"/>
      <c r="AC101" s="117"/>
      <c r="AD101" s="117"/>
      <c r="AE101" s="99" t="s">
        <v>363</v>
      </c>
      <c r="AF101" s="97"/>
      <c r="AG101" s="97"/>
      <c r="AH101" s="97"/>
      <c r="AI101" s="97"/>
      <c r="AJ101" s="97"/>
      <c r="AK101" s="97"/>
      <c r="AL101" s="100" t="s">
        <v>433</v>
      </c>
      <c r="AM101" s="100"/>
      <c r="AN101" s="102" t="s">
        <v>487</v>
      </c>
      <c r="AO101" s="102"/>
      <c r="AP101" s="102"/>
      <c r="AQ101" s="146" t="s">
        <v>189</v>
      </c>
      <c r="AV101" s="396" t="s">
        <v>818</v>
      </c>
      <c r="AW101" s="1" t="s">
        <v>899</v>
      </c>
      <c r="AX101" s="254" t="s">
        <v>217</v>
      </c>
      <c r="AY101" s="255" t="s">
        <v>1082</v>
      </c>
    </row>
    <row r="102" spans="1:56" ht="12.75" customHeight="1" x14ac:dyDescent="0.3">
      <c r="A102" s="32">
        <v>4</v>
      </c>
      <c r="B102" s="71" t="s">
        <v>323</v>
      </c>
      <c r="C102" s="73" t="s">
        <v>324</v>
      </c>
      <c r="D102" s="74" t="s">
        <v>7</v>
      </c>
      <c r="E102" s="69"/>
      <c r="F102" s="69"/>
      <c r="G102" s="69"/>
      <c r="H102" s="69"/>
      <c r="I102" s="79"/>
      <c r="J102" s="3"/>
      <c r="K102" s="3"/>
      <c r="L102" s="3"/>
      <c r="M102" s="3"/>
      <c r="N102" s="3"/>
      <c r="O102" s="3"/>
      <c r="U102" s="117" t="s">
        <v>362</v>
      </c>
      <c r="V102" s="117"/>
      <c r="W102" s="117"/>
      <c r="X102" s="117"/>
      <c r="Y102" s="117"/>
      <c r="Z102" s="117"/>
      <c r="AA102" s="117"/>
      <c r="AB102" s="117"/>
      <c r="AC102" s="117"/>
      <c r="AD102" s="117"/>
      <c r="AE102" s="99" t="s">
        <v>365</v>
      </c>
      <c r="AF102" s="97"/>
      <c r="AG102" s="97"/>
      <c r="AH102" s="97"/>
      <c r="AI102" s="97"/>
      <c r="AJ102" s="97"/>
      <c r="AK102" s="97"/>
      <c r="AN102" s="102" t="s">
        <v>488</v>
      </c>
      <c r="AO102" s="102"/>
      <c r="AP102" s="102"/>
      <c r="AQ102" s="146" t="s">
        <v>190</v>
      </c>
      <c r="AV102" s="397" t="s">
        <v>563</v>
      </c>
      <c r="AW102" s="1" t="s">
        <v>900</v>
      </c>
      <c r="AX102" s="254" t="s">
        <v>206</v>
      </c>
      <c r="AY102" s="255" t="s">
        <v>1083</v>
      </c>
    </row>
    <row r="103" spans="1:56" ht="12.75" customHeight="1" x14ac:dyDescent="0.3">
      <c r="A103" s="81">
        <v>5</v>
      </c>
      <c r="B103" s="73" t="s">
        <v>338</v>
      </c>
      <c r="C103" s="73" t="s">
        <v>146</v>
      </c>
      <c r="D103" s="74" t="s">
        <v>261</v>
      </c>
      <c r="E103" s="69"/>
      <c r="F103" s="69"/>
      <c r="G103" s="69"/>
      <c r="H103" s="69"/>
      <c r="I103" s="3"/>
      <c r="J103" s="3"/>
      <c r="K103" s="3"/>
      <c r="L103" s="3"/>
      <c r="M103" s="3"/>
      <c r="N103" s="3"/>
      <c r="O103" s="3"/>
      <c r="U103" s="91" t="s">
        <v>576</v>
      </c>
      <c r="V103" s="91"/>
      <c r="W103" s="91"/>
      <c r="X103" s="91"/>
      <c r="Y103" s="91"/>
      <c r="Z103" s="91"/>
      <c r="AA103" s="91"/>
      <c r="AB103" s="91"/>
      <c r="AC103" s="91"/>
      <c r="AD103" s="91"/>
      <c r="AE103" s="99" t="s">
        <v>366</v>
      </c>
      <c r="AF103" s="97"/>
      <c r="AG103" s="97"/>
      <c r="AH103" s="97"/>
      <c r="AI103" s="97"/>
      <c r="AJ103" s="97"/>
      <c r="AK103" s="97"/>
      <c r="AN103" s="102" t="s">
        <v>489</v>
      </c>
      <c r="AO103" s="102"/>
      <c r="AP103" s="102"/>
      <c r="AQ103" s="146" t="s">
        <v>191</v>
      </c>
      <c r="AV103" s="398" t="s">
        <v>819</v>
      </c>
      <c r="AX103" s="254" t="s">
        <v>207</v>
      </c>
      <c r="AY103" s="255" t="s">
        <v>1084</v>
      </c>
    </row>
    <row r="104" spans="1:56" ht="12.75" customHeight="1" x14ac:dyDescent="0.3">
      <c r="A104" s="14" t="s">
        <v>97</v>
      </c>
      <c r="B104" s="15"/>
      <c r="C104" s="15"/>
      <c r="D104" s="15"/>
      <c r="E104" s="15"/>
      <c r="F104" s="15"/>
      <c r="G104" s="15"/>
      <c r="H104" s="15"/>
      <c r="L104" s="3"/>
      <c r="U104" s="91" t="s">
        <v>577</v>
      </c>
      <c r="V104" s="91"/>
      <c r="W104" s="91"/>
      <c r="X104" s="91"/>
      <c r="Y104" s="91"/>
      <c r="Z104" s="91"/>
      <c r="AA104" s="91"/>
      <c r="AB104" s="91"/>
      <c r="AC104" s="91"/>
      <c r="AD104" s="91"/>
      <c r="AE104" s="31" t="s">
        <v>207</v>
      </c>
      <c r="AF104" s="32"/>
      <c r="AG104" s="31"/>
      <c r="AH104" s="32"/>
      <c r="AI104" s="31"/>
      <c r="AJ104" s="31"/>
      <c r="AK104" s="31"/>
      <c r="AN104" s="102" t="s">
        <v>490</v>
      </c>
      <c r="AO104" s="102"/>
      <c r="AP104" s="102"/>
      <c r="AQ104" s="147" t="s">
        <v>89</v>
      </c>
      <c r="AV104" s="398" t="s">
        <v>347</v>
      </c>
      <c r="AW104" s="1" t="s">
        <v>1013</v>
      </c>
      <c r="AX104" s="254" t="s">
        <v>612</v>
      </c>
      <c r="AY104" s="255" t="s">
        <v>1085</v>
      </c>
    </row>
    <row r="105" spans="1:56" ht="12.75" customHeight="1" x14ac:dyDescent="0.3">
      <c r="A105" s="14" t="s">
        <v>95</v>
      </c>
      <c r="B105" s="15"/>
      <c r="C105" s="15"/>
      <c r="D105" s="15"/>
      <c r="E105" s="15"/>
      <c r="F105" s="15"/>
      <c r="G105" s="15"/>
      <c r="H105" s="15"/>
      <c r="U105" s="122" t="s">
        <v>151</v>
      </c>
      <c r="V105" s="117"/>
      <c r="W105" s="117"/>
      <c r="X105" s="117"/>
      <c r="Y105" s="117"/>
      <c r="Z105" s="117"/>
      <c r="AA105" s="117"/>
      <c r="AB105" s="117"/>
      <c r="AC105" s="117"/>
      <c r="AD105" s="117"/>
      <c r="AE105" s="33" t="s">
        <v>341</v>
      </c>
      <c r="AF105" s="32"/>
      <c r="AG105" s="31"/>
      <c r="AH105" s="32"/>
      <c r="AI105" s="31"/>
      <c r="AJ105" s="31"/>
      <c r="AK105" s="33"/>
      <c r="AN105" s="102" t="s">
        <v>491</v>
      </c>
      <c r="AO105" s="102"/>
      <c r="AP105" s="102"/>
      <c r="AQ105" s="146" t="s">
        <v>367</v>
      </c>
      <c r="AV105" s="398" t="s">
        <v>820</v>
      </c>
      <c r="AW105" s="1" t="s">
        <v>899</v>
      </c>
      <c r="AX105" s="254" t="s">
        <v>867</v>
      </c>
      <c r="AY105" s="255" t="s">
        <v>1086</v>
      </c>
    </row>
    <row r="106" spans="1:56" ht="12.75" customHeight="1" x14ac:dyDescent="0.3">
      <c r="A106" s="14" t="s">
        <v>246</v>
      </c>
      <c r="B106" s="15"/>
      <c r="C106" s="15"/>
      <c r="D106" s="15"/>
      <c r="E106" s="15"/>
      <c r="F106" s="15"/>
      <c r="G106" s="15"/>
      <c r="H106" s="15"/>
      <c r="U106" s="123" t="s">
        <v>1235</v>
      </c>
      <c r="V106" s="117"/>
      <c r="W106" s="117"/>
      <c r="X106" s="117"/>
      <c r="Y106" s="117"/>
      <c r="Z106" s="117"/>
      <c r="AA106" s="117"/>
      <c r="AB106" s="117"/>
      <c r="AC106" s="117"/>
      <c r="AD106" s="117"/>
      <c r="AE106" s="46" t="s">
        <v>182</v>
      </c>
      <c r="AF106" s="32"/>
      <c r="AG106" s="31"/>
      <c r="AH106" s="32"/>
      <c r="AI106" s="31"/>
      <c r="AJ106" s="31"/>
      <c r="AK106" s="46"/>
      <c r="AN106" s="102" t="s">
        <v>492</v>
      </c>
      <c r="AO106" s="102"/>
      <c r="AP106" s="102"/>
      <c r="AQ106" s="146" t="s">
        <v>563</v>
      </c>
      <c r="AV106" s="398" t="s">
        <v>1295</v>
      </c>
      <c r="AW106" s="1" t="s">
        <v>900</v>
      </c>
      <c r="AX106" s="254" t="s">
        <v>870</v>
      </c>
      <c r="AY106" s="255" t="s">
        <v>1087</v>
      </c>
    </row>
    <row r="107" spans="1:56" ht="12.75" customHeight="1" x14ac:dyDescent="0.3">
      <c r="U107" s="123" t="s">
        <v>173</v>
      </c>
      <c r="V107" s="117"/>
      <c r="W107" s="117"/>
      <c r="X107" s="117"/>
      <c r="Y107" s="117"/>
      <c r="Z107" s="117"/>
      <c r="AA107" s="117"/>
      <c r="AB107" s="117"/>
      <c r="AC107" s="117"/>
      <c r="AD107" s="117"/>
      <c r="AE107" s="46" t="s">
        <v>181</v>
      </c>
      <c r="AF107" s="32"/>
      <c r="AG107" s="31"/>
      <c r="AH107" s="32"/>
      <c r="AI107" s="31"/>
      <c r="AJ107" s="31"/>
      <c r="AK107" s="46"/>
      <c r="AN107" s="102" t="s">
        <v>493</v>
      </c>
      <c r="AO107" s="102"/>
      <c r="AP107" s="102"/>
      <c r="AQ107" s="147" t="s">
        <v>347</v>
      </c>
      <c r="AV107" s="398" t="s">
        <v>821</v>
      </c>
    </row>
    <row r="108" spans="1:56" ht="17.25" x14ac:dyDescent="0.3">
      <c r="U108" s="123" t="s">
        <v>174</v>
      </c>
      <c r="V108" s="117"/>
      <c r="W108" s="117"/>
      <c r="X108" s="117"/>
      <c r="Y108" s="117"/>
      <c r="Z108" s="117"/>
      <c r="AA108" s="117"/>
      <c r="AB108" s="117"/>
      <c r="AC108" s="117"/>
      <c r="AD108" s="117"/>
      <c r="AE108" s="46" t="s">
        <v>183</v>
      </c>
      <c r="AF108" s="32"/>
      <c r="AG108" s="31"/>
      <c r="AH108" s="32"/>
      <c r="AI108" s="31"/>
      <c r="AJ108" s="31"/>
      <c r="AK108" s="46"/>
      <c r="AN108" s="102" t="s">
        <v>494</v>
      </c>
      <c r="AO108" s="102"/>
      <c r="AP108" s="102"/>
      <c r="AQ108" s="144" t="s">
        <v>567</v>
      </c>
      <c r="AV108" s="398" t="s">
        <v>822</v>
      </c>
      <c r="AW108" s="1" t="s">
        <v>1014</v>
      </c>
    </row>
    <row r="109" spans="1:56" ht="17.25" x14ac:dyDescent="0.3">
      <c r="A109" s="11" t="s">
        <v>260</v>
      </c>
      <c r="B109" s="11"/>
      <c r="U109" s="122" t="s">
        <v>581</v>
      </c>
      <c r="V109" s="117"/>
      <c r="W109" s="117"/>
      <c r="X109" s="117"/>
      <c r="Y109" s="117"/>
      <c r="Z109" s="117"/>
      <c r="AA109" s="117"/>
      <c r="AB109" s="117"/>
      <c r="AC109" s="117"/>
      <c r="AD109" s="117"/>
      <c r="AE109" s="46" t="s">
        <v>965</v>
      </c>
      <c r="AF109" s="32"/>
      <c r="AG109" s="31"/>
      <c r="AH109" s="46"/>
      <c r="AI109" s="31"/>
      <c r="AJ109" s="31"/>
      <c r="AK109" s="46"/>
      <c r="AN109" s="102" t="s">
        <v>495</v>
      </c>
      <c r="AO109" s="102"/>
      <c r="AP109" s="102"/>
      <c r="AQ109" s="144" t="s">
        <v>568</v>
      </c>
      <c r="AV109" s="398" t="s">
        <v>823</v>
      </c>
      <c r="AW109" s="1" t="s">
        <v>963</v>
      </c>
      <c r="AX109" s="253" t="s">
        <v>1081</v>
      </c>
      <c r="AY109" s="259" t="s">
        <v>1082</v>
      </c>
      <c r="AZ109" s="253" t="s">
        <v>1083</v>
      </c>
      <c r="BA109" s="259" t="s">
        <v>1084</v>
      </c>
      <c r="BB109" s="253" t="s">
        <v>1085</v>
      </c>
      <c r="BC109" s="255" t="s">
        <v>1086</v>
      </c>
      <c r="BD109" s="263" t="s">
        <v>1087</v>
      </c>
    </row>
    <row r="110" spans="1:56" ht="17.25" x14ac:dyDescent="0.3">
      <c r="A110" s="78">
        <v>23</v>
      </c>
      <c r="B110" s="78" t="str">
        <f>IF(ISERROR(VLOOKUP(A110,SOURCE_GrantNumber,2,FALSE)),0,(VLOOKUP(A110,SOURCE_GrantNumber,2,FALSE)))</f>
        <v>2007-0002</v>
      </c>
      <c r="N110" s="111"/>
      <c r="O110" s="112"/>
      <c r="U110" s="124" t="s">
        <v>582</v>
      </c>
      <c r="V110" s="127"/>
      <c r="W110" s="127"/>
      <c r="X110" s="127"/>
      <c r="Y110" s="127"/>
      <c r="Z110" s="127"/>
      <c r="AA110" s="127"/>
      <c r="AB110" s="127"/>
      <c r="AC110" s="127"/>
      <c r="AD110" s="127"/>
      <c r="AE110" s="46" t="s">
        <v>954</v>
      </c>
      <c r="AF110" s="32"/>
      <c r="AG110" s="31"/>
      <c r="AH110" s="46"/>
      <c r="AI110" s="31"/>
      <c r="AJ110" s="31"/>
      <c r="AK110" s="46"/>
      <c r="AN110" s="102" t="s">
        <v>496</v>
      </c>
      <c r="AO110" s="102"/>
      <c r="AP110" s="102"/>
      <c r="AV110" s="396" t="s">
        <v>824</v>
      </c>
      <c r="AW110" s="1" t="s">
        <v>1224</v>
      </c>
      <c r="AX110" s="260" t="s">
        <v>635</v>
      </c>
      <c r="AY110" s="2" t="s">
        <v>1088</v>
      </c>
      <c r="AZ110" s="262" t="s">
        <v>1006</v>
      </c>
      <c r="BA110" s="2" t="s">
        <v>1007</v>
      </c>
      <c r="BB110" s="262" t="s">
        <v>646</v>
      </c>
      <c r="BC110" s="260" t="s">
        <v>868</v>
      </c>
      <c r="BD110" s="256" t="s">
        <v>871</v>
      </c>
    </row>
    <row r="111" spans="1:56" ht="17.25" x14ac:dyDescent="0.3">
      <c r="A111" s="1">
        <v>1</v>
      </c>
      <c r="B111" s="84" t="s">
        <v>113</v>
      </c>
      <c r="N111" s="111"/>
      <c r="O111" s="112"/>
      <c r="U111" s="125" t="s">
        <v>583</v>
      </c>
      <c r="V111" s="119"/>
      <c r="W111" s="119"/>
      <c r="X111" s="119"/>
      <c r="Y111" s="132"/>
      <c r="Z111" s="91"/>
      <c r="AA111" s="91"/>
      <c r="AB111" s="91"/>
      <c r="AC111" s="91"/>
      <c r="AD111" s="91"/>
      <c r="AE111" s="87" t="s">
        <v>953</v>
      </c>
      <c r="AF111" s="32"/>
      <c r="AG111" s="31"/>
      <c r="AH111" s="87"/>
      <c r="AI111" s="31"/>
      <c r="AJ111" s="31"/>
      <c r="AK111" s="31"/>
      <c r="AN111" s="102" t="s">
        <v>497</v>
      </c>
      <c r="AO111" s="102"/>
      <c r="AP111" s="102"/>
      <c r="AV111" s="396" t="s">
        <v>825</v>
      </c>
      <c r="AW111" s="1" t="s">
        <v>348</v>
      </c>
      <c r="AX111" s="260" t="s">
        <v>959</v>
      </c>
      <c r="AY111" s="2"/>
      <c r="AZ111" s="262" t="s">
        <v>989</v>
      </c>
      <c r="BA111" s="2" t="s">
        <v>977</v>
      </c>
      <c r="BB111" s="262"/>
      <c r="BC111" s="260" t="s">
        <v>869</v>
      </c>
      <c r="BD111" s="256" t="s">
        <v>872</v>
      </c>
    </row>
    <row r="112" spans="1:56" ht="17.25" x14ac:dyDescent="0.3">
      <c r="A112" s="1">
        <v>2</v>
      </c>
      <c r="B112" s="84" t="s">
        <v>115</v>
      </c>
      <c r="N112" s="111"/>
      <c r="O112" s="112"/>
      <c r="U112" s="133" t="s">
        <v>1236</v>
      </c>
      <c r="V112" s="134"/>
      <c r="W112" s="91"/>
      <c r="X112" s="91"/>
      <c r="Y112" s="91"/>
      <c r="Z112" s="91"/>
      <c r="AA112" s="91"/>
      <c r="AB112" s="91"/>
      <c r="AC112" s="91"/>
      <c r="AD112" s="91"/>
      <c r="AE112" s="89" t="s">
        <v>984</v>
      </c>
      <c r="AF112" s="88"/>
      <c r="AG112" s="88"/>
      <c r="AH112" s="89"/>
      <c r="AI112" s="88"/>
      <c r="AJ112" s="88"/>
      <c r="AK112" s="88"/>
      <c r="AN112" s="102" t="s">
        <v>498</v>
      </c>
      <c r="AO112" s="102"/>
      <c r="AP112" s="102"/>
      <c r="AV112" s="396" t="s">
        <v>826</v>
      </c>
      <c r="AW112" s="1" t="s">
        <v>904</v>
      </c>
      <c r="AX112" s="260" t="s">
        <v>681</v>
      </c>
      <c r="AY112" s="2"/>
      <c r="AZ112" s="262"/>
      <c r="BA112" s="2"/>
      <c r="BB112" s="262"/>
      <c r="BC112" s="262"/>
      <c r="BD112" s="256" t="s">
        <v>873</v>
      </c>
    </row>
    <row r="113" spans="1:56" ht="17.25" x14ac:dyDescent="0.3">
      <c r="A113" s="1">
        <v>3</v>
      </c>
      <c r="B113" s="84" t="s">
        <v>114</v>
      </c>
      <c r="N113" s="111"/>
      <c r="O113" s="112"/>
      <c r="U113" s="132" t="s">
        <v>1237</v>
      </c>
      <c r="V113" s="132"/>
      <c r="W113" s="132"/>
      <c r="X113" s="132"/>
      <c r="Y113" s="132"/>
      <c r="Z113" s="132"/>
      <c r="AA113" s="91"/>
      <c r="AB113" s="91"/>
      <c r="AC113" s="91"/>
      <c r="AD113" s="91"/>
      <c r="AE113" s="89" t="s">
        <v>983</v>
      </c>
      <c r="AF113" s="88"/>
      <c r="AG113" s="88"/>
      <c r="AH113" s="89"/>
      <c r="AI113" s="88"/>
      <c r="AJ113" s="88"/>
      <c r="AK113" s="88"/>
      <c r="AN113" s="102" t="s">
        <v>499</v>
      </c>
      <c r="AO113" s="102"/>
      <c r="AP113" s="102"/>
      <c r="AV113" s="399" t="s">
        <v>1296</v>
      </c>
      <c r="AX113" s="261"/>
      <c r="AY113" s="257"/>
      <c r="AZ113" s="261"/>
      <c r="BA113" s="257"/>
      <c r="BB113" s="261"/>
      <c r="BC113" s="261"/>
      <c r="BD113" s="258" t="s">
        <v>874</v>
      </c>
    </row>
    <row r="114" spans="1:56" ht="17.25" x14ac:dyDescent="0.3">
      <c r="A114" s="1">
        <v>4</v>
      </c>
      <c r="B114" s="84" t="s">
        <v>116</v>
      </c>
      <c r="N114" s="111"/>
      <c r="O114" s="112"/>
      <c r="U114" s="125" t="s">
        <v>584</v>
      </c>
      <c r="V114" s="119"/>
      <c r="W114" s="119"/>
      <c r="X114" s="119"/>
      <c r="Y114" s="132"/>
      <c r="Z114" s="91"/>
      <c r="AA114" s="91"/>
      <c r="AB114" s="91"/>
      <c r="AC114" s="91"/>
      <c r="AD114" s="91"/>
      <c r="AE114" s="89" t="s">
        <v>985</v>
      </c>
      <c r="AF114" s="88"/>
      <c r="AG114" s="88"/>
      <c r="AH114" s="89"/>
      <c r="AI114" s="88"/>
      <c r="AJ114" s="88"/>
      <c r="AK114" s="88"/>
      <c r="AN114" s="102" t="s">
        <v>500</v>
      </c>
      <c r="AO114" s="102"/>
      <c r="AP114" s="102"/>
      <c r="AV114" s="399" t="s">
        <v>727</v>
      </c>
    </row>
    <row r="115" spans="1:56" ht="17.25" x14ac:dyDescent="0.3">
      <c r="A115" s="1">
        <v>5</v>
      </c>
      <c r="B115" s="84" t="s">
        <v>117</v>
      </c>
      <c r="N115" s="111"/>
      <c r="O115" s="79"/>
      <c r="U115" s="91" t="s">
        <v>585</v>
      </c>
      <c r="V115" s="91"/>
      <c r="W115" s="91"/>
      <c r="X115" s="91"/>
      <c r="Y115" s="91"/>
      <c r="Z115" s="91"/>
      <c r="AA115" s="91"/>
      <c r="AB115" s="91"/>
      <c r="AC115" s="91"/>
      <c r="AD115" s="91"/>
      <c r="AE115" s="89" t="s">
        <v>1374</v>
      </c>
      <c r="AF115" s="88"/>
      <c r="AG115" s="88"/>
      <c r="AH115" s="89"/>
      <c r="AI115" s="88"/>
      <c r="AJ115" s="88"/>
      <c r="AK115" s="88"/>
      <c r="AN115" s="102" t="s">
        <v>501</v>
      </c>
      <c r="AO115" s="102"/>
      <c r="AP115" s="102"/>
      <c r="AV115" s="400" t="s">
        <v>728</v>
      </c>
    </row>
    <row r="116" spans="1:56" ht="17.25" x14ac:dyDescent="0.3">
      <c r="A116" s="1">
        <v>6</v>
      </c>
      <c r="B116" s="84" t="s">
        <v>118</v>
      </c>
      <c r="N116" s="22"/>
      <c r="O116" s="79"/>
      <c r="U116" s="91" t="s">
        <v>589</v>
      </c>
      <c r="V116" s="91"/>
      <c r="W116" s="91"/>
      <c r="X116" s="91"/>
      <c r="Y116" s="91"/>
      <c r="Z116" s="91"/>
      <c r="AA116" s="91"/>
      <c r="AB116" s="91"/>
      <c r="AC116" s="91"/>
      <c r="AD116" s="91"/>
      <c r="AN116" s="102" t="s">
        <v>502</v>
      </c>
      <c r="AO116" s="102"/>
      <c r="AP116" s="102"/>
      <c r="AV116" s="480" t="s">
        <v>1297</v>
      </c>
    </row>
    <row r="117" spans="1:56" ht="17.25" x14ac:dyDescent="0.3">
      <c r="A117" s="1">
        <v>7</v>
      </c>
      <c r="B117" s="1" t="s">
        <v>84</v>
      </c>
      <c r="D117" s="11"/>
      <c r="E117" s="11"/>
      <c r="N117" s="113"/>
      <c r="O117" s="79"/>
      <c r="U117" s="91" t="s">
        <v>586</v>
      </c>
      <c r="V117" s="91"/>
      <c r="W117" s="91"/>
      <c r="X117" s="91"/>
      <c r="Y117" s="91"/>
      <c r="Z117" s="91"/>
      <c r="AA117" s="91"/>
      <c r="AB117" s="91"/>
      <c r="AC117" s="91"/>
      <c r="AD117" s="91"/>
      <c r="AN117" s="102" t="s">
        <v>503</v>
      </c>
      <c r="AO117" s="102"/>
      <c r="AP117" s="102"/>
      <c r="AV117" s="396" t="s">
        <v>827</v>
      </c>
    </row>
    <row r="118" spans="1:56" ht="17.25" x14ac:dyDescent="0.3">
      <c r="A118" s="1">
        <v>8</v>
      </c>
      <c r="B118" s="1" t="s">
        <v>79</v>
      </c>
      <c r="N118" s="113"/>
      <c r="O118" s="79"/>
      <c r="U118" s="91" t="s">
        <v>587</v>
      </c>
      <c r="V118" s="91"/>
      <c r="W118" s="91"/>
      <c r="X118" s="91"/>
      <c r="Y118" s="91"/>
      <c r="Z118" s="91"/>
      <c r="AA118" s="91"/>
      <c r="AB118" s="91"/>
      <c r="AC118" s="91"/>
      <c r="AD118" s="91"/>
      <c r="AE118" s="1" t="s">
        <v>1009</v>
      </c>
      <c r="AN118" s="102" t="s">
        <v>504</v>
      </c>
      <c r="AO118" s="102"/>
      <c r="AP118" s="102"/>
      <c r="AV118" s="396" t="s">
        <v>1298</v>
      </c>
    </row>
    <row r="119" spans="1:56" ht="17.25" x14ac:dyDescent="0.3">
      <c r="A119" s="1">
        <v>9</v>
      </c>
      <c r="B119" s="1" t="s">
        <v>119</v>
      </c>
      <c r="N119" s="113"/>
      <c r="O119" s="79"/>
      <c r="AE119" s="242">
        <v>0.5</v>
      </c>
      <c r="AM119" s="102" t="s">
        <v>505</v>
      </c>
      <c r="AN119" s="102"/>
      <c r="AO119" s="102"/>
      <c r="AU119" s="198" t="s">
        <v>842</v>
      </c>
      <c r="AV119" s="396" t="s">
        <v>1299</v>
      </c>
    </row>
    <row r="120" spans="1:56" ht="17.25" x14ac:dyDescent="0.3">
      <c r="A120" s="1">
        <v>10</v>
      </c>
      <c r="B120" s="1" t="s">
        <v>78</v>
      </c>
      <c r="N120" s="114"/>
      <c r="O120" s="79"/>
      <c r="AE120" s="242">
        <v>1</v>
      </c>
      <c r="AM120" s="102" t="s">
        <v>506</v>
      </c>
      <c r="AN120" s="102"/>
      <c r="AO120" s="102"/>
      <c r="AU120" s="198" t="s">
        <v>843</v>
      </c>
      <c r="AV120" s="396" t="s">
        <v>1300</v>
      </c>
    </row>
    <row r="121" spans="1:56" ht="17.25" x14ac:dyDescent="0.3">
      <c r="A121" s="1">
        <v>11</v>
      </c>
      <c r="B121" s="1" t="s">
        <v>31</v>
      </c>
      <c r="N121" s="114"/>
      <c r="O121" s="79"/>
      <c r="AM121" s="102" t="s">
        <v>507</v>
      </c>
      <c r="AN121" s="102"/>
      <c r="AO121" s="102"/>
      <c r="AU121" s="198" t="s">
        <v>844</v>
      </c>
      <c r="AV121" s="396" t="s">
        <v>828</v>
      </c>
    </row>
    <row r="122" spans="1:56" ht="17.25" x14ac:dyDescent="0.3">
      <c r="A122" s="1">
        <v>12</v>
      </c>
      <c r="B122" s="1" t="s">
        <v>35</v>
      </c>
      <c r="N122" s="114"/>
      <c r="O122" s="79"/>
      <c r="AM122" s="102" t="s">
        <v>508</v>
      </c>
      <c r="AN122" s="102"/>
      <c r="AO122" s="102"/>
      <c r="AU122" s="198" t="s">
        <v>845</v>
      </c>
      <c r="AV122" s="480" t="s">
        <v>829</v>
      </c>
    </row>
    <row r="123" spans="1:56" ht="17.25" x14ac:dyDescent="0.3">
      <c r="A123" s="1">
        <v>13</v>
      </c>
      <c r="B123" s="1" t="s">
        <v>27</v>
      </c>
      <c r="N123" s="114"/>
      <c r="O123" s="79"/>
      <c r="AM123" s="102" t="s">
        <v>509</v>
      </c>
      <c r="AN123" s="102"/>
      <c r="AO123" s="102"/>
      <c r="AU123" s="198" t="s">
        <v>846</v>
      </c>
      <c r="AV123" s="396" t="s">
        <v>830</v>
      </c>
    </row>
    <row r="124" spans="1:56" ht="17.25" x14ac:dyDescent="0.3">
      <c r="A124" s="1">
        <v>14</v>
      </c>
      <c r="B124" s="1" t="s">
        <v>80</v>
      </c>
      <c r="N124" s="24"/>
      <c r="O124" s="79"/>
      <c r="AM124" s="102" t="s">
        <v>510</v>
      </c>
      <c r="AN124" s="102"/>
      <c r="AO124" s="102"/>
      <c r="AU124" s="198" t="s">
        <v>847</v>
      </c>
      <c r="AV124" s="401" t="s">
        <v>1301</v>
      </c>
    </row>
    <row r="125" spans="1:56" ht="17.25" x14ac:dyDescent="0.3">
      <c r="A125" s="1">
        <v>15</v>
      </c>
      <c r="B125" s="1" t="s">
        <v>82</v>
      </c>
      <c r="N125" s="114"/>
      <c r="O125" s="79"/>
      <c r="AM125" s="102" t="s">
        <v>511</v>
      </c>
      <c r="AN125" s="102"/>
      <c r="AO125" s="102"/>
      <c r="AU125" s="198" t="s">
        <v>848</v>
      </c>
      <c r="AV125" s="402" t="s">
        <v>1302</v>
      </c>
    </row>
    <row r="126" spans="1:56" ht="17.25" x14ac:dyDescent="0.3">
      <c r="A126" s="1">
        <v>16</v>
      </c>
      <c r="B126" s="1" t="s">
        <v>81</v>
      </c>
      <c r="N126" s="114"/>
      <c r="O126" s="79"/>
      <c r="AM126" s="102" t="s">
        <v>512</v>
      </c>
      <c r="AN126" s="102"/>
      <c r="AO126" s="102"/>
      <c r="AU126" s="198" t="s">
        <v>849</v>
      </c>
      <c r="AV126" s="396" t="s">
        <v>831</v>
      </c>
    </row>
    <row r="127" spans="1:56" ht="17.25" x14ac:dyDescent="0.3">
      <c r="A127" s="1">
        <v>17</v>
      </c>
      <c r="B127" s="1" t="s">
        <v>85</v>
      </c>
      <c r="N127" s="24"/>
      <c r="O127" s="79"/>
      <c r="AM127" s="102" t="s">
        <v>513</v>
      </c>
      <c r="AN127" s="102"/>
      <c r="AO127" s="102"/>
      <c r="AV127" s="396" t="s">
        <v>1303</v>
      </c>
    </row>
    <row r="128" spans="1:56" ht="17.25" x14ac:dyDescent="0.3">
      <c r="A128" s="1">
        <v>18</v>
      </c>
      <c r="B128" s="1" t="s">
        <v>32</v>
      </c>
      <c r="D128" s="1" t="s">
        <v>312</v>
      </c>
      <c r="G128" s="1" t="s">
        <v>313</v>
      </c>
      <c r="N128" s="22"/>
      <c r="O128" s="3"/>
      <c r="AM128" s="102" t="s">
        <v>514</v>
      </c>
      <c r="AN128" s="102"/>
      <c r="AO128" s="102"/>
      <c r="AU128" s="198"/>
      <c r="AV128" s="396" t="s">
        <v>1304</v>
      </c>
    </row>
    <row r="129" spans="1:48" ht="17.25" x14ac:dyDescent="0.3">
      <c r="A129" s="1">
        <v>19</v>
      </c>
      <c r="B129" s="1" t="s">
        <v>83</v>
      </c>
      <c r="D129" s="1" t="s">
        <v>100</v>
      </c>
      <c r="N129" s="22"/>
      <c r="O129" s="3"/>
      <c r="AU129" s="201"/>
      <c r="AV129" s="396" t="s">
        <v>832</v>
      </c>
    </row>
    <row r="130" spans="1:48" ht="17.25" x14ac:dyDescent="0.3">
      <c r="A130" s="1">
        <v>20</v>
      </c>
      <c r="B130" s="1" t="s">
        <v>325</v>
      </c>
      <c r="D130" s="1" t="s">
        <v>864</v>
      </c>
      <c r="AU130" s="201"/>
      <c r="AV130" s="480" t="s">
        <v>833</v>
      </c>
    </row>
    <row r="131" spans="1:48" ht="17.25" x14ac:dyDescent="0.3">
      <c r="A131" s="1">
        <v>21</v>
      </c>
      <c r="B131" s="1" t="s">
        <v>33</v>
      </c>
      <c r="D131" s="1" t="s">
        <v>278</v>
      </c>
      <c r="AU131" s="201"/>
      <c r="AV131" s="402" t="s">
        <v>618</v>
      </c>
    </row>
    <row r="132" spans="1:48" ht="17.25" x14ac:dyDescent="0.3">
      <c r="A132" s="1">
        <v>22</v>
      </c>
      <c r="B132" s="1" t="s">
        <v>28</v>
      </c>
      <c r="D132" s="1" t="s">
        <v>1021</v>
      </c>
      <c r="AU132" s="201"/>
      <c r="AV132" s="396" t="s">
        <v>834</v>
      </c>
    </row>
    <row r="133" spans="1:48" ht="17.25" x14ac:dyDescent="0.3">
      <c r="A133" s="1">
        <v>23</v>
      </c>
      <c r="B133" s="1" t="s">
        <v>86</v>
      </c>
      <c r="D133" s="1" t="s">
        <v>885</v>
      </c>
      <c r="AV133" s="396" t="s">
        <v>835</v>
      </c>
    </row>
    <row r="134" spans="1:48" ht="17.25" x14ac:dyDescent="0.3">
      <c r="A134" s="1">
        <v>24</v>
      </c>
      <c r="B134" s="1" t="s">
        <v>111</v>
      </c>
      <c r="D134" s="1" t="s">
        <v>1022</v>
      </c>
      <c r="AV134" s="396" t="s">
        <v>836</v>
      </c>
    </row>
    <row r="135" spans="1:48" ht="17.25" x14ac:dyDescent="0.3">
      <c r="A135" s="1">
        <v>25</v>
      </c>
      <c r="B135" s="1" t="s">
        <v>29</v>
      </c>
      <c r="D135" s="1" t="s">
        <v>1023</v>
      </c>
      <c r="AV135" s="396" t="s">
        <v>1305</v>
      </c>
    </row>
    <row r="136" spans="1:48" ht="17.25" x14ac:dyDescent="0.3">
      <c r="A136" s="1">
        <v>26</v>
      </c>
      <c r="B136" s="1" t="s">
        <v>36</v>
      </c>
      <c r="D136" s="1" t="s">
        <v>890</v>
      </c>
      <c r="AV136" s="396" t="s">
        <v>837</v>
      </c>
    </row>
    <row r="137" spans="1:48" ht="17.25" x14ac:dyDescent="0.3">
      <c r="A137" s="1">
        <v>27</v>
      </c>
      <c r="B137" s="1" t="s">
        <v>37</v>
      </c>
      <c r="D137" s="1" t="s">
        <v>105</v>
      </c>
      <c r="AV137" s="396" t="s">
        <v>1306</v>
      </c>
    </row>
    <row r="138" spans="1:48" ht="17.25" x14ac:dyDescent="0.3">
      <c r="A138" s="1">
        <v>28</v>
      </c>
      <c r="B138" s="1" t="s">
        <v>34</v>
      </c>
      <c r="AV138" s="396" t="s">
        <v>838</v>
      </c>
    </row>
    <row r="139" spans="1:48" ht="17.25" x14ac:dyDescent="0.3">
      <c r="A139" s="1">
        <v>29</v>
      </c>
      <c r="B139" s="1" t="s">
        <v>112</v>
      </c>
      <c r="AV139" s="396" t="s">
        <v>839</v>
      </c>
    </row>
    <row r="140" spans="1:48" ht="17.25" x14ac:dyDescent="0.3">
      <c r="A140" s="1">
        <v>30</v>
      </c>
      <c r="B140" s="1" t="s">
        <v>38</v>
      </c>
      <c r="AV140" s="396" t="s">
        <v>840</v>
      </c>
    </row>
    <row r="141" spans="1:48" ht="17.25" x14ac:dyDescent="0.3">
      <c r="A141" s="1">
        <v>31</v>
      </c>
      <c r="B141" s="1" t="s">
        <v>30</v>
      </c>
      <c r="AV141" s="396" t="s">
        <v>841</v>
      </c>
    </row>
    <row r="142" spans="1:48" ht="17.25" x14ac:dyDescent="0.3">
      <c r="A142" s="1">
        <v>32</v>
      </c>
      <c r="B142" s="1" t="s">
        <v>26</v>
      </c>
      <c r="AV142" s="396" t="s">
        <v>842</v>
      </c>
    </row>
    <row r="143" spans="1:48" ht="17.25" x14ac:dyDescent="0.3">
      <c r="AV143" s="396" t="s">
        <v>1307</v>
      </c>
    </row>
    <row r="144" spans="1:48" ht="17.25" x14ac:dyDescent="0.3">
      <c r="AV144" s="396" t="s">
        <v>843</v>
      </c>
    </row>
    <row r="145" spans="4:48" ht="17.25" x14ac:dyDescent="0.3">
      <c r="D145" s="1" t="s">
        <v>18</v>
      </c>
      <c r="E145" s="1" t="s">
        <v>132</v>
      </c>
      <c r="AV145" s="396" t="s">
        <v>845</v>
      </c>
    </row>
    <row r="146" spans="4:48" ht="17.25" x14ac:dyDescent="0.3">
      <c r="D146" s="1" t="s">
        <v>19</v>
      </c>
      <c r="E146" s="1" t="s">
        <v>263</v>
      </c>
      <c r="AV146" s="396" t="s">
        <v>846</v>
      </c>
    </row>
    <row r="147" spans="4:48" ht="17.25" x14ac:dyDescent="0.3">
      <c r="D147" s="1" t="s">
        <v>20</v>
      </c>
      <c r="E147" s="1" t="s">
        <v>133</v>
      </c>
      <c r="AV147" s="396" t="s">
        <v>848</v>
      </c>
    </row>
    <row r="148" spans="4:48" ht="17.25" x14ac:dyDescent="0.3">
      <c r="D148" s="1" t="s">
        <v>21</v>
      </c>
      <c r="AV148" s="396" t="s">
        <v>1308</v>
      </c>
    </row>
    <row r="149" spans="4:48" ht="17.25" x14ac:dyDescent="0.3">
      <c r="AV149" s="396" t="s">
        <v>1309</v>
      </c>
    </row>
    <row r="150" spans="4:48" ht="17.25" x14ac:dyDescent="0.3">
      <c r="AV150" s="480" t="s">
        <v>1310</v>
      </c>
    </row>
    <row r="151" spans="4:48" x14ac:dyDescent="0.2">
      <c r="D151" s="11" t="s">
        <v>148</v>
      </c>
    </row>
    <row r="152" spans="4:48" x14ac:dyDescent="0.2">
      <c r="D152" s="1" t="s">
        <v>149</v>
      </c>
    </row>
    <row r="163" spans="1:10" x14ac:dyDescent="0.2">
      <c r="A163" s="2">
        <v>1</v>
      </c>
      <c r="B163" s="5" t="s">
        <v>4</v>
      </c>
      <c r="C163" s="25"/>
      <c r="D163" s="25"/>
      <c r="E163" s="25"/>
      <c r="F163" s="25"/>
      <c r="G163" s="25"/>
      <c r="H163" s="26" t="s">
        <v>165</v>
      </c>
      <c r="I163" s="27" t="s">
        <v>77</v>
      </c>
      <c r="J163" s="2"/>
    </row>
    <row r="164" spans="1:10" x14ac:dyDescent="0.2">
      <c r="A164" s="2">
        <v>2</v>
      </c>
      <c r="B164" s="28" t="s">
        <v>335</v>
      </c>
      <c r="C164" s="29"/>
      <c r="D164" s="29"/>
      <c r="E164" s="29"/>
      <c r="F164" s="29"/>
      <c r="G164" s="29"/>
      <c r="H164" s="27" t="s">
        <v>337</v>
      </c>
      <c r="I164" s="27" t="s">
        <v>214</v>
      </c>
      <c r="J164" s="27" t="s">
        <v>336</v>
      </c>
    </row>
    <row r="165" spans="1:10" x14ac:dyDescent="0.2">
      <c r="A165" s="2">
        <v>3</v>
      </c>
      <c r="B165" s="5" t="s">
        <v>1</v>
      </c>
      <c r="C165" s="25"/>
      <c r="D165" s="25"/>
      <c r="E165" s="25"/>
      <c r="F165" s="25"/>
      <c r="G165" s="25"/>
      <c r="H165" s="26" t="s">
        <v>326</v>
      </c>
      <c r="I165" s="30" t="s">
        <v>327</v>
      </c>
      <c r="J165" s="30" t="s">
        <v>171</v>
      </c>
    </row>
    <row r="166" spans="1:10" x14ac:dyDescent="0.2">
      <c r="A166" s="2">
        <v>4</v>
      </c>
      <c r="B166" s="5" t="s">
        <v>0</v>
      </c>
      <c r="C166" s="25"/>
      <c r="D166" s="25"/>
      <c r="E166" s="25"/>
      <c r="F166" s="25"/>
      <c r="G166" s="25"/>
      <c r="H166" s="26" t="s">
        <v>172</v>
      </c>
      <c r="I166" s="30" t="s">
        <v>156</v>
      </c>
      <c r="J166" s="30" t="s">
        <v>171</v>
      </c>
    </row>
    <row r="167" spans="1:10" x14ac:dyDescent="0.2">
      <c r="A167" s="2">
        <v>5</v>
      </c>
      <c r="B167" s="5" t="s">
        <v>163</v>
      </c>
      <c r="C167" s="25"/>
      <c r="D167" s="25"/>
      <c r="E167" s="25"/>
      <c r="F167" s="25"/>
      <c r="G167" s="25"/>
      <c r="H167" s="26" t="s">
        <v>168</v>
      </c>
      <c r="I167" s="30" t="s">
        <v>212</v>
      </c>
      <c r="J167" s="30" t="s">
        <v>92</v>
      </c>
    </row>
    <row r="168" spans="1:10" x14ac:dyDescent="0.2">
      <c r="A168" s="2">
        <v>6</v>
      </c>
      <c r="B168" s="5" t="s">
        <v>74</v>
      </c>
      <c r="C168" s="25"/>
      <c r="D168" s="25"/>
      <c r="E168" s="25"/>
      <c r="F168" s="25"/>
      <c r="G168" s="25"/>
      <c r="H168" s="26" t="s">
        <v>70</v>
      </c>
      <c r="I168" s="4" t="s">
        <v>109</v>
      </c>
      <c r="J168" s="4" t="s">
        <v>128</v>
      </c>
    </row>
    <row r="169" spans="1:10" x14ac:dyDescent="0.2">
      <c r="A169" s="2">
        <v>7</v>
      </c>
      <c r="B169" s="5" t="s">
        <v>73</v>
      </c>
      <c r="C169" s="25"/>
      <c r="D169" s="25"/>
      <c r="E169" s="25"/>
      <c r="F169" s="25"/>
      <c r="G169" s="25"/>
      <c r="H169" s="26" t="s">
        <v>315</v>
      </c>
      <c r="I169" s="4" t="s">
        <v>267</v>
      </c>
      <c r="J169" s="4" t="s">
        <v>268</v>
      </c>
    </row>
    <row r="170" spans="1:10" x14ac:dyDescent="0.2">
      <c r="A170" s="2">
        <v>8</v>
      </c>
      <c r="B170" s="5" t="s">
        <v>75</v>
      </c>
      <c r="C170" s="25"/>
      <c r="D170" s="25"/>
      <c r="E170" s="25"/>
      <c r="F170" s="25"/>
      <c r="G170" s="25"/>
      <c r="H170" s="26" t="s">
        <v>8</v>
      </c>
      <c r="I170" s="4" t="s">
        <v>87</v>
      </c>
      <c r="J170" s="4" t="s">
        <v>266</v>
      </c>
    </row>
    <row r="171" spans="1:10" x14ac:dyDescent="0.2">
      <c r="A171" s="2">
        <v>9</v>
      </c>
      <c r="B171" s="5" t="s">
        <v>76</v>
      </c>
      <c r="C171" s="25"/>
      <c r="D171" s="25"/>
      <c r="E171" s="25"/>
      <c r="F171" s="25"/>
      <c r="G171" s="25"/>
      <c r="H171" s="26" t="s">
        <v>9</v>
      </c>
      <c r="I171" s="4" t="s">
        <v>107</v>
      </c>
      <c r="J171" s="4" t="s">
        <v>108</v>
      </c>
    </row>
    <row r="172" spans="1:10" x14ac:dyDescent="0.2">
      <c r="A172" s="2">
        <v>10</v>
      </c>
      <c r="B172" s="5" t="s">
        <v>72</v>
      </c>
      <c r="C172" s="25"/>
      <c r="D172" s="25"/>
      <c r="E172" s="25"/>
      <c r="F172" s="25"/>
      <c r="G172" s="25"/>
      <c r="H172" s="26" t="s">
        <v>157</v>
      </c>
      <c r="I172" s="4" t="s">
        <v>154</v>
      </c>
      <c r="J172" s="4" t="s">
        <v>71</v>
      </c>
    </row>
    <row r="173" spans="1:10" x14ac:dyDescent="0.2">
      <c r="A173" s="2">
        <v>11</v>
      </c>
      <c r="B173" s="5" t="s">
        <v>162</v>
      </c>
      <c r="C173" s="25"/>
      <c r="D173" s="25"/>
      <c r="E173" s="25"/>
      <c r="F173" s="25"/>
      <c r="G173" s="25"/>
      <c r="H173" s="26" t="s">
        <v>167</v>
      </c>
      <c r="I173" s="30" t="s">
        <v>321</v>
      </c>
      <c r="J173" s="30" t="s">
        <v>91</v>
      </c>
    </row>
    <row r="174" spans="1:10" x14ac:dyDescent="0.2">
      <c r="A174" s="2">
        <v>12</v>
      </c>
      <c r="B174" s="6" t="s">
        <v>209</v>
      </c>
      <c r="C174" s="29"/>
      <c r="D174" s="29"/>
      <c r="E174" s="29"/>
      <c r="F174" s="29"/>
      <c r="G174" s="29"/>
      <c r="H174" s="26" t="s">
        <v>334</v>
      </c>
      <c r="I174" s="30" t="s">
        <v>216</v>
      </c>
      <c r="J174" s="30" t="s">
        <v>314</v>
      </c>
    </row>
    <row r="175" spans="1:10" x14ac:dyDescent="0.2">
      <c r="A175" s="2">
        <v>13</v>
      </c>
      <c r="B175" s="5" t="s">
        <v>88</v>
      </c>
      <c r="C175" s="25"/>
      <c r="D175" s="25"/>
      <c r="E175" s="25"/>
      <c r="F175" s="25"/>
      <c r="G175" s="25"/>
      <c r="H175" s="27" t="s">
        <v>316</v>
      </c>
      <c r="I175" s="27" t="s">
        <v>215</v>
      </c>
      <c r="J175" s="27" t="s">
        <v>319</v>
      </c>
    </row>
    <row r="176" spans="1:10" x14ac:dyDescent="0.2">
      <c r="A176" s="2">
        <v>14</v>
      </c>
      <c r="B176" s="5" t="s">
        <v>161</v>
      </c>
      <c r="C176" s="25"/>
      <c r="D176" s="25"/>
      <c r="E176" s="25"/>
      <c r="F176" s="25"/>
      <c r="G176" s="25"/>
      <c r="H176" s="26" t="s">
        <v>166</v>
      </c>
      <c r="I176" s="30" t="s">
        <v>320</v>
      </c>
      <c r="J176" s="30" t="s">
        <v>318</v>
      </c>
    </row>
    <row r="177" spans="1:12" x14ac:dyDescent="0.2">
      <c r="A177" s="2">
        <v>15</v>
      </c>
      <c r="B177" s="5" t="s">
        <v>22</v>
      </c>
      <c r="C177" s="25"/>
      <c r="D177" s="25"/>
      <c r="E177" s="25"/>
      <c r="F177" s="25"/>
      <c r="G177" s="25"/>
      <c r="H177" s="26" t="s">
        <v>51</v>
      </c>
      <c r="I177" s="30" t="s">
        <v>213</v>
      </c>
      <c r="J177" s="30" t="s">
        <v>110</v>
      </c>
    </row>
    <row r="178" spans="1:12" x14ac:dyDescent="0.2">
      <c r="A178" s="2">
        <v>16</v>
      </c>
      <c r="B178" s="5" t="s">
        <v>5</v>
      </c>
      <c r="C178" s="25"/>
      <c r="D178" s="25"/>
      <c r="E178" s="25"/>
      <c r="F178" s="25"/>
      <c r="G178" s="25"/>
      <c r="H178" s="26" t="s">
        <v>6</v>
      </c>
      <c r="I178" s="26" t="s">
        <v>145</v>
      </c>
      <c r="J178" s="26" t="s">
        <v>90</v>
      </c>
    </row>
    <row r="187" spans="1:12" ht="12.75" customHeight="1" x14ac:dyDescent="0.2">
      <c r="K187" s="131"/>
      <c r="L187" s="131"/>
    </row>
    <row r="188" spans="1:12" ht="12.75" customHeight="1" x14ac:dyDescent="0.2">
      <c r="K188" s="130"/>
      <c r="L188" s="130"/>
    </row>
    <row r="297" spans="1:9" x14ac:dyDescent="0.2">
      <c r="A297" s="80" t="s">
        <v>311</v>
      </c>
    </row>
    <row r="298" spans="1:9" x14ac:dyDescent="0.2">
      <c r="A298" s="35" t="s">
        <v>269</v>
      </c>
      <c r="B298" s="35" t="s">
        <v>211</v>
      </c>
      <c r="C298" s="35"/>
      <c r="D298" s="35"/>
      <c r="E298" s="35"/>
      <c r="F298" s="35"/>
      <c r="G298" s="35"/>
      <c r="H298" s="1" t="e">
        <f>#REF!</f>
        <v>#REF!</v>
      </c>
      <c r="I298" s="1" t="e">
        <f>IF(H298&gt;0,1,0)</f>
        <v>#REF!</v>
      </c>
    </row>
    <row r="299" spans="1:9" x14ac:dyDescent="0.2">
      <c r="A299" s="35" t="s">
        <v>269</v>
      </c>
      <c r="B299" s="35" t="s">
        <v>122</v>
      </c>
      <c r="C299" s="35"/>
      <c r="D299" s="35"/>
      <c r="E299" s="35"/>
      <c r="F299" s="35"/>
      <c r="G299" s="35"/>
      <c r="H299" s="1" t="e">
        <f>#REF!</f>
        <v>#REF!</v>
      </c>
      <c r="I299" s="1" t="e">
        <f t="shared" ref="I299:I315" si="0">IF(H299&gt;0,1,0)</f>
        <v>#REF!</v>
      </c>
    </row>
    <row r="300" spans="1:9" x14ac:dyDescent="0.2">
      <c r="A300" s="35" t="s">
        <v>269</v>
      </c>
      <c r="B300" s="35" t="s">
        <v>346</v>
      </c>
      <c r="C300" s="35"/>
      <c r="D300" s="35"/>
      <c r="E300" s="35"/>
      <c r="F300" s="35"/>
      <c r="G300" s="35"/>
      <c r="H300" s="1" t="e">
        <f>#REF!</f>
        <v>#REF!</v>
      </c>
      <c r="I300" s="1" t="e">
        <f t="shared" si="0"/>
        <v>#REF!</v>
      </c>
    </row>
    <row r="301" spans="1:9" x14ac:dyDescent="0.2">
      <c r="A301" s="35" t="s">
        <v>269</v>
      </c>
      <c r="B301" s="35" t="s">
        <v>287</v>
      </c>
      <c r="C301" s="35"/>
      <c r="D301" s="35"/>
      <c r="E301" s="35"/>
      <c r="F301" s="35"/>
      <c r="G301" s="35"/>
      <c r="H301" s="1" t="e">
        <f>#REF!</f>
        <v>#REF!</v>
      </c>
      <c r="I301" s="1" t="e">
        <f t="shared" si="0"/>
        <v>#REF!</v>
      </c>
    </row>
    <row r="302" spans="1:9" x14ac:dyDescent="0.2">
      <c r="A302" s="35" t="s">
        <v>269</v>
      </c>
      <c r="B302" s="35" t="s">
        <v>304</v>
      </c>
      <c r="C302" s="35"/>
      <c r="D302" s="35"/>
      <c r="E302" s="35"/>
      <c r="F302" s="35"/>
      <c r="G302" s="35"/>
      <c r="H302" s="1" t="e">
        <f>#REF!</f>
        <v>#REF!</v>
      </c>
      <c r="I302" s="1" t="e">
        <f t="shared" si="0"/>
        <v>#REF!</v>
      </c>
    </row>
    <row r="303" spans="1:9" x14ac:dyDescent="0.2">
      <c r="A303" s="35" t="s">
        <v>269</v>
      </c>
      <c r="B303" s="35" t="s">
        <v>288</v>
      </c>
      <c r="C303" s="35"/>
      <c r="D303" s="35"/>
      <c r="E303" s="35"/>
      <c r="F303" s="35"/>
      <c r="G303" s="35"/>
      <c r="H303" s="1" t="e">
        <f>#REF!</f>
        <v>#REF!</v>
      </c>
      <c r="I303" s="1" t="e">
        <f t="shared" si="0"/>
        <v>#REF!</v>
      </c>
    </row>
    <row r="304" spans="1:9" x14ac:dyDescent="0.2">
      <c r="A304" s="35" t="s">
        <v>269</v>
      </c>
      <c r="B304" s="35" t="s">
        <v>289</v>
      </c>
      <c r="C304" s="35"/>
      <c r="D304" s="35"/>
      <c r="E304" s="35"/>
      <c r="F304" s="35"/>
      <c r="G304" s="35"/>
      <c r="H304" s="1" t="e">
        <f>#REF!</f>
        <v>#REF!</v>
      </c>
      <c r="I304" s="1" t="e">
        <f t="shared" si="0"/>
        <v>#REF!</v>
      </c>
    </row>
    <row r="305" spans="1:9" x14ac:dyDescent="0.2">
      <c r="A305" s="35" t="s">
        <v>269</v>
      </c>
      <c r="B305" s="35" t="s">
        <v>290</v>
      </c>
      <c r="C305" s="35"/>
      <c r="D305" s="35"/>
      <c r="E305" s="35"/>
      <c r="F305" s="35"/>
      <c r="G305" s="35"/>
      <c r="H305" s="1" t="e">
        <f>#REF!</f>
        <v>#REF!</v>
      </c>
      <c r="I305" s="1" t="e">
        <f t="shared" si="0"/>
        <v>#REF!</v>
      </c>
    </row>
    <row r="306" spans="1:9" x14ac:dyDescent="0.2">
      <c r="A306" s="35" t="s">
        <v>269</v>
      </c>
      <c r="B306" s="35" t="s">
        <v>291</v>
      </c>
      <c r="C306" s="35"/>
      <c r="D306" s="35"/>
      <c r="E306" s="35"/>
      <c r="F306" s="35"/>
      <c r="G306" s="35"/>
      <c r="H306" s="1" t="e">
        <f>#REF!</f>
        <v>#REF!</v>
      </c>
      <c r="I306" s="1" t="e">
        <f t="shared" si="0"/>
        <v>#REF!</v>
      </c>
    </row>
    <row r="307" spans="1:9" x14ac:dyDescent="0.2">
      <c r="A307" s="35" t="s">
        <v>269</v>
      </c>
      <c r="B307" s="35" t="s">
        <v>292</v>
      </c>
      <c r="C307" s="35"/>
      <c r="D307" s="35"/>
      <c r="E307" s="35"/>
      <c r="F307" s="35"/>
      <c r="G307" s="35"/>
      <c r="H307" s="1" t="e">
        <f>#REF!</f>
        <v>#REF!</v>
      </c>
      <c r="I307" s="1" t="e">
        <f t="shared" si="0"/>
        <v>#REF!</v>
      </c>
    </row>
    <row r="308" spans="1:9" x14ac:dyDescent="0.2">
      <c r="A308" s="35" t="s">
        <v>269</v>
      </c>
      <c r="B308" s="35" t="s">
        <v>293</v>
      </c>
      <c r="C308" s="35"/>
      <c r="D308" s="35"/>
      <c r="E308" s="35"/>
      <c r="F308" s="35"/>
      <c r="G308" s="35"/>
      <c r="H308" s="1" t="e">
        <f>#REF!</f>
        <v>#REF!</v>
      </c>
      <c r="I308" s="1" t="e">
        <f t="shared" si="0"/>
        <v>#REF!</v>
      </c>
    </row>
    <row r="309" spans="1:9" x14ac:dyDescent="0.2">
      <c r="A309" s="35" t="s">
        <v>269</v>
      </c>
      <c r="B309" s="35" t="s">
        <v>294</v>
      </c>
      <c r="C309" s="35"/>
      <c r="D309" s="35"/>
      <c r="E309" s="35"/>
      <c r="F309" s="35"/>
      <c r="G309" s="35"/>
      <c r="H309" s="1" t="e">
        <f>#REF!</f>
        <v>#REF!</v>
      </c>
      <c r="I309" s="1" t="e">
        <f t="shared" si="0"/>
        <v>#REF!</v>
      </c>
    </row>
    <row r="310" spans="1:9" x14ac:dyDescent="0.2">
      <c r="A310" s="35" t="s">
        <v>269</v>
      </c>
      <c r="B310" s="35" t="s">
        <v>295</v>
      </c>
      <c r="C310" s="35"/>
      <c r="D310" s="35"/>
      <c r="E310" s="35"/>
      <c r="F310" s="35"/>
      <c r="G310" s="35"/>
      <c r="H310" s="1" t="e">
        <f>#REF!</f>
        <v>#REF!</v>
      </c>
      <c r="I310" s="1" t="e">
        <f t="shared" si="0"/>
        <v>#REF!</v>
      </c>
    </row>
    <row r="311" spans="1:9" x14ac:dyDescent="0.2">
      <c r="A311" s="35" t="s">
        <v>269</v>
      </c>
      <c r="B311" s="35" t="s">
        <v>342</v>
      </c>
      <c r="C311" s="35"/>
      <c r="D311" s="35"/>
      <c r="E311" s="35"/>
      <c r="F311" s="35"/>
      <c r="G311" s="35"/>
      <c r="H311" s="1" t="e">
        <f>#REF!</f>
        <v>#REF!</v>
      </c>
      <c r="I311" s="1" t="e">
        <f t="shared" si="0"/>
        <v>#REF!</v>
      </c>
    </row>
    <row r="312" spans="1:9" x14ac:dyDescent="0.2">
      <c r="A312" s="35" t="s">
        <v>269</v>
      </c>
      <c r="B312" s="35" t="s">
        <v>297</v>
      </c>
      <c r="C312" s="35"/>
      <c r="D312" s="35"/>
      <c r="E312" s="35"/>
      <c r="F312" s="35"/>
      <c r="G312" s="35"/>
      <c r="H312" s="1" t="e">
        <f>#REF!</f>
        <v>#REF!</v>
      </c>
      <c r="I312" s="1" t="e">
        <f t="shared" si="0"/>
        <v>#REF!</v>
      </c>
    </row>
    <row r="313" spans="1:9" x14ac:dyDescent="0.2">
      <c r="A313" s="35" t="s">
        <v>269</v>
      </c>
      <c r="B313" s="35" t="s">
        <v>298</v>
      </c>
      <c r="C313" s="35"/>
      <c r="D313" s="35"/>
      <c r="E313" s="35"/>
      <c r="F313" s="35"/>
      <c r="G313" s="35"/>
      <c r="H313" s="1" t="e">
        <f>#REF!</f>
        <v>#REF!</v>
      </c>
      <c r="I313" s="1" t="e">
        <f t="shared" si="0"/>
        <v>#REF!</v>
      </c>
    </row>
    <row r="314" spans="1:9" x14ac:dyDescent="0.2">
      <c r="A314" s="35" t="s">
        <v>269</v>
      </c>
      <c r="B314" s="35" t="s">
        <v>343</v>
      </c>
      <c r="C314" s="35"/>
      <c r="D314" s="35"/>
      <c r="E314" s="35"/>
      <c r="F314" s="35"/>
      <c r="G314" s="35"/>
      <c r="H314" s="1" t="e">
        <f>#REF!</f>
        <v>#REF!</v>
      </c>
      <c r="I314" s="1" t="e">
        <f t="shared" si="0"/>
        <v>#REF!</v>
      </c>
    </row>
    <row r="315" spans="1:9" x14ac:dyDescent="0.2">
      <c r="A315" s="35" t="s">
        <v>269</v>
      </c>
      <c r="B315" s="35" t="s">
        <v>1238</v>
      </c>
      <c r="C315" s="35"/>
      <c r="D315" s="35"/>
      <c r="E315" s="35"/>
      <c r="F315" s="35"/>
      <c r="G315" s="35"/>
      <c r="H315" s="1" t="e">
        <f>#REF!</f>
        <v>#REF!</v>
      </c>
      <c r="I315" s="1" t="e">
        <f t="shared" si="0"/>
        <v>#REF!</v>
      </c>
    </row>
    <row r="316" spans="1:9" x14ac:dyDescent="0.2">
      <c r="A316" s="35" t="s">
        <v>269</v>
      </c>
      <c r="B316" s="35" t="s">
        <v>300</v>
      </c>
      <c r="C316" s="35"/>
      <c r="D316" s="35"/>
      <c r="E316" s="35"/>
      <c r="F316" s="35"/>
      <c r="G316" s="35"/>
      <c r="H316" s="1" t="e">
        <f>#REF!</f>
        <v>#REF!</v>
      </c>
      <c r="I316" s="1" t="e">
        <f>IF(H316&gt;0,1,0)</f>
        <v>#REF!</v>
      </c>
    </row>
    <row r="317" spans="1:9" x14ac:dyDescent="0.2">
      <c r="A317" s="35" t="s">
        <v>269</v>
      </c>
      <c r="B317" s="35" t="s">
        <v>344</v>
      </c>
      <c r="C317" s="35"/>
      <c r="D317" s="35"/>
      <c r="E317" s="35"/>
      <c r="F317" s="35"/>
      <c r="G317" s="35"/>
      <c r="H317" s="1" t="e">
        <f>#REF!</f>
        <v>#REF!</v>
      </c>
      <c r="I317" s="1" t="e">
        <f>IF(H317&gt;0,1,0)</f>
        <v>#REF!</v>
      </c>
    </row>
    <row r="318" spans="1:9" ht="11.25" customHeight="1" x14ac:dyDescent="0.2">
      <c r="A318" s="35" t="s">
        <v>269</v>
      </c>
      <c r="B318" s="35" t="s">
        <v>345</v>
      </c>
      <c r="C318" s="35"/>
      <c r="D318" s="35"/>
      <c r="E318" s="35"/>
      <c r="F318" s="35"/>
      <c r="G318" s="35"/>
      <c r="H318" s="1" t="e">
        <f>#REF!</f>
        <v>#REF!</v>
      </c>
    </row>
    <row r="319" spans="1:9" x14ac:dyDescent="0.2">
      <c r="A319" s="35"/>
      <c r="B319" s="35"/>
      <c r="C319" s="35"/>
      <c r="D319" s="35"/>
      <c r="E319" s="35"/>
      <c r="F319" s="35"/>
      <c r="G319" s="35"/>
      <c r="I319" s="1" t="e">
        <f>SUM(I298:I318)</f>
        <v>#REF!</v>
      </c>
    </row>
    <row r="320" spans="1:9" x14ac:dyDescent="0.2">
      <c r="A320" s="90" t="s">
        <v>127</v>
      </c>
      <c r="B320" s="90" t="s">
        <v>143</v>
      </c>
      <c r="C320" s="90"/>
      <c r="D320" s="90"/>
      <c r="E320" s="90"/>
      <c r="F320" s="90"/>
      <c r="G320" s="90"/>
    </row>
    <row r="321" spans="1:7" x14ac:dyDescent="0.2">
      <c r="A321" s="90" t="s">
        <v>127</v>
      </c>
      <c r="B321" s="90" t="s">
        <v>302</v>
      </c>
      <c r="C321" s="90"/>
      <c r="D321" s="90"/>
      <c r="E321" s="90"/>
      <c r="F321" s="90"/>
      <c r="G321" s="90"/>
    </row>
    <row r="322" spans="1:7" x14ac:dyDescent="0.2">
      <c r="A322" s="90" t="s">
        <v>127</v>
      </c>
      <c r="B322" s="90" t="s">
        <v>303</v>
      </c>
      <c r="C322" s="90"/>
      <c r="D322" s="90"/>
      <c r="E322" s="90"/>
      <c r="F322" s="90"/>
      <c r="G322" s="90"/>
    </row>
    <row r="323" spans="1:7" x14ac:dyDescent="0.2">
      <c r="A323" s="90" t="s">
        <v>127</v>
      </c>
      <c r="B323" s="90" t="s">
        <v>304</v>
      </c>
      <c r="C323" s="90"/>
      <c r="D323" s="90"/>
      <c r="E323" s="90"/>
      <c r="F323" s="90"/>
      <c r="G323" s="90"/>
    </row>
    <row r="324" spans="1:7" x14ac:dyDescent="0.2">
      <c r="A324" s="90" t="s">
        <v>127</v>
      </c>
      <c r="B324" s="90" t="s">
        <v>288</v>
      </c>
      <c r="C324" s="90"/>
      <c r="D324" s="90"/>
      <c r="E324" s="90"/>
      <c r="F324" s="90"/>
      <c r="G324" s="90"/>
    </row>
    <row r="325" spans="1:7" x14ac:dyDescent="0.2">
      <c r="A325" s="90" t="s">
        <v>127</v>
      </c>
      <c r="B325" s="90" t="s">
        <v>289</v>
      </c>
      <c r="C325" s="90"/>
      <c r="D325" s="90"/>
      <c r="E325" s="90"/>
      <c r="F325" s="90"/>
      <c r="G325" s="90"/>
    </row>
    <row r="326" spans="1:7" x14ac:dyDescent="0.2">
      <c r="A326" s="90" t="s">
        <v>127</v>
      </c>
      <c r="B326" s="90" t="s">
        <v>290</v>
      </c>
      <c r="C326" s="90"/>
      <c r="D326" s="90"/>
      <c r="E326" s="90"/>
      <c r="F326" s="90"/>
      <c r="G326" s="90"/>
    </row>
    <row r="327" spans="1:7" x14ac:dyDescent="0.2">
      <c r="A327" s="90" t="s">
        <v>127</v>
      </c>
      <c r="B327" s="90" t="s">
        <v>291</v>
      </c>
      <c r="C327" s="90"/>
      <c r="D327" s="90"/>
      <c r="E327" s="90"/>
      <c r="F327" s="90"/>
      <c r="G327" s="90"/>
    </row>
    <row r="328" spans="1:7" x14ac:dyDescent="0.2">
      <c r="A328" s="90" t="s">
        <v>127</v>
      </c>
      <c r="B328" s="90" t="s">
        <v>292</v>
      </c>
      <c r="C328" s="90"/>
      <c r="D328" s="90"/>
      <c r="E328" s="90"/>
      <c r="F328" s="90"/>
      <c r="G328" s="90"/>
    </row>
    <row r="329" spans="1:7" x14ac:dyDescent="0.2">
      <c r="A329" s="90" t="s">
        <v>127</v>
      </c>
      <c r="B329" s="90" t="s">
        <v>293</v>
      </c>
      <c r="C329" s="90"/>
      <c r="D329" s="90"/>
      <c r="E329" s="90"/>
      <c r="F329" s="90"/>
      <c r="G329" s="90"/>
    </row>
    <row r="330" spans="1:7" x14ac:dyDescent="0.2">
      <c r="A330" s="90" t="s">
        <v>127</v>
      </c>
      <c r="B330" s="90" t="s">
        <v>294</v>
      </c>
      <c r="C330" s="90"/>
      <c r="D330" s="90"/>
      <c r="E330" s="90"/>
      <c r="F330" s="90"/>
      <c r="G330" s="90"/>
    </row>
    <row r="331" spans="1:7" x14ac:dyDescent="0.2">
      <c r="A331" s="90" t="s">
        <v>127</v>
      </c>
      <c r="B331" s="90" t="s">
        <v>295</v>
      </c>
      <c r="C331" s="90"/>
      <c r="D331" s="90"/>
      <c r="E331" s="90"/>
      <c r="F331" s="90"/>
      <c r="G331" s="90"/>
    </row>
    <row r="332" spans="1:7" x14ac:dyDescent="0.2">
      <c r="A332" s="90" t="s">
        <v>127</v>
      </c>
      <c r="B332" s="90" t="s">
        <v>296</v>
      </c>
      <c r="C332" s="90"/>
      <c r="D332" s="90"/>
      <c r="E332" s="90"/>
      <c r="F332" s="90"/>
      <c r="G332" s="90"/>
    </row>
    <row r="333" spans="1:7" x14ac:dyDescent="0.2">
      <c r="A333" s="90" t="s">
        <v>127</v>
      </c>
      <c r="B333" s="90" t="s">
        <v>297</v>
      </c>
      <c r="C333" s="90"/>
      <c r="D333" s="90"/>
      <c r="E333" s="90"/>
      <c r="F333" s="90"/>
      <c r="G333" s="90"/>
    </row>
    <row r="334" spans="1:7" x14ac:dyDescent="0.2">
      <c r="A334" s="90" t="s">
        <v>127</v>
      </c>
      <c r="B334" s="90" t="s">
        <v>298</v>
      </c>
      <c r="C334" s="90"/>
      <c r="D334" s="90"/>
      <c r="E334" s="90"/>
      <c r="F334" s="90"/>
      <c r="G334" s="90"/>
    </row>
    <row r="335" spans="1:7" x14ac:dyDescent="0.2">
      <c r="A335" s="90" t="s">
        <v>127</v>
      </c>
      <c r="B335" s="90" t="s">
        <v>299</v>
      </c>
      <c r="C335" s="90"/>
      <c r="D335" s="90"/>
      <c r="E335" s="90"/>
      <c r="F335" s="90"/>
      <c r="G335" s="90"/>
    </row>
    <row r="336" spans="1:7" x14ac:dyDescent="0.2">
      <c r="A336" s="90" t="s">
        <v>127</v>
      </c>
      <c r="B336" s="90" t="s">
        <v>1239</v>
      </c>
      <c r="C336" s="90"/>
      <c r="D336" s="90"/>
      <c r="E336" s="90"/>
      <c r="F336" s="90"/>
      <c r="G336" s="90"/>
    </row>
    <row r="337" spans="1:7" x14ac:dyDescent="0.2">
      <c r="A337" s="90" t="s">
        <v>127</v>
      </c>
      <c r="B337" s="90" t="s">
        <v>300</v>
      </c>
      <c r="C337" s="90"/>
      <c r="D337" s="90"/>
      <c r="E337" s="90"/>
      <c r="F337" s="90"/>
      <c r="G337" s="90"/>
    </row>
    <row r="338" spans="1:7" x14ac:dyDescent="0.2">
      <c r="A338" s="90" t="s">
        <v>127</v>
      </c>
      <c r="B338" s="90" t="s">
        <v>344</v>
      </c>
      <c r="C338" s="90"/>
      <c r="D338" s="90"/>
      <c r="E338" s="90"/>
      <c r="F338" s="90"/>
      <c r="G338" s="90"/>
    </row>
    <row r="339" spans="1:7" x14ac:dyDescent="0.2">
      <c r="A339" s="90" t="s">
        <v>127</v>
      </c>
      <c r="B339" s="90" t="s">
        <v>345</v>
      </c>
      <c r="C339" s="90"/>
      <c r="D339" s="90"/>
      <c r="E339" s="90"/>
      <c r="F339" s="90"/>
      <c r="G339" s="90"/>
    </row>
    <row r="340" spans="1:7" x14ac:dyDescent="0.2">
      <c r="A340" s="35" t="s">
        <v>176</v>
      </c>
      <c r="B340" s="35" t="s">
        <v>144</v>
      </c>
      <c r="C340" s="35"/>
      <c r="D340" s="35"/>
      <c r="E340" s="35"/>
      <c r="F340" s="35"/>
      <c r="G340" s="35"/>
    </row>
    <row r="341" spans="1:7" x14ac:dyDescent="0.2">
      <c r="A341" s="35" t="s">
        <v>176</v>
      </c>
      <c r="B341" s="35" t="s">
        <v>122</v>
      </c>
      <c r="C341" s="35"/>
      <c r="D341" s="35"/>
      <c r="E341" s="35"/>
      <c r="F341" s="35"/>
      <c r="G341" s="35"/>
    </row>
    <row r="342" spans="1:7" x14ac:dyDescent="0.2">
      <c r="A342" s="35" t="s">
        <v>176</v>
      </c>
      <c r="B342" s="35" t="s">
        <v>346</v>
      </c>
      <c r="C342" s="35"/>
      <c r="D342" s="35"/>
      <c r="E342" s="35"/>
      <c r="F342" s="35"/>
      <c r="G342" s="35"/>
    </row>
    <row r="343" spans="1:7" x14ac:dyDescent="0.2">
      <c r="A343" s="35" t="s">
        <v>176</v>
      </c>
      <c r="B343" s="35" t="s">
        <v>287</v>
      </c>
      <c r="C343" s="35"/>
      <c r="D343" s="35"/>
      <c r="E343" s="35"/>
      <c r="F343" s="35"/>
      <c r="G343" s="35"/>
    </row>
    <row r="344" spans="1:7" x14ac:dyDescent="0.2">
      <c r="A344" s="35" t="s">
        <v>176</v>
      </c>
      <c r="B344" s="35" t="s">
        <v>304</v>
      </c>
      <c r="C344" s="35"/>
      <c r="D344" s="35"/>
      <c r="E344" s="35"/>
      <c r="F344" s="35"/>
      <c r="G344" s="35"/>
    </row>
    <row r="345" spans="1:7" x14ac:dyDescent="0.2">
      <c r="A345" s="35" t="s">
        <v>176</v>
      </c>
      <c r="B345" s="35" t="s">
        <v>288</v>
      </c>
      <c r="C345" s="35"/>
      <c r="D345" s="35"/>
      <c r="E345" s="35"/>
      <c r="F345" s="35"/>
      <c r="G345" s="35"/>
    </row>
    <row r="346" spans="1:7" x14ac:dyDescent="0.2">
      <c r="A346" s="35" t="s">
        <v>176</v>
      </c>
      <c r="B346" s="35" t="s">
        <v>289</v>
      </c>
      <c r="C346" s="35"/>
      <c r="D346" s="35"/>
      <c r="E346" s="35"/>
      <c r="F346" s="35"/>
      <c r="G346" s="35"/>
    </row>
    <row r="347" spans="1:7" x14ac:dyDescent="0.2">
      <c r="A347" s="35" t="s">
        <v>176</v>
      </c>
      <c r="B347" s="35" t="s">
        <v>290</v>
      </c>
      <c r="C347" s="35"/>
      <c r="D347" s="35"/>
      <c r="E347" s="35"/>
      <c r="F347" s="35"/>
      <c r="G347" s="35"/>
    </row>
    <row r="348" spans="1:7" x14ac:dyDescent="0.2">
      <c r="A348" s="35" t="s">
        <v>176</v>
      </c>
      <c r="B348" s="35" t="s">
        <v>291</v>
      </c>
      <c r="C348" s="35"/>
      <c r="D348" s="35"/>
      <c r="E348" s="35"/>
      <c r="F348" s="35"/>
      <c r="G348" s="35"/>
    </row>
    <row r="349" spans="1:7" x14ac:dyDescent="0.2">
      <c r="A349" s="35" t="s">
        <v>176</v>
      </c>
      <c r="B349" s="35" t="s">
        <v>292</v>
      </c>
      <c r="C349" s="35"/>
      <c r="D349" s="35"/>
      <c r="E349" s="35"/>
      <c r="F349" s="35"/>
      <c r="G349" s="35"/>
    </row>
    <row r="350" spans="1:7" x14ac:dyDescent="0.2">
      <c r="A350" s="35" t="s">
        <v>176</v>
      </c>
      <c r="B350" s="35" t="s">
        <v>293</v>
      </c>
      <c r="C350" s="35"/>
      <c r="D350" s="35"/>
      <c r="E350" s="35"/>
      <c r="F350" s="35"/>
      <c r="G350" s="35"/>
    </row>
    <row r="351" spans="1:7" x14ac:dyDescent="0.2">
      <c r="A351" s="35" t="s">
        <v>176</v>
      </c>
      <c r="B351" s="35" t="s">
        <v>294</v>
      </c>
      <c r="C351" s="35"/>
      <c r="D351" s="35"/>
      <c r="E351" s="35"/>
      <c r="F351" s="35"/>
      <c r="G351" s="35"/>
    </row>
    <row r="352" spans="1:7" x14ac:dyDescent="0.2">
      <c r="A352" s="35" t="s">
        <v>176</v>
      </c>
      <c r="B352" s="35" t="s">
        <v>295</v>
      </c>
      <c r="C352" s="35"/>
      <c r="D352" s="35"/>
      <c r="E352" s="35"/>
      <c r="F352" s="35"/>
      <c r="G352" s="35"/>
    </row>
    <row r="353" spans="1:7" x14ac:dyDescent="0.2">
      <c r="A353" s="35" t="s">
        <v>176</v>
      </c>
      <c r="B353" s="35" t="s">
        <v>296</v>
      </c>
      <c r="C353" s="35"/>
      <c r="D353" s="35"/>
      <c r="E353" s="35"/>
      <c r="F353" s="35"/>
      <c r="G353" s="35"/>
    </row>
    <row r="354" spans="1:7" x14ac:dyDescent="0.2">
      <c r="A354" s="35" t="s">
        <v>176</v>
      </c>
      <c r="B354" s="35" t="s">
        <v>297</v>
      </c>
      <c r="C354" s="35"/>
      <c r="D354" s="35"/>
      <c r="E354" s="35"/>
      <c r="F354" s="35"/>
      <c r="G354" s="35"/>
    </row>
    <row r="355" spans="1:7" x14ac:dyDescent="0.2">
      <c r="A355" s="35" t="s">
        <v>176</v>
      </c>
      <c r="B355" s="35" t="s">
        <v>298</v>
      </c>
      <c r="C355" s="35"/>
      <c r="D355" s="35"/>
      <c r="E355" s="35"/>
      <c r="F355" s="35"/>
      <c r="G355" s="35"/>
    </row>
    <row r="356" spans="1:7" x14ac:dyDescent="0.2">
      <c r="A356" s="35" t="s">
        <v>176</v>
      </c>
      <c r="B356" s="35" t="s">
        <v>299</v>
      </c>
      <c r="C356" s="35"/>
      <c r="D356" s="35"/>
      <c r="E356" s="35"/>
      <c r="F356" s="35"/>
      <c r="G356" s="35"/>
    </row>
    <row r="357" spans="1:7" x14ac:dyDescent="0.2">
      <c r="A357" s="35" t="s">
        <v>176</v>
      </c>
      <c r="B357" s="35" t="s">
        <v>1239</v>
      </c>
      <c r="C357" s="35"/>
      <c r="D357" s="35"/>
      <c r="E357" s="35"/>
      <c r="F357" s="35"/>
      <c r="G357" s="35"/>
    </row>
    <row r="358" spans="1:7" x14ac:dyDescent="0.2">
      <c r="A358" s="35" t="s">
        <v>176</v>
      </c>
      <c r="B358" s="35" t="s">
        <v>300</v>
      </c>
      <c r="C358" s="35"/>
      <c r="D358" s="35"/>
      <c r="E358" s="35"/>
      <c r="F358" s="35"/>
      <c r="G358" s="35"/>
    </row>
    <row r="359" spans="1:7" x14ac:dyDescent="0.2">
      <c r="A359" s="35" t="s">
        <v>176</v>
      </c>
      <c r="B359" s="35" t="s">
        <v>344</v>
      </c>
      <c r="C359" s="35"/>
      <c r="D359" s="35"/>
      <c r="E359" s="35"/>
      <c r="F359" s="35"/>
      <c r="G359" s="35"/>
    </row>
    <row r="360" spans="1:7" x14ac:dyDescent="0.2">
      <c r="A360" s="35" t="s">
        <v>176</v>
      </c>
      <c r="B360" s="35" t="s">
        <v>345</v>
      </c>
      <c r="C360" s="35"/>
      <c r="D360" s="35"/>
      <c r="E360" s="35"/>
      <c r="F360" s="35"/>
      <c r="G360" s="35"/>
    </row>
    <row r="361" spans="1:7" x14ac:dyDescent="0.2">
      <c r="A361" s="40" t="s">
        <v>323</v>
      </c>
      <c r="B361" s="40" t="s">
        <v>309</v>
      </c>
      <c r="C361" s="40"/>
      <c r="D361" s="40"/>
      <c r="E361" s="40"/>
      <c r="F361" s="40"/>
      <c r="G361" s="40"/>
    </row>
    <row r="362" spans="1:7" x14ac:dyDescent="0.2">
      <c r="A362" s="40" t="s">
        <v>323</v>
      </c>
      <c r="B362" s="40" t="s">
        <v>158</v>
      </c>
      <c r="C362" s="40"/>
      <c r="D362" s="40"/>
      <c r="E362" s="40"/>
      <c r="F362" s="40"/>
      <c r="G362" s="40"/>
    </row>
    <row r="363" spans="1:7" x14ac:dyDescent="0.2">
      <c r="A363" s="40" t="s">
        <v>323</v>
      </c>
      <c r="B363" s="40" t="s">
        <v>121</v>
      </c>
      <c r="C363" s="40"/>
      <c r="D363" s="40"/>
      <c r="E363" s="40"/>
      <c r="F363" s="40"/>
      <c r="G363" s="40"/>
    </row>
    <row r="364" spans="1:7" x14ac:dyDescent="0.2">
      <c r="A364" s="40" t="s">
        <v>323</v>
      </c>
      <c r="B364" s="40" t="s">
        <v>1240</v>
      </c>
      <c r="C364" s="40"/>
      <c r="D364" s="40"/>
      <c r="E364" s="40"/>
      <c r="F364" s="40"/>
      <c r="G364" s="40"/>
    </row>
    <row r="365" spans="1:7" x14ac:dyDescent="0.2">
      <c r="A365" s="40" t="s">
        <v>323</v>
      </c>
      <c r="B365" s="40" t="s">
        <v>122</v>
      </c>
      <c r="C365" s="40"/>
      <c r="D365" s="40"/>
      <c r="E365" s="40"/>
      <c r="F365" s="40"/>
      <c r="G365" s="40"/>
    </row>
    <row r="366" spans="1:7" x14ac:dyDescent="0.2">
      <c r="A366" s="40" t="s">
        <v>323</v>
      </c>
      <c r="B366" s="40" t="s">
        <v>123</v>
      </c>
      <c r="C366" s="40"/>
      <c r="D366" s="40"/>
      <c r="E366" s="40"/>
      <c r="F366" s="40"/>
      <c r="G366" s="40"/>
    </row>
    <row r="367" spans="1:7" x14ac:dyDescent="0.2">
      <c r="A367" s="40" t="s">
        <v>323</v>
      </c>
      <c r="B367" s="40" t="s">
        <v>124</v>
      </c>
      <c r="C367" s="40"/>
      <c r="D367" s="40"/>
      <c r="E367" s="40"/>
      <c r="F367" s="40"/>
      <c r="G367" s="40"/>
    </row>
    <row r="368" spans="1:7" x14ac:dyDescent="0.2">
      <c r="A368" s="40" t="s">
        <v>323</v>
      </c>
      <c r="B368" s="40" t="s">
        <v>66</v>
      </c>
      <c r="C368" s="40"/>
      <c r="D368" s="40"/>
      <c r="E368" s="40"/>
      <c r="F368" s="40"/>
      <c r="G368" s="40"/>
    </row>
    <row r="369" spans="1:7" x14ac:dyDescent="0.2">
      <c r="A369" s="40" t="s">
        <v>323</v>
      </c>
      <c r="B369" s="40" t="s">
        <v>159</v>
      </c>
      <c r="C369" s="40"/>
      <c r="D369" s="40"/>
      <c r="E369" s="40"/>
      <c r="F369" s="40"/>
      <c r="G369" s="40"/>
    </row>
    <row r="370" spans="1:7" x14ac:dyDescent="0.2">
      <c r="A370" s="40" t="s">
        <v>323</v>
      </c>
      <c r="B370" s="40" t="s">
        <v>1241</v>
      </c>
      <c r="C370" s="40"/>
      <c r="D370" s="40"/>
      <c r="E370" s="40"/>
      <c r="F370" s="40"/>
      <c r="G370" s="40"/>
    </row>
    <row r="371" spans="1:7" x14ac:dyDescent="0.2">
      <c r="A371" s="40" t="s">
        <v>323</v>
      </c>
      <c r="B371" s="40" t="s">
        <v>125</v>
      </c>
      <c r="C371" s="40"/>
      <c r="D371" s="40"/>
      <c r="E371" s="40"/>
      <c r="F371" s="40"/>
      <c r="G371" s="40"/>
    </row>
    <row r="372" spans="1:7" x14ac:dyDescent="0.2">
      <c r="A372" s="40" t="s">
        <v>323</v>
      </c>
      <c r="B372" s="40" t="s">
        <v>67</v>
      </c>
      <c r="C372" s="40"/>
      <c r="D372" s="40"/>
      <c r="E372" s="40"/>
      <c r="F372" s="40"/>
      <c r="G372" s="40"/>
    </row>
    <row r="373" spans="1:7" x14ac:dyDescent="0.2">
      <c r="A373" s="40" t="s">
        <v>323</v>
      </c>
      <c r="B373" s="40" t="s">
        <v>68</v>
      </c>
      <c r="C373" s="40"/>
      <c r="D373" s="40"/>
      <c r="E373" s="40"/>
      <c r="F373" s="40"/>
      <c r="G373" s="40"/>
    </row>
    <row r="374" spans="1:7" x14ac:dyDescent="0.2">
      <c r="A374" s="40" t="s">
        <v>323</v>
      </c>
      <c r="B374" s="40" t="s">
        <v>1242</v>
      </c>
      <c r="C374" s="40"/>
      <c r="D374" s="40"/>
      <c r="E374" s="40"/>
      <c r="F374" s="40"/>
      <c r="G374" s="40"/>
    </row>
    <row r="375" spans="1:7" x14ac:dyDescent="0.2">
      <c r="A375" s="40" t="s">
        <v>323</v>
      </c>
      <c r="B375" s="40" t="s">
        <v>126</v>
      </c>
      <c r="C375" s="40"/>
      <c r="D375" s="40"/>
      <c r="E375" s="40"/>
      <c r="F375" s="40"/>
      <c r="G375" s="40"/>
    </row>
    <row r="376" spans="1:7" x14ac:dyDescent="0.2">
      <c r="A376" s="40" t="s">
        <v>323</v>
      </c>
      <c r="B376" s="40" t="s">
        <v>160</v>
      </c>
      <c r="C376" s="40"/>
      <c r="D376" s="40"/>
      <c r="E376" s="40"/>
      <c r="F376" s="40"/>
      <c r="G376" s="40"/>
    </row>
    <row r="377" spans="1:7" x14ac:dyDescent="0.2">
      <c r="A377" s="40" t="s">
        <v>323</v>
      </c>
      <c r="B377" s="40"/>
      <c r="C377" s="40"/>
      <c r="D377" s="40"/>
      <c r="E377" s="40"/>
      <c r="F377" s="40"/>
      <c r="G377" s="40"/>
    </row>
    <row r="378" spans="1:7" x14ac:dyDescent="0.2">
      <c r="A378" s="40" t="s">
        <v>323</v>
      </c>
      <c r="B378" s="40"/>
      <c r="C378" s="40"/>
      <c r="D378" s="40"/>
      <c r="E378" s="40"/>
      <c r="F378" s="40"/>
      <c r="G378" s="40"/>
    </row>
    <row r="379" spans="1:7" x14ac:dyDescent="0.2">
      <c r="A379" s="40" t="s">
        <v>323</v>
      </c>
      <c r="B379" s="40"/>
      <c r="C379" s="40"/>
      <c r="D379" s="40"/>
      <c r="E379" s="40"/>
      <c r="F379" s="40"/>
      <c r="G379" s="40"/>
    </row>
    <row r="380" spans="1:7" x14ac:dyDescent="0.2">
      <c r="A380" s="40" t="s">
        <v>323</v>
      </c>
      <c r="B380" s="40"/>
      <c r="C380" s="40"/>
      <c r="D380" s="40"/>
      <c r="E380" s="40"/>
      <c r="F380" s="40"/>
      <c r="G380" s="40"/>
    </row>
    <row r="381" spans="1:7" x14ac:dyDescent="0.2">
      <c r="A381" s="40" t="s">
        <v>323</v>
      </c>
      <c r="B381" s="40"/>
      <c r="C381" s="40"/>
      <c r="D381" s="40"/>
      <c r="E381" s="40"/>
      <c r="F381" s="40"/>
      <c r="G381" s="40"/>
    </row>
    <row r="382" spans="1:7" x14ac:dyDescent="0.2">
      <c r="A382" s="35" t="s">
        <v>190</v>
      </c>
      <c r="B382" s="35" t="s">
        <v>310</v>
      </c>
      <c r="C382" s="35"/>
      <c r="D382" s="35"/>
      <c r="E382" s="35"/>
      <c r="F382" s="35"/>
      <c r="G382" s="35"/>
    </row>
    <row r="383" spans="1:7" x14ac:dyDescent="0.2">
      <c r="A383" s="35" t="s">
        <v>190</v>
      </c>
      <c r="B383" s="35" t="s">
        <v>305</v>
      </c>
      <c r="C383" s="35"/>
      <c r="D383" s="35"/>
      <c r="E383" s="35"/>
      <c r="F383" s="35"/>
      <c r="G383" s="35"/>
    </row>
    <row r="384" spans="1:7" x14ac:dyDescent="0.2">
      <c r="A384" s="35" t="s">
        <v>190</v>
      </c>
      <c r="B384" s="35" t="s">
        <v>306</v>
      </c>
      <c r="C384" s="35"/>
      <c r="D384" s="35"/>
      <c r="E384" s="35"/>
      <c r="F384" s="35"/>
      <c r="G384" s="35"/>
    </row>
    <row r="385" spans="1:7" x14ac:dyDescent="0.2">
      <c r="A385" s="35" t="s">
        <v>190</v>
      </c>
      <c r="B385" s="35" t="s">
        <v>123</v>
      </c>
      <c r="C385" s="35"/>
      <c r="D385" s="35"/>
      <c r="E385" s="35"/>
      <c r="F385" s="35"/>
      <c r="G385" s="35"/>
    </row>
    <row r="386" spans="1:7" x14ac:dyDescent="0.2">
      <c r="A386" s="35" t="s">
        <v>190</v>
      </c>
      <c r="B386" s="35" t="s">
        <v>307</v>
      </c>
      <c r="C386" s="35"/>
      <c r="D386" s="35"/>
      <c r="E386" s="35"/>
      <c r="F386" s="35"/>
      <c r="G386" s="35"/>
    </row>
    <row r="387" spans="1:7" x14ac:dyDescent="0.2">
      <c r="A387" s="35" t="s">
        <v>190</v>
      </c>
      <c r="B387" s="35" t="s">
        <v>301</v>
      </c>
      <c r="C387" s="35"/>
      <c r="D387" s="35"/>
      <c r="E387" s="35"/>
      <c r="F387" s="35"/>
      <c r="G387" s="35"/>
    </row>
    <row r="388" spans="1:7" x14ac:dyDescent="0.2">
      <c r="A388" s="35" t="s">
        <v>190</v>
      </c>
      <c r="B388" s="35" t="s">
        <v>308</v>
      </c>
      <c r="C388" s="35"/>
      <c r="D388" s="35"/>
      <c r="E388" s="35"/>
      <c r="F388" s="35"/>
      <c r="G388" s="35"/>
    </row>
    <row r="389" spans="1:7" x14ac:dyDescent="0.2">
      <c r="A389" s="35" t="s">
        <v>190</v>
      </c>
      <c r="B389" s="35" t="s">
        <v>289</v>
      </c>
      <c r="C389" s="35"/>
      <c r="D389" s="35"/>
      <c r="E389" s="35"/>
      <c r="F389" s="35"/>
      <c r="G389" s="35"/>
    </row>
    <row r="390" spans="1:7" x14ac:dyDescent="0.2">
      <c r="A390" s="35" t="s">
        <v>190</v>
      </c>
      <c r="B390" s="35" t="s">
        <v>290</v>
      </c>
      <c r="C390" s="35"/>
      <c r="D390" s="35"/>
      <c r="E390" s="35"/>
      <c r="F390" s="35"/>
      <c r="G390" s="35"/>
    </row>
    <row r="391" spans="1:7" x14ac:dyDescent="0.2">
      <c r="A391" s="35" t="s">
        <v>190</v>
      </c>
      <c r="B391" s="35" t="s">
        <v>291</v>
      </c>
      <c r="C391" s="35"/>
      <c r="D391" s="35"/>
      <c r="E391" s="35"/>
      <c r="F391" s="35"/>
      <c r="G391" s="35"/>
    </row>
    <row r="392" spans="1:7" x14ac:dyDescent="0.2">
      <c r="A392" s="35" t="s">
        <v>190</v>
      </c>
      <c r="B392" s="35" t="s">
        <v>292</v>
      </c>
      <c r="C392" s="35"/>
      <c r="D392" s="35"/>
      <c r="E392" s="35"/>
      <c r="F392" s="35"/>
      <c r="G392" s="35"/>
    </row>
    <row r="393" spans="1:7" x14ac:dyDescent="0.2">
      <c r="A393" s="35" t="s">
        <v>190</v>
      </c>
      <c r="B393" s="35" t="s">
        <v>293</v>
      </c>
      <c r="C393" s="35"/>
      <c r="D393" s="35"/>
      <c r="E393" s="35"/>
      <c r="F393" s="35"/>
      <c r="G393" s="35"/>
    </row>
    <row r="394" spans="1:7" x14ac:dyDescent="0.2">
      <c r="A394" s="35" t="s">
        <v>190</v>
      </c>
      <c r="B394" s="35" t="s">
        <v>296</v>
      </c>
      <c r="C394" s="35"/>
      <c r="D394" s="35"/>
      <c r="E394" s="35"/>
      <c r="F394" s="35"/>
      <c r="G394" s="35"/>
    </row>
    <row r="395" spans="1:7" x14ac:dyDescent="0.2">
      <c r="A395" s="35" t="s">
        <v>190</v>
      </c>
      <c r="B395" s="35"/>
      <c r="C395" s="35"/>
      <c r="D395" s="35"/>
      <c r="E395" s="35"/>
      <c r="F395" s="35"/>
      <c r="G395" s="35"/>
    </row>
    <row r="396" spans="1:7" x14ac:dyDescent="0.2">
      <c r="A396" s="35" t="s">
        <v>190</v>
      </c>
      <c r="B396" s="35"/>
      <c r="C396" s="35"/>
      <c r="D396" s="35"/>
      <c r="E396" s="35"/>
      <c r="F396" s="35"/>
      <c r="G396" s="35"/>
    </row>
    <row r="397" spans="1:7" x14ac:dyDescent="0.2">
      <c r="A397" s="35" t="s">
        <v>190</v>
      </c>
      <c r="B397" s="35"/>
      <c r="C397" s="35"/>
      <c r="D397" s="35"/>
      <c r="E397" s="35"/>
      <c r="F397" s="35"/>
      <c r="G397" s="35"/>
    </row>
    <row r="398" spans="1:7" x14ac:dyDescent="0.2">
      <c r="A398" s="35" t="s">
        <v>190</v>
      </c>
      <c r="B398" s="35"/>
      <c r="C398" s="35"/>
      <c r="D398" s="35"/>
      <c r="E398" s="35"/>
      <c r="F398" s="35"/>
      <c r="G398" s="35"/>
    </row>
    <row r="399" spans="1:7" x14ac:dyDescent="0.2">
      <c r="A399" s="35" t="s">
        <v>190</v>
      </c>
      <c r="B399" s="35"/>
      <c r="C399" s="35"/>
      <c r="D399" s="35"/>
      <c r="E399" s="35"/>
      <c r="F399" s="35"/>
      <c r="G399" s="35"/>
    </row>
    <row r="400" spans="1:7" x14ac:dyDescent="0.2">
      <c r="A400" s="35" t="s">
        <v>190</v>
      </c>
      <c r="B400" s="35"/>
      <c r="C400" s="35"/>
      <c r="D400" s="35"/>
      <c r="E400" s="35"/>
      <c r="F400" s="35"/>
      <c r="G400" s="35"/>
    </row>
    <row r="401" spans="1:7" x14ac:dyDescent="0.2">
      <c r="A401" s="35" t="s">
        <v>190</v>
      </c>
      <c r="B401" s="35"/>
      <c r="C401" s="35"/>
      <c r="D401" s="35"/>
      <c r="E401" s="35"/>
      <c r="F401" s="35"/>
      <c r="G401" s="35"/>
    </row>
    <row r="402" spans="1:7" x14ac:dyDescent="0.2">
      <c r="A402" s="35" t="s">
        <v>190</v>
      </c>
      <c r="B402" s="35"/>
      <c r="C402" s="35"/>
      <c r="D402" s="35"/>
      <c r="E402" s="35"/>
      <c r="F402" s="35"/>
      <c r="G402" s="35"/>
    </row>
  </sheetData>
  <sheetProtection formatColumns="0" insertRows="0" deleteRows="0" selectLockedCells="1" autoFilter="0" selectUnlockedCells="1"/>
  <customSheetViews>
    <customSheetView guid="{864452AF-FE8B-4AB5-A77B-41D8DD524B81}" scale="90" showPageBreaks="1" printArea="1" state="hidden" topLeftCell="D33">
      <selection activeCell="E57" sqref="E57"/>
      <rowBreaks count="1" manualBreakCount="1">
        <brk id="82" max="84" man="1"/>
      </rowBreaks>
      <colBreaks count="4" manualBreakCount="4">
        <brk id="4" max="403" man="1"/>
        <brk id="5" max="403" man="1"/>
        <brk id="7" max="403" man="1"/>
        <brk id="10" max="403" man="1"/>
      </colBreaks>
      <pageMargins left="0.75" right="0.75" top="1" bottom="1" header="0.5" footer="0.5"/>
      <pageSetup scale="50" orientation="portrait" r:id="rId1"/>
      <headerFooter alignWithMargins="0">
        <oddFooter>&amp;LFMFW v1.09M- 06/09</oddFooter>
      </headerFooter>
    </customSheetView>
  </customSheetViews>
  <mergeCells count="3">
    <mergeCell ref="CH50:CI50"/>
    <mergeCell ref="CA9:CA10"/>
    <mergeCell ref="AX99:AY99"/>
  </mergeCells>
  <phoneticPr fontId="18" type="noConversion"/>
  <dataValidations count="1">
    <dataValidation type="list" allowBlank="1" showInputMessage="1" showErrorMessage="1" sqref="J64">
      <formula1>$J$65:$J$67</formula1>
    </dataValidation>
  </dataValidations>
  <printOptions horizontalCentered="1"/>
  <pageMargins left="0.25" right="0.25" top="0.25" bottom="0.25" header="0.25" footer="0.25"/>
  <pageSetup scale="10" fitToHeight="0" orientation="landscape" useFirstPageNumber="1" r:id="rId2"/>
  <headerFooter alignWithMargins="0">
    <oddHeader>&amp;C&amp;"Century Gothic,Regular"CALIFORNIA GOVERNOR'S OFFICE OF EMERGENCY SERVICES (Cal OES)</oddHeader>
    <oddFooter>&amp;L&amp;"Tahoma,Regular"&amp;12FMFW v1.19 - 2019</oddFooter>
  </headerFooter>
  <rowBreaks count="1" manualBreakCount="1">
    <brk id="82" max="84" man="1"/>
  </rowBreaks>
  <colBreaks count="3" manualBreakCount="3">
    <brk id="4" max="403" man="1"/>
    <brk id="7" max="403" man="1"/>
    <brk id="10" max="40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301"/>
  <sheetViews>
    <sheetView showGridLines="0" tabSelected="1" zoomScale="70" zoomScaleNormal="70" zoomScalePageLayoutView="70" workbookViewId="0">
      <pane ySplit="1" topLeftCell="A2" activePane="bottomLeft" state="frozen"/>
      <selection activeCell="A10" sqref="A10:M10"/>
      <selection pane="bottomLeft" sqref="A1:B1"/>
    </sheetView>
  </sheetViews>
  <sheetFormatPr defaultColWidth="9.140625" defaultRowHeight="13.5" x14ac:dyDescent="0.25"/>
  <cols>
    <col min="1" max="1" width="58.85546875" style="409" customWidth="1"/>
    <col min="2" max="2" width="173.42578125" style="409" customWidth="1"/>
    <col min="3" max="3" width="9.140625" style="409"/>
    <col min="4" max="4" width="9.140625" style="409" customWidth="1"/>
    <col min="5" max="16384" width="9.140625" style="409"/>
  </cols>
  <sheetData>
    <row r="1" spans="1:2" ht="27.95" customHeight="1" x14ac:dyDescent="0.25">
      <c r="A1" s="965" t="s">
        <v>1215</v>
      </c>
      <c r="B1" s="966"/>
    </row>
    <row r="2" spans="1:2" ht="160.5" customHeight="1" thickBot="1" x14ac:dyDescent="0.3">
      <c r="A2" s="967" t="s">
        <v>1416</v>
      </c>
      <c r="B2" s="967"/>
    </row>
    <row r="3" spans="1:2" s="410" customFormat="1" ht="24.95" customHeight="1" thickBot="1" x14ac:dyDescent="0.3">
      <c r="A3" s="968" t="s">
        <v>1313</v>
      </c>
      <c r="B3" s="969"/>
    </row>
    <row r="4" spans="1:2" ht="58.5" customHeight="1" x14ac:dyDescent="0.25">
      <c r="A4" s="970" t="s">
        <v>1314</v>
      </c>
      <c r="B4" s="971"/>
    </row>
    <row r="5" spans="1:2" s="413" customFormat="1" ht="21.95" customHeight="1" x14ac:dyDescent="0.25">
      <c r="A5" s="411" t="s">
        <v>1150</v>
      </c>
      <c r="B5" s="412" t="s">
        <v>1151</v>
      </c>
    </row>
    <row r="6" spans="1:2" s="416" customFormat="1" ht="145.5" customHeight="1" x14ac:dyDescent="0.25">
      <c r="A6" s="414" t="s">
        <v>1148</v>
      </c>
      <c r="B6" s="415" t="s">
        <v>1153</v>
      </c>
    </row>
    <row r="7" spans="1:2" s="416" customFormat="1" ht="252.75" customHeight="1" x14ac:dyDescent="0.25">
      <c r="A7" s="414" t="s">
        <v>1149</v>
      </c>
      <c r="B7" s="415" t="s">
        <v>1152</v>
      </c>
    </row>
    <row r="8" spans="1:2" s="416" customFormat="1" ht="242.25" customHeight="1" x14ac:dyDescent="0.25">
      <c r="A8" s="417" t="s">
        <v>1414</v>
      </c>
      <c r="B8" s="418" t="s">
        <v>1201</v>
      </c>
    </row>
    <row r="9" spans="1:2" ht="46.5" customHeight="1" x14ac:dyDescent="0.3">
      <c r="A9" s="972" t="s">
        <v>1154</v>
      </c>
      <c r="B9" s="972"/>
    </row>
    <row r="10" spans="1:2" s="421" customFormat="1" ht="21.95" customHeight="1" x14ac:dyDescent="0.25">
      <c r="A10" s="419" t="s">
        <v>1155</v>
      </c>
      <c r="B10" s="420" t="s">
        <v>1156</v>
      </c>
    </row>
    <row r="11" spans="1:2" s="421" customFormat="1" ht="24.95" customHeight="1" x14ac:dyDescent="0.25">
      <c r="A11" s="422" t="s">
        <v>1162</v>
      </c>
      <c r="B11" s="423" t="s">
        <v>1164</v>
      </c>
    </row>
    <row r="12" spans="1:2" s="421" customFormat="1" ht="24.95" customHeight="1" x14ac:dyDescent="0.25">
      <c r="A12" s="422" t="s">
        <v>1163</v>
      </c>
      <c r="B12" s="423" t="s">
        <v>1166</v>
      </c>
    </row>
    <row r="13" spans="1:2" s="421" customFormat="1" ht="24.95" customHeight="1" x14ac:dyDescent="0.25">
      <c r="A13" s="422" t="s">
        <v>1157</v>
      </c>
      <c r="B13" s="423" t="s">
        <v>1168</v>
      </c>
    </row>
    <row r="14" spans="1:2" s="421" customFormat="1" ht="24.95" customHeight="1" x14ac:dyDescent="0.25">
      <c r="A14" s="422" t="s">
        <v>1158</v>
      </c>
      <c r="B14" s="423" t="s">
        <v>1167</v>
      </c>
    </row>
    <row r="15" spans="1:2" s="421" customFormat="1" ht="24.95" customHeight="1" x14ac:dyDescent="0.25">
      <c r="A15" s="422" t="s">
        <v>1160</v>
      </c>
      <c r="B15" s="423" t="s">
        <v>1165</v>
      </c>
    </row>
    <row r="16" spans="1:2" s="421" customFormat="1" ht="24.95" customHeight="1" x14ac:dyDescent="0.25">
      <c r="A16" s="422" t="s">
        <v>1159</v>
      </c>
      <c r="B16" s="423" t="s">
        <v>1169</v>
      </c>
    </row>
    <row r="17" spans="1:9" s="421" customFormat="1" ht="17.25" x14ac:dyDescent="0.25">
      <c r="A17" s="422" t="s">
        <v>1342</v>
      </c>
      <c r="B17" s="423" t="s">
        <v>1341</v>
      </c>
    </row>
    <row r="18" spans="1:9" s="421" customFormat="1" ht="17.25" x14ac:dyDescent="0.25">
      <c r="A18" s="422" t="s">
        <v>1343</v>
      </c>
      <c r="B18" s="423" t="s">
        <v>1311</v>
      </c>
    </row>
    <row r="19" spans="1:9" s="421" customFormat="1" ht="34.5" x14ac:dyDescent="0.25">
      <c r="A19" s="422" t="s">
        <v>139</v>
      </c>
      <c r="B19" s="424" t="s">
        <v>1344</v>
      </c>
    </row>
    <row r="20" spans="1:9" s="421" customFormat="1" ht="34.5" x14ac:dyDescent="0.25">
      <c r="A20" s="422" t="s">
        <v>1379</v>
      </c>
      <c r="B20" s="424" t="s">
        <v>1380</v>
      </c>
    </row>
    <row r="21" spans="1:9" s="421" customFormat="1" ht="34.5" x14ac:dyDescent="0.25">
      <c r="A21" s="422" t="s">
        <v>1161</v>
      </c>
      <c r="B21" s="424" t="s">
        <v>1170</v>
      </c>
    </row>
    <row r="22" spans="1:9" s="421" customFormat="1" ht="17.25" x14ac:dyDescent="0.25">
      <c r="A22" s="422" t="s">
        <v>100</v>
      </c>
      <c r="B22" s="423" t="s">
        <v>1171</v>
      </c>
    </row>
    <row r="23" spans="1:9" s="421" customFormat="1" ht="17.25" x14ac:dyDescent="0.25">
      <c r="A23" s="521" t="s">
        <v>278</v>
      </c>
      <c r="B23" s="423" t="s">
        <v>1381</v>
      </c>
    </row>
    <row r="24" spans="1:9" s="421" customFormat="1" ht="17.25" x14ac:dyDescent="0.25">
      <c r="A24" s="422" t="s">
        <v>864</v>
      </c>
      <c r="B24" s="423" t="s">
        <v>1382</v>
      </c>
    </row>
    <row r="25" spans="1:9" s="421" customFormat="1" ht="17.25" x14ac:dyDescent="0.25">
      <c r="A25" s="425" t="s">
        <v>105</v>
      </c>
      <c r="B25" s="426" t="s">
        <v>1383</v>
      </c>
      <c r="C25" s="427"/>
      <c r="D25" s="427"/>
      <c r="E25" s="427"/>
      <c r="F25" s="427"/>
      <c r="G25" s="427"/>
      <c r="H25" s="427"/>
      <c r="I25" s="427"/>
    </row>
    <row r="26" spans="1:9" s="428" customFormat="1" ht="24.95" customHeight="1" thickBot="1" x14ac:dyDescent="0.25">
      <c r="A26" s="964"/>
      <c r="B26" s="964"/>
    </row>
    <row r="27" spans="1:9" s="429" customFormat="1" ht="24.95" customHeight="1" thickBot="1" x14ac:dyDescent="0.3">
      <c r="A27" s="973" t="s">
        <v>1315</v>
      </c>
      <c r="B27" s="974"/>
    </row>
    <row r="28" spans="1:9" s="432" customFormat="1" ht="84" customHeight="1" x14ac:dyDescent="0.25">
      <c r="A28" s="975" t="s">
        <v>1216</v>
      </c>
      <c r="B28" s="975"/>
    </row>
    <row r="29" spans="1:9" s="434" customFormat="1" ht="15.75" x14ac:dyDescent="0.2">
      <c r="A29" s="430" t="s">
        <v>1172</v>
      </c>
      <c r="B29" s="431" t="s">
        <v>1151</v>
      </c>
    </row>
    <row r="30" spans="1:9" ht="103.5" x14ac:dyDescent="0.25">
      <c r="A30" s="433" t="s">
        <v>912</v>
      </c>
      <c r="B30" s="415" t="s">
        <v>1351</v>
      </c>
    </row>
    <row r="31" spans="1:9" ht="51.75" x14ac:dyDescent="0.25">
      <c r="A31" s="433" t="s">
        <v>1173</v>
      </c>
      <c r="B31" s="415" t="s">
        <v>1385</v>
      </c>
    </row>
    <row r="32" spans="1:9" ht="34.5" x14ac:dyDescent="0.25">
      <c r="A32" s="433" t="s">
        <v>1177</v>
      </c>
      <c r="B32" s="415" t="s">
        <v>1024</v>
      </c>
    </row>
    <row r="33" spans="1:5" ht="51.75" x14ac:dyDescent="0.25">
      <c r="A33" s="433" t="s">
        <v>1174</v>
      </c>
      <c r="B33" s="415" t="s">
        <v>1386</v>
      </c>
    </row>
    <row r="34" spans="1:5" ht="17.25" x14ac:dyDescent="0.25">
      <c r="A34" s="433" t="s">
        <v>1176</v>
      </c>
      <c r="B34" s="415" t="s">
        <v>995</v>
      </c>
    </row>
    <row r="35" spans="1:5" ht="17.25" x14ac:dyDescent="0.25">
      <c r="A35" s="433" t="s">
        <v>1178</v>
      </c>
      <c r="B35" s="415" t="s">
        <v>996</v>
      </c>
    </row>
    <row r="36" spans="1:5" ht="34.5" x14ac:dyDescent="0.25">
      <c r="A36" s="433" t="s">
        <v>1179</v>
      </c>
      <c r="B36" s="415" t="s">
        <v>1096</v>
      </c>
    </row>
    <row r="37" spans="1:5" ht="17.25" x14ac:dyDescent="0.25">
      <c r="A37" s="433" t="s">
        <v>1180</v>
      </c>
      <c r="B37" s="415" t="s">
        <v>1097</v>
      </c>
    </row>
    <row r="38" spans="1:5" ht="51.75" x14ac:dyDescent="0.25">
      <c r="A38" s="433" t="s">
        <v>1181</v>
      </c>
      <c r="B38" s="415" t="s">
        <v>1350</v>
      </c>
    </row>
    <row r="39" spans="1:5" ht="51.75" x14ac:dyDescent="0.25">
      <c r="A39" s="433" t="s">
        <v>1312</v>
      </c>
      <c r="B39" s="415" t="s">
        <v>1248</v>
      </c>
    </row>
    <row r="40" spans="1:5" ht="17.25" x14ac:dyDescent="0.25">
      <c r="A40" s="433" t="s">
        <v>729</v>
      </c>
      <c r="B40" s="415" t="s">
        <v>379</v>
      </c>
    </row>
    <row r="41" spans="1:5" ht="17.25" x14ac:dyDescent="0.25">
      <c r="A41" s="435" t="s">
        <v>1025</v>
      </c>
      <c r="B41" s="415" t="s">
        <v>1020</v>
      </c>
    </row>
    <row r="42" spans="1:5" ht="51.75" x14ac:dyDescent="0.25">
      <c r="A42" s="433" t="s">
        <v>1175</v>
      </c>
      <c r="B42" s="415" t="s">
        <v>1098</v>
      </c>
    </row>
    <row r="43" spans="1:5" ht="39.950000000000003" customHeight="1" x14ac:dyDescent="0.25">
      <c r="A43" s="436" t="s">
        <v>1018</v>
      </c>
      <c r="B43" s="418" t="s">
        <v>1387</v>
      </c>
    </row>
    <row r="44" spans="1:5" s="437" customFormat="1" ht="24.95" customHeight="1" thickBot="1" x14ac:dyDescent="0.25">
      <c r="A44" s="976"/>
      <c r="B44" s="976"/>
    </row>
    <row r="45" spans="1:5" ht="24.95" customHeight="1" thickBot="1" x14ac:dyDescent="0.3">
      <c r="A45" s="973" t="s">
        <v>1316</v>
      </c>
      <c r="B45" s="977"/>
    </row>
    <row r="46" spans="1:5" s="428" customFormat="1" ht="47.25" customHeight="1" thickBot="1" x14ac:dyDescent="0.25">
      <c r="A46" s="978" t="s">
        <v>1026</v>
      </c>
      <c r="B46" s="978"/>
      <c r="C46" s="438"/>
      <c r="D46" s="438"/>
      <c r="E46" s="438"/>
    </row>
    <row r="47" spans="1:5" s="429" customFormat="1" ht="24.95" customHeight="1" thickBot="1" x14ac:dyDescent="0.3">
      <c r="A47" s="973" t="s">
        <v>1317</v>
      </c>
      <c r="B47" s="979"/>
    </row>
    <row r="48" spans="1:5" s="432" customFormat="1" ht="37.5" customHeight="1" x14ac:dyDescent="0.25">
      <c r="A48" s="980" t="s">
        <v>1099</v>
      </c>
      <c r="B48" s="980"/>
    </row>
    <row r="49" spans="1:2" ht="15.75" x14ac:dyDescent="0.25">
      <c r="A49" s="439" t="s">
        <v>1222</v>
      </c>
      <c r="B49" s="440" t="s">
        <v>1151</v>
      </c>
    </row>
    <row r="50" spans="1:2" ht="34.5" x14ac:dyDescent="0.25">
      <c r="A50" s="441" t="s">
        <v>49</v>
      </c>
      <c r="B50" s="415" t="s">
        <v>1407</v>
      </c>
    </row>
    <row r="51" spans="1:2" ht="17.25" x14ac:dyDescent="0.25">
      <c r="A51" s="441" t="s">
        <v>1091</v>
      </c>
      <c r="B51" s="415" t="s">
        <v>1183</v>
      </c>
    </row>
    <row r="52" spans="1:2" ht="17.25" x14ac:dyDescent="0.25">
      <c r="A52" s="441" t="s">
        <v>909</v>
      </c>
      <c r="B52" s="415" t="s">
        <v>951</v>
      </c>
    </row>
    <row r="53" spans="1:2" ht="17.25" x14ac:dyDescent="0.25">
      <c r="A53" s="441" t="s">
        <v>220</v>
      </c>
      <c r="B53" s="415" t="s">
        <v>1384</v>
      </c>
    </row>
    <row r="54" spans="1:2" ht="17.25" x14ac:dyDescent="0.25">
      <c r="A54" s="441" t="s">
        <v>1043</v>
      </c>
      <c r="B54" s="415" t="s">
        <v>1187</v>
      </c>
    </row>
    <row r="55" spans="1:2" ht="17.25" x14ac:dyDescent="0.25">
      <c r="A55" s="441" t="s">
        <v>65</v>
      </c>
      <c r="B55" s="415" t="s">
        <v>1188</v>
      </c>
    </row>
    <row r="56" spans="1:2" ht="17.25" x14ac:dyDescent="0.25">
      <c r="A56" s="441" t="s">
        <v>233</v>
      </c>
      <c r="B56" s="415" t="s">
        <v>1408</v>
      </c>
    </row>
    <row r="57" spans="1:2" ht="17.25" x14ac:dyDescent="0.25">
      <c r="A57" s="441" t="s">
        <v>330</v>
      </c>
      <c r="B57" s="415" t="s">
        <v>1409</v>
      </c>
    </row>
    <row r="58" spans="1:2" ht="17.25" x14ac:dyDescent="0.25">
      <c r="A58" s="441" t="s">
        <v>328</v>
      </c>
      <c r="B58" s="415" t="s">
        <v>1031</v>
      </c>
    </row>
    <row r="59" spans="1:2" ht="34.5" x14ac:dyDescent="0.25">
      <c r="A59" s="441" t="s">
        <v>329</v>
      </c>
      <c r="B59" s="415" t="s">
        <v>997</v>
      </c>
    </row>
    <row r="60" spans="1:2" ht="17.25" x14ac:dyDescent="0.25">
      <c r="A60" s="441" t="s">
        <v>1092</v>
      </c>
      <c r="B60" s="415" t="s">
        <v>1093</v>
      </c>
    </row>
    <row r="61" spans="1:2" ht="17.25" x14ac:dyDescent="0.25">
      <c r="A61" s="441" t="s">
        <v>1094</v>
      </c>
      <c r="B61" s="415" t="s">
        <v>1095</v>
      </c>
    </row>
    <row r="62" spans="1:2" ht="17.25" x14ac:dyDescent="0.25">
      <c r="A62" s="441" t="s">
        <v>1184</v>
      </c>
      <c r="B62" s="415" t="s">
        <v>1185</v>
      </c>
    </row>
    <row r="63" spans="1:2" ht="17.25" x14ac:dyDescent="0.25">
      <c r="A63" s="441" t="s">
        <v>1186</v>
      </c>
      <c r="B63" s="415" t="s">
        <v>1189</v>
      </c>
    </row>
    <row r="64" spans="1:2" ht="34.5" x14ac:dyDescent="0.25">
      <c r="A64" s="441" t="s">
        <v>1190</v>
      </c>
      <c r="B64" s="415" t="s">
        <v>1352</v>
      </c>
    </row>
    <row r="65" spans="1:2" ht="17.25" x14ac:dyDescent="0.25">
      <c r="A65" s="441" t="s">
        <v>218</v>
      </c>
      <c r="B65" s="415" t="s">
        <v>1195</v>
      </c>
    </row>
    <row r="66" spans="1:2" ht="17.25" x14ac:dyDescent="0.25">
      <c r="A66" s="441" t="s">
        <v>219</v>
      </c>
      <c r="B66" s="424" t="s">
        <v>1376</v>
      </c>
    </row>
    <row r="67" spans="1:2" ht="17.25" x14ac:dyDescent="0.25">
      <c r="A67" s="441" t="s">
        <v>1377</v>
      </c>
      <c r="B67" s="424" t="s">
        <v>1378</v>
      </c>
    </row>
    <row r="68" spans="1:2" ht="17.25" x14ac:dyDescent="0.25">
      <c r="A68" s="441" t="s">
        <v>234</v>
      </c>
      <c r="B68" s="415" t="s">
        <v>1192</v>
      </c>
    </row>
    <row r="69" spans="1:2" ht="34.5" x14ac:dyDescent="0.25">
      <c r="A69" s="442" t="s">
        <v>1030</v>
      </c>
      <c r="B69" s="418" t="s">
        <v>1193</v>
      </c>
    </row>
    <row r="70" spans="1:2" s="437" customFormat="1" ht="24.95" customHeight="1" thickBot="1" x14ac:dyDescent="0.25">
      <c r="A70" s="963" t="s">
        <v>1388</v>
      </c>
      <c r="B70" s="985"/>
    </row>
    <row r="71" spans="1:2" ht="24.95" customHeight="1" thickBot="1" x14ac:dyDescent="0.3">
      <c r="A71" s="973" t="s">
        <v>1391</v>
      </c>
      <c r="B71" s="974"/>
    </row>
    <row r="72" spans="1:2" s="413" customFormat="1" ht="17.25" x14ac:dyDescent="0.25">
      <c r="A72" s="981" t="s">
        <v>1388</v>
      </c>
      <c r="B72" s="981"/>
    </row>
    <row r="73" spans="1:2" ht="15.75" x14ac:dyDescent="0.25">
      <c r="A73" s="439" t="s">
        <v>1222</v>
      </c>
      <c r="B73" s="440" t="s">
        <v>1151</v>
      </c>
    </row>
    <row r="74" spans="1:2" ht="17.25" x14ac:dyDescent="0.25">
      <c r="A74" s="422" t="s">
        <v>220</v>
      </c>
      <c r="B74" s="443" t="s">
        <v>1353</v>
      </c>
    </row>
    <row r="75" spans="1:2" ht="17.25" x14ac:dyDescent="0.25">
      <c r="A75" s="422" t="s">
        <v>909</v>
      </c>
      <c r="B75" s="443" t="s">
        <v>1027</v>
      </c>
    </row>
    <row r="76" spans="1:2" ht="17.25" x14ac:dyDescent="0.25">
      <c r="A76" s="422" t="s">
        <v>275</v>
      </c>
      <c r="B76" s="443" t="s">
        <v>16</v>
      </c>
    </row>
    <row r="77" spans="1:2" ht="17.25" x14ac:dyDescent="0.25">
      <c r="A77" s="422" t="s">
        <v>233</v>
      </c>
      <c r="B77" s="415" t="s">
        <v>1408</v>
      </c>
    </row>
    <row r="78" spans="1:2" ht="17.25" x14ac:dyDescent="0.25">
      <c r="A78" s="422" t="s">
        <v>330</v>
      </c>
      <c r="B78" s="415" t="s">
        <v>1409</v>
      </c>
    </row>
    <row r="79" spans="1:2" ht="17.25" x14ac:dyDescent="0.25">
      <c r="A79" s="422" t="s">
        <v>329</v>
      </c>
      <c r="B79" s="443" t="s">
        <v>1354</v>
      </c>
    </row>
    <row r="80" spans="1:2" s="429" customFormat="1" ht="34.5" x14ac:dyDescent="0.25">
      <c r="A80" s="422" t="s">
        <v>626</v>
      </c>
      <c r="B80" s="415" t="s">
        <v>998</v>
      </c>
    </row>
    <row r="81" spans="1:2" s="429" customFormat="1" ht="34.5" x14ac:dyDescent="0.25">
      <c r="A81" s="422" t="s">
        <v>96</v>
      </c>
      <c r="B81" s="415" t="s">
        <v>1356</v>
      </c>
    </row>
    <row r="82" spans="1:2" s="429" customFormat="1" ht="17.25" x14ac:dyDescent="0.25">
      <c r="A82" s="422" t="s">
        <v>1249</v>
      </c>
      <c r="B82" s="443" t="s">
        <v>595</v>
      </c>
    </row>
    <row r="83" spans="1:2" s="429" customFormat="1" ht="17.25" x14ac:dyDescent="0.25">
      <c r="A83" s="441" t="s">
        <v>332</v>
      </c>
      <c r="B83" s="415" t="s">
        <v>1255</v>
      </c>
    </row>
    <row r="84" spans="1:2" ht="17.25" x14ac:dyDescent="0.25">
      <c r="A84" s="441" t="s">
        <v>333</v>
      </c>
      <c r="B84" s="415" t="s">
        <v>1256</v>
      </c>
    </row>
    <row r="85" spans="1:2" ht="17.25" x14ac:dyDescent="0.25">
      <c r="A85" s="422" t="s">
        <v>931</v>
      </c>
      <c r="B85" s="443" t="s">
        <v>1197</v>
      </c>
    </row>
    <row r="86" spans="1:2" ht="34.5" x14ac:dyDescent="0.25">
      <c r="A86" s="422" t="s">
        <v>1190</v>
      </c>
      <c r="B86" s="415" t="s">
        <v>1358</v>
      </c>
    </row>
    <row r="87" spans="1:2" ht="17.25" x14ac:dyDescent="0.25">
      <c r="A87" s="422" t="s">
        <v>218</v>
      </c>
      <c r="B87" s="415" t="s">
        <v>1195</v>
      </c>
    </row>
    <row r="88" spans="1:2" ht="17.25" x14ac:dyDescent="0.25">
      <c r="A88" s="422" t="s">
        <v>861</v>
      </c>
      <c r="B88" s="444" t="s">
        <v>1196</v>
      </c>
    </row>
    <row r="89" spans="1:2" ht="17.25" x14ac:dyDescent="0.25">
      <c r="A89" s="422" t="s">
        <v>219</v>
      </c>
      <c r="B89" s="415" t="s">
        <v>1191</v>
      </c>
    </row>
    <row r="90" spans="1:2" s="421" customFormat="1" ht="17.25" x14ac:dyDescent="0.25">
      <c r="A90" s="425" t="s">
        <v>234</v>
      </c>
      <c r="B90" s="418" t="s">
        <v>1192</v>
      </c>
    </row>
    <row r="91" spans="1:2" s="445" customFormat="1" ht="24.95" customHeight="1" thickBot="1" x14ac:dyDescent="0.3">
      <c r="A91" s="963" t="s">
        <v>1388</v>
      </c>
      <c r="B91" s="963"/>
    </row>
    <row r="92" spans="1:2" s="429" customFormat="1" ht="24.95" customHeight="1" thickBot="1" x14ac:dyDescent="0.3">
      <c r="A92" s="982" t="s">
        <v>1390</v>
      </c>
      <c r="B92" s="983"/>
    </row>
    <row r="93" spans="1:2" s="432" customFormat="1" ht="21.95" customHeight="1" x14ac:dyDescent="0.25">
      <c r="A93" s="984" t="s">
        <v>1388</v>
      </c>
      <c r="B93" s="984"/>
    </row>
    <row r="94" spans="1:2" ht="15.75" x14ac:dyDescent="0.25">
      <c r="A94" s="527" t="s">
        <v>1222</v>
      </c>
      <c r="B94" s="528" t="s">
        <v>1151</v>
      </c>
    </row>
    <row r="95" spans="1:2" ht="17.25" x14ac:dyDescent="0.25">
      <c r="A95" s="523" t="s">
        <v>1028</v>
      </c>
      <c r="B95" s="524" t="s">
        <v>1353</v>
      </c>
    </row>
    <row r="96" spans="1:2" ht="17.25" x14ac:dyDescent="0.25">
      <c r="A96" s="523" t="s">
        <v>909</v>
      </c>
      <c r="B96" s="524" t="s">
        <v>1027</v>
      </c>
    </row>
    <row r="97" spans="1:2" ht="17.25" x14ac:dyDescent="0.25">
      <c r="A97" s="523" t="s">
        <v>217</v>
      </c>
      <c r="B97" s="524" t="s">
        <v>1357</v>
      </c>
    </row>
    <row r="98" spans="1:2" ht="17.25" x14ac:dyDescent="0.25">
      <c r="A98" s="523" t="s">
        <v>233</v>
      </c>
      <c r="B98" s="415" t="s">
        <v>1408</v>
      </c>
    </row>
    <row r="99" spans="1:2" ht="17.25" x14ac:dyDescent="0.25">
      <c r="A99" s="523" t="s">
        <v>330</v>
      </c>
      <c r="B99" s="415" t="s">
        <v>1409</v>
      </c>
    </row>
    <row r="100" spans="1:2" ht="17.25" x14ac:dyDescent="0.25">
      <c r="A100" s="523" t="s">
        <v>329</v>
      </c>
      <c r="B100" s="524" t="s">
        <v>1354</v>
      </c>
    </row>
    <row r="101" spans="1:2" s="429" customFormat="1" ht="34.5" x14ac:dyDescent="0.25">
      <c r="A101" s="523" t="s">
        <v>626</v>
      </c>
      <c r="B101" s="525" t="s">
        <v>998</v>
      </c>
    </row>
    <row r="102" spans="1:2" ht="17.25" x14ac:dyDescent="0.25">
      <c r="A102" s="523" t="s">
        <v>592</v>
      </c>
      <c r="B102" s="524" t="s">
        <v>596</v>
      </c>
    </row>
    <row r="103" spans="1:2" ht="17.25" x14ac:dyDescent="0.25">
      <c r="A103" s="523" t="s">
        <v>931</v>
      </c>
      <c r="B103" s="524" t="s">
        <v>1197</v>
      </c>
    </row>
    <row r="104" spans="1:2" ht="34.5" x14ac:dyDescent="0.25">
      <c r="A104" s="523" t="s">
        <v>1190</v>
      </c>
      <c r="B104" s="526" t="s">
        <v>1358</v>
      </c>
    </row>
    <row r="105" spans="1:2" ht="17.25" x14ac:dyDescent="0.25">
      <c r="A105" s="523" t="s">
        <v>218</v>
      </c>
      <c r="B105" s="526" t="s">
        <v>1195</v>
      </c>
    </row>
    <row r="106" spans="1:2" ht="17.25" x14ac:dyDescent="0.25">
      <c r="A106" s="523" t="s">
        <v>861</v>
      </c>
      <c r="B106" s="524" t="s">
        <v>1198</v>
      </c>
    </row>
    <row r="107" spans="1:2" ht="17.25" x14ac:dyDescent="0.25">
      <c r="A107" s="523" t="s">
        <v>219</v>
      </c>
      <c r="B107" s="526" t="s">
        <v>1191</v>
      </c>
    </row>
    <row r="108" spans="1:2" s="427" customFormat="1" ht="17.25" x14ac:dyDescent="0.25">
      <c r="A108" s="529" t="s">
        <v>234</v>
      </c>
      <c r="B108" s="530" t="s">
        <v>1192</v>
      </c>
    </row>
    <row r="109" spans="1:2" s="445" customFormat="1" ht="24.95" customHeight="1" thickBot="1" x14ac:dyDescent="0.3">
      <c r="A109" s="986" t="s">
        <v>1388</v>
      </c>
      <c r="B109" s="986"/>
    </row>
    <row r="110" spans="1:2" s="429" customFormat="1" ht="24.95" customHeight="1" thickBot="1" x14ac:dyDescent="0.3">
      <c r="A110" s="973" t="s">
        <v>1401</v>
      </c>
      <c r="B110" s="974"/>
    </row>
    <row r="111" spans="1:2" s="446" customFormat="1" ht="21.95" customHeight="1" x14ac:dyDescent="0.25">
      <c r="A111" s="987" t="s">
        <v>1388</v>
      </c>
      <c r="B111" s="987"/>
    </row>
    <row r="112" spans="1:2" ht="15.75" x14ac:dyDescent="0.25">
      <c r="A112" s="430" t="s">
        <v>1222</v>
      </c>
      <c r="B112" s="431" t="s">
        <v>1151</v>
      </c>
    </row>
    <row r="113" spans="1:2" ht="17.25" x14ac:dyDescent="0.25">
      <c r="A113" s="441" t="s">
        <v>1028</v>
      </c>
      <c r="B113" s="443" t="s">
        <v>1353</v>
      </c>
    </row>
    <row r="114" spans="1:2" ht="17.25" x14ac:dyDescent="0.25">
      <c r="A114" s="441" t="s">
        <v>1250</v>
      </c>
      <c r="B114" s="415" t="s">
        <v>1032</v>
      </c>
    </row>
    <row r="115" spans="1:2" ht="32.25" x14ac:dyDescent="0.25">
      <c r="A115" s="441" t="s">
        <v>48</v>
      </c>
      <c r="B115" s="537" t="s">
        <v>1403</v>
      </c>
    </row>
    <row r="116" spans="1:2" ht="17.25" x14ac:dyDescent="0.25">
      <c r="A116" s="441" t="s">
        <v>1251</v>
      </c>
      <c r="B116" s="415" t="s">
        <v>1029</v>
      </c>
    </row>
    <row r="117" spans="1:2" ht="17.25" x14ac:dyDescent="0.25">
      <c r="A117" s="441" t="s">
        <v>233</v>
      </c>
      <c r="B117" s="415" t="s">
        <v>1408</v>
      </c>
    </row>
    <row r="118" spans="1:2" ht="17.25" x14ac:dyDescent="0.25">
      <c r="A118" s="441" t="s">
        <v>330</v>
      </c>
      <c r="B118" s="415" t="s">
        <v>1409</v>
      </c>
    </row>
    <row r="119" spans="1:2" ht="17.25" x14ac:dyDescent="0.25">
      <c r="A119" s="441" t="s">
        <v>329</v>
      </c>
      <c r="B119" s="415" t="s">
        <v>1354</v>
      </c>
    </row>
    <row r="120" spans="1:2" ht="17.25" x14ac:dyDescent="0.25">
      <c r="A120" s="441" t="s">
        <v>164</v>
      </c>
      <c r="B120" s="415" t="s">
        <v>943</v>
      </c>
    </row>
    <row r="121" spans="1:2" ht="17.25" x14ac:dyDescent="0.25">
      <c r="A121" s="441" t="s">
        <v>64</v>
      </c>
      <c r="B121" s="415" t="s">
        <v>39</v>
      </c>
    </row>
    <row r="122" spans="1:2" ht="34.5" x14ac:dyDescent="0.25">
      <c r="A122" s="441" t="s">
        <v>271</v>
      </c>
      <c r="B122" s="415" t="s">
        <v>1359</v>
      </c>
    </row>
    <row r="123" spans="1:2" ht="17.25" x14ac:dyDescent="0.25">
      <c r="A123" s="441" t="s">
        <v>1410</v>
      </c>
      <c r="B123" s="447" t="s">
        <v>1360</v>
      </c>
    </row>
    <row r="124" spans="1:2" ht="34.5" x14ac:dyDescent="0.25">
      <c r="A124" s="441" t="s">
        <v>1411</v>
      </c>
      <c r="B124" s="415" t="s">
        <v>1200</v>
      </c>
    </row>
    <row r="125" spans="1:2" ht="17.25" x14ac:dyDescent="0.25">
      <c r="A125" s="441" t="s">
        <v>235</v>
      </c>
      <c r="B125" s="415" t="s">
        <v>262</v>
      </c>
    </row>
    <row r="126" spans="1:2" ht="17.25" x14ac:dyDescent="0.25">
      <c r="A126" s="441" t="s">
        <v>1253</v>
      </c>
      <c r="B126" s="415" t="s">
        <v>273</v>
      </c>
    </row>
    <row r="127" spans="1:2" ht="17.25" x14ac:dyDescent="0.25">
      <c r="A127" s="441" t="s">
        <v>1249</v>
      </c>
      <c r="B127" s="415" t="s">
        <v>595</v>
      </c>
    </row>
    <row r="128" spans="1:2" ht="17.25" x14ac:dyDescent="0.25">
      <c r="A128" s="441" t="s">
        <v>332</v>
      </c>
      <c r="B128" s="415" t="s">
        <v>1255</v>
      </c>
    </row>
    <row r="129" spans="1:2" ht="17.25" x14ac:dyDescent="0.25">
      <c r="A129" s="441" t="s">
        <v>333</v>
      </c>
      <c r="B129" s="415" t="s">
        <v>1256</v>
      </c>
    </row>
    <row r="130" spans="1:2" ht="17.25" x14ac:dyDescent="0.25">
      <c r="A130" s="441" t="s">
        <v>931</v>
      </c>
      <c r="B130" s="443" t="s">
        <v>1197</v>
      </c>
    </row>
    <row r="131" spans="1:2" ht="34.5" x14ac:dyDescent="0.25">
      <c r="A131" s="441" t="s">
        <v>1190</v>
      </c>
      <c r="B131" s="415" t="s">
        <v>1358</v>
      </c>
    </row>
    <row r="132" spans="1:2" ht="17.25" x14ac:dyDescent="0.25">
      <c r="A132" s="441" t="s">
        <v>218</v>
      </c>
      <c r="B132" s="415" t="s">
        <v>1195</v>
      </c>
    </row>
    <row r="133" spans="1:2" ht="17.25" x14ac:dyDescent="0.25">
      <c r="A133" s="441" t="s">
        <v>861</v>
      </c>
      <c r="B133" s="443" t="s">
        <v>1199</v>
      </c>
    </row>
    <row r="134" spans="1:2" ht="17.25" x14ac:dyDescent="0.25">
      <c r="A134" s="441" t="s">
        <v>219</v>
      </c>
      <c r="B134" s="415" t="s">
        <v>1191</v>
      </c>
    </row>
    <row r="135" spans="1:2" ht="17.25" x14ac:dyDescent="0.25">
      <c r="A135" s="442" t="s">
        <v>234</v>
      </c>
      <c r="B135" s="418" t="s">
        <v>1192</v>
      </c>
    </row>
    <row r="136" spans="1:2" s="445" customFormat="1" ht="24.95" customHeight="1" thickBot="1" x14ac:dyDescent="0.3">
      <c r="A136" s="963" t="s">
        <v>1388</v>
      </c>
      <c r="B136" s="985"/>
    </row>
    <row r="137" spans="1:2" s="429" customFormat="1" ht="24.95" customHeight="1" thickBot="1" x14ac:dyDescent="0.3">
      <c r="A137" s="973" t="s">
        <v>1389</v>
      </c>
      <c r="B137" s="974"/>
    </row>
    <row r="138" spans="1:2" s="432" customFormat="1" ht="21.95" customHeight="1" x14ac:dyDescent="0.25">
      <c r="A138" s="988" t="s">
        <v>1388</v>
      </c>
      <c r="B138" s="975"/>
    </row>
    <row r="139" spans="1:2" ht="15.75" x14ac:dyDescent="0.25">
      <c r="A139" s="430" t="s">
        <v>1222</v>
      </c>
      <c r="B139" s="431" t="s">
        <v>1151</v>
      </c>
    </row>
    <row r="140" spans="1:2" ht="17.25" x14ac:dyDescent="0.25">
      <c r="A140" s="422" t="s">
        <v>1028</v>
      </c>
      <c r="B140" s="443" t="s">
        <v>1353</v>
      </c>
    </row>
    <row r="141" spans="1:2" ht="17.25" x14ac:dyDescent="0.25">
      <c r="A141" s="422" t="s">
        <v>909</v>
      </c>
      <c r="B141" s="443" t="s">
        <v>1027</v>
      </c>
    </row>
    <row r="142" spans="1:2" ht="17.25" x14ac:dyDescent="0.25">
      <c r="A142" s="422" t="s">
        <v>236</v>
      </c>
      <c r="B142" s="443" t="s">
        <v>93</v>
      </c>
    </row>
    <row r="143" spans="1:2" ht="17.25" x14ac:dyDescent="0.25">
      <c r="A143" s="422" t="s">
        <v>233</v>
      </c>
      <c r="B143" s="415" t="s">
        <v>1408</v>
      </c>
    </row>
    <row r="144" spans="1:2" ht="17.25" x14ac:dyDescent="0.25">
      <c r="A144" s="422" t="s">
        <v>330</v>
      </c>
      <c r="B144" s="415" t="s">
        <v>1409</v>
      </c>
    </row>
    <row r="145" spans="1:2" ht="17.25" x14ac:dyDescent="0.25">
      <c r="A145" s="422" t="s">
        <v>329</v>
      </c>
      <c r="B145" s="443" t="s">
        <v>1354</v>
      </c>
    </row>
    <row r="146" spans="1:2" ht="34.5" x14ac:dyDescent="0.25">
      <c r="A146" s="422" t="s">
        <v>626</v>
      </c>
      <c r="B146" s="415" t="s">
        <v>998</v>
      </c>
    </row>
    <row r="147" spans="1:2" ht="34.5" x14ac:dyDescent="0.25">
      <c r="A147" s="422" t="s">
        <v>274</v>
      </c>
      <c r="B147" s="531" t="s">
        <v>1399</v>
      </c>
    </row>
    <row r="148" spans="1:2" ht="17.25" x14ac:dyDescent="0.25">
      <c r="A148" s="422" t="s">
        <v>352</v>
      </c>
      <c r="B148" s="443" t="s">
        <v>369</v>
      </c>
    </row>
    <row r="149" spans="1:2" ht="17.25" x14ac:dyDescent="0.25">
      <c r="A149" s="422" t="s">
        <v>598</v>
      </c>
      <c r="B149" s="443" t="s">
        <v>675</v>
      </c>
    </row>
    <row r="150" spans="1:2" ht="17.25" x14ac:dyDescent="0.25">
      <c r="A150" s="422" t="s">
        <v>350</v>
      </c>
      <c r="B150" s="415" t="s">
        <v>351</v>
      </c>
    </row>
    <row r="151" spans="1:2" s="429" customFormat="1" ht="17.25" x14ac:dyDescent="0.25">
      <c r="A151" s="422" t="s">
        <v>1254</v>
      </c>
      <c r="B151" s="443" t="s">
        <v>595</v>
      </c>
    </row>
    <row r="152" spans="1:2" s="429" customFormat="1" ht="17.25" x14ac:dyDescent="0.25">
      <c r="A152" s="422" t="s">
        <v>332</v>
      </c>
      <c r="B152" s="415" t="s">
        <v>1255</v>
      </c>
    </row>
    <row r="153" spans="1:2" ht="17.25" x14ac:dyDescent="0.25">
      <c r="A153" s="422" t="s">
        <v>333</v>
      </c>
      <c r="B153" s="415" t="s">
        <v>1256</v>
      </c>
    </row>
    <row r="154" spans="1:2" ht="17.25" x14ac:dyDescent="0.25">
      <c r="A154" s="422" t="s">
        <v>931</v>
      </c>
      <c r="B154" s="443" t="s">
        <v>1197</v>
      </c>
    </row>
    <row r="155" spans="1:2" ht="34.5" x14ac:dyDescent="0.25">
      <c r="A155" s="422" t="s">
        <v>1190</v>
      </c>
      <c r="B155" s="415" t="s">
        <v>1358</v>
      </c>
    </row>
    <row r="156" spans="1:2" ht="17.25" x14ac:dyDescent="0.25">
      <c r="A156" s="422" t="s">
        <v>218</v>
      </c>
      <c r="B156" s="415" t="s">
        <v>1195</v>
      </c>
    </row>
    <row r="157" spans="1:2" ht="17.25" x14ac:dyDescent="0.25">
      <c r="A157" s="422" t="s">
        <v>861</v>
      </c>
      <c r="B157" s="443" t="s">
        <v>1199</v>
      </c>
    </row>
    <row r="158" spans="1:2" ht="17.25" x14ac:dyDescent="0.25">
      <c r="A158" s="422" t="s">
        <v>219</v>
      </c>
      <c r="B158" s="415" t="s">
        <v>1191</v>
      </c>
    </row>
    <row r="159" spans="1:2" s="421" customFormat="1" ht="17.25" x14ac:dyDescent="0.25">
      <c r="A159" s="425" t="s">
        <v>234</v>
      </c>
      <c r="B159" s="418" t="s">
        <v>1192</v>
      </c>
    </row>
    <row r="160" spans="1:2" s="410" customFormat="1" ht="24.95" customHeight="1" thickBot="1" x14ac:dyDescent="0.3">
      <c r="A160" s="963" t="s">
        <v>1388</v>
      </c>
      <c r="B160" s="963"/>
    </row>
    <row r="161" spans="1:2" ht="24.95" customHeight="1" thickBot="1" x14ac:dyDescent="0.3">
      <c r="A161" s="973" t="s">
        <v>1392</v>
      </c>
      <c r="B161" s="974"/>
    </row>
    <row r="162" spans="1:2" s="413" customFormat="1" ht="21.95" customHeight="1" x14ac:dyDescent="0.25">
      <c r="A162" s="981" t="s">
        <v>1388</v>
      </c>
      <c r="B162" s="981"/>
    </row>
    <row r="163" spans="1:2" ht="15.75" x14ac:dyDescent="0.25">
      <c r="A163" s="430" t="s">
        <v>1222</v>
      </c>
      <c r="B163" s="431" t="s">
        <v>1151</v>
      </c>
    </row>
    <row r="164" spans="1:2" ht="17.25" x14ac:dyDescent="0.25">
      <c r="A164" s="422" t="s">
        <v>220</v>
      </c>
      <c r="B164" s="443" t="s">
        <v>1353</v>
      </c>
    </row>
    <row r="165" spans="1:2" ht="17.25" x14ac:dyDescent="0.25">
      <c r="A165" s="422" t="s">
        <v>909</v>
      </c>
      <c r="B165" s="443" t="s">
        <v>1027</v>
      </c>
    </row>
    <row r="166" spans="1:2" ht="17.25" x14ac:dyDescent="0.25">
      <c r="A166" s="422" t="s">
        <v>179</v>
      </c>
      <c r="B166" s="443" t="s">
        <v>17</v>
      </c>
    </row>
    <row r="167" spans="1:2" ht="17.25" x14ac:dyDescent="0.25">
      <c r="A167" s="448" t="s">
        <v>233</v>
      </c>
      <c r="B167" s="415" t="s">
        <v>1408</v>
      </c>
    </row>
    <row r="168" spans="1:2" ht="17.25" x14ac:dyDescent="0.25">
      <c r="A168" s="422" t="s">
        <v>330</v>
      </c>
      <c r="B168" s="415" t="s">
        <v>1409</v>
      </c>
    </row>
    <row r="169" spans="1:2" ht="17.25" x14ac:dyDescent="0.25">
      <c r="A169" s="422" t="s">
        <v>329</v>
      </c>
      <c r="B169" s="443" t="s">
        <v>1354</v>
      </c>
    </row>
    <row r="170" spans="1:2" ht="34.5" x14ac:dyDescent="0.25">
      <c r="A170" s="422" t="s">
        <v>626</v>
      </c>
      <c r="B170" s="449" t="s">
        <v>998</v>
      </c>
    </row>
    <row r="171" spans="1:2" ht="17.25" x14ac:dyDescent="0.25">
      <c r="A171" s="422" t="s">
        <v>370</v>
      </c>
      <c r="B171" s="443" t="s">
        <v>670</v>
      </c>
    </row>
    <row r="172" spans="1:2" ht="17.25" x14ac:dyDescent="0.25">
      <c r="A172" s="422" t="s">
        <v>350</v>
      </c>
      <c r="B172" s="449" t="s">
        <v>351</v>
      </c>
    </row>
    <row r="173" spans="1:2" ht="17.25" x14ac:dyDescent="0.25">
      <c r="A173" s="422" t="s">
        <v>180</v>
      </c>
      <c r="B173" s="443" t="s">
        <v>94</v>
      </c>
    </row>
    <row r="174" spans="1:2" ht="17.25" x14ac:dyDescent="0.25">
      <c r="A174" s="422" t="s">
        <v>1362</v>
      </c>
      <c r="B174" s="538" t="s">
        <v>1405</v>
      </c>
    </row>
    <row r="175" spans="1:2" s="429" customFormat="1" ht="17.25" x14ac:dyDescent="0.25">
      <c r="A175" s="422" t="s">
        <v>1254</v>
      </c>
      <c r="B175" s="443" t="s">
        <v>595</v>
      </c>
    </row>
    <row r="176" spans="1:2" ht="17.25" x14ac:dyDescent="0.25">
      <c r="A176" s="422" t="s">
        <v>332</v>
      </c>
      <c r="B176" s="415" t="s">
        <v>1255</v>
      </c>
    </row>
    <row r="177" spans="1:2" ht="17.25" x14ac:dyDescent="0.25">
      <c r="A177" s="422" t="s">
        <v>333</v>
      </c>
      <c r="B177" s="415" t="s">
        <v>1256</v>
      </c>
    </row>
    <row r="178" spans="1:2" ht="17.25" x14ac:dyDescent="0.25">
      <c r="A178" s="422" t="s">
        <v>931</v>
      </c>
      <c r="B178" s="443" t="s">
        <v>1197</v>
      </c>
    </row>
    <row r="179" spans="1:2" ht="34.5" x14ac:dyDescent="0.25">
      <c r="A179" s="422" t="s">
        <v>1190</v>
      </c>
      <c r="B179" s="415" t="s">
        <v>1358</v>
      </c>
    </row>
    <row r="180" spans="1:2" ht="17.25" x14ac:dyDescent="0.25">
      <c r="A180" s="422" t="s">
        <v>218</v>
      </c>
      <c r="B180" s="415" t="s">
        <v>1195</v>
      </c>
    </row>
    <row r="181" spans="1:2" ht="17.25" x14ac:dyDescent="0.25">
      <c r="A181" s="422" t="s">
        <v>861</v>
      </c>
      <c r="B181" s="443" t="s">
        <v>1199</v>
      </c>
    </row>
    <row r="182" spans="1:2" ht="17.25" x14ac:dyDescent="0.25">
      <c r="A182" s="422" t="s">
        <v>219</v>
      </c>
      <c r="B182" s="415" t="s">
        <v>1191</v>
      </c>
    </row>
    <row r="183" spans="1:2" ht="15" customHeight="1" x14ac:dyDescent="0.25">
      <c r="A183" s="425" t="s">
        <v>234</v>
      </c>
      <c r="B183" s="418" t="s">
        <v>1192</v>
      </c>
    </row>
    <row r="184" spans="1:2" s="450" customFormat="1" ht="24.95" customHeight="1" thickBot="1" x14ac:dyDescent="0.3">
      <c r="A184" s="963" t="s">
        <v>1388</v>
      </c>
      <c r="B184" s="985"/>
    </row>
    <row r="185" spans="1:2" s="421" customFormat="1" ht="24.95" customHeight="1" thickBot="1" x14ac:dyDescent="0.3">
      <c r="A185" s="973" t="s">
        <v>1404</v>
      </c>
      <c r="B185" s="974"/>
    </row>
    <row r="186" spans="1:2" s="451" customFormat="1" ht="21.95" customHeight="1" x14ac:dyDescent="0.25">
      <c r="A186" s="989" t="s">
        <v>1388</v>
      </c>
      <c r="B186" s="989"/>
    </row>
    <row r="187" spans="1:2" s="421" customFormat="1" ht="15.75" x14ac:dyDescent="0.25">
      <c r="A187" s="430" t="s">
        <v>1222</v>
      </c>
      <c r="B187" s="431" t="s">
        <v>1151</v>
      </c>
    </row>
    <row r="188" spans="1:2" s="421" customFormat="1" ht="17.25" x14ac:dyDescent="0.25">
      <c r="A188" s="422" t="s">
        <v>1028</v>
      </c>
      <c r="B188" s="443" t="s">
        <v>1353</v>
      </c>
    </row>
    <row r="189" spans="1:2" s="421" customFormat="1" ht="17.25" x14ac:dyDescent="0.25">
      <c r="A189" s="422" t="s">
        <v>628</v>
      </c>
      <c r="B189" s="423" t="s">
        <v>671</v>
      </c>
    </row>
    <row r="190" spans="1:2" s="421" customFormat="1" ht="17.25" x14ac:dyDescent="0.25">
      <c r="A190" s="422" t="s">
        <v>233</v>
      </c>
      <c r="B190" s="415" t="s">
        <v>1408</v>
      </c>
    </row>
    <row r="191" spans="1:2" s="421" customFormat="1" ht="17.25" x14ac:dyDescent="0.25">
      <c r="A191" s="422" t="s">
        <v>330</v>
      </c>
      <c r="B191" s="415" t="s">
        <v>1409</v>
      </c>
    </row>
    <row r="192" spans="1:2" s="421" customFormat="1" ht="17.25" x14ac:dyDescent="0.25">
      <c r="A192" s="422" t="s">
        <v>329</v>
      </c>
      <c r="B192" s="443" t="s">
        <v>1412</v>
      </c>
    </row>
    <row r="193" spans="1:2" s="421" customFormat="1" ht="34.5" x14ac:dyDescent="0.25">
      <c r="A193" s="422" t="s">
        <v>626</v>
      </c>
      <c r="B193" s="415" t="s">
        <v>998</v>
      </c>
    </row>
    <row r="194" spans="1:2" s="421" customFormat="1" ht="17.25" x14ac:dyDescent="0.25">
      <c r="A194" s="422" t="s">
        <v>592</v>
      </c>
      <c r="B194" s="443" t="s">
        <v>596</v>
      </c>
    </row>
    <row r="195" spans="1:2" s="421" customFormat="1" ht="17.25" x14ac:dyDescent="0.25">
      <c r="A195" s="422" t="s">
        <v>931</v>
      </c>
      <c r="B195" s="443" t="s">
        <v>1197</v>
      </c>
    </row>
    <row r="196" spans="1:2" s="421" customFormat="1" ht="34.5" x14ac:dyDescent="0.25">
      <c r="A196" s="422" t="s">
        <v>1190</v>
      </c>
      <c r="B196" s="415" t="s">
        <v>1358</v>
      </c>
    </row>
    <row r="197" spans="1:2" s="421" customFormat="1" ht="17.25" x14ac:dyDescent="0.25">
      <c r="A197" s="422" t="s">
        <v>218</v>
      </c>
      <c r="B197" s="415" t="s">
        <v>1195</v>
      </c>
    </row>
    <row r="198" spans="1:2" s="421" customFormat="1" ht="17.25" x14ac:dyDescent="0.25">
      <c r="A198" s="422" t="s">
        <v>861</v>
      </c>
      <c r="B198" s="443" t="s">
        <v>1199</v>
      </c>
    </row>
    <row r="199" spans="1:2" s="421" customFormat="1" ht="17.25" x14ac:dyDescent="0.25">
      <c r="A199" s="422" t="s">
        <v>219</v>
      </c>
      <c r="B199" s="415" t="s">
        <v>1191</v>
      </c>
    </row>
    <row r="200" spans="1:2" s="452" customFormat="1" ht="17.25" x14ac:dyDescent="0.25">
      <c r="A200" s="425" t="s">
        <v>234</v>
      </c>
      <c r="B200" s="418" t="s">
        <v>1192</v>
      </c>
    </row>
    <row r="201" spans="1:2" s="453" customFormat="1" ht="24.95" customHeight="1" thickBot="1" x14ac:dyDescent="0.25">
      <c r="A201" s="962" t="s">
        <v>1388</v>
      </c>
      <c r="B201" s="962"/>
    </row>
    <row r="202" spans="1:2" s="421" customFormat="1" ht="24.95" customHeight="1" thickBot="1" x14ac:dyDescent="0.3">
      <c r="A202" s="973" t="s">
        <v>1393</v>
      </c>
      <c r="B202" s="974"/>
    </row>
    <row r="203" spans="1:2" s="451" customFormat="1" ht="57" customHeight="1" x14ac:dyDescent="0.25">
      <c r="A203" s="967" t="s">
        <v>1318</v>
      </c>
      <c r="B203" s="967"/>
    </row>
    <row r="204" spans="1:2" s="421" customFormat="1" ht="15.75" x14ac:dyDescent="0.25">
      <c r="A204" s="430" t="s">
        <v>1222</v>
      </c>
      <c r="B204" s="431" t="s">
        <v>1151</v>
      </c>
    </row>
    <row r="205" spans="1:2" s="421" customFormat="1" ht="17.25" x14ac:dyDescent="0.25">
      <c r="A205" s="422" t="s">
        <v>1355</v>
      </c>
      <c r="B205" s="443" t="s">
        <v>1353</v>
      </c>
    </row>
    <row r="206" spans="1:2" s="421" customFormat="1" ht="17.25" x14ac:dyDescent="0.25">
      <c r="A206" s="422" t="s">
        <v>628</v>
      </c>
      <c r="B206" s="423" t="s">
        <v>916</v>
      </c>
    </row>
    <row r="207" spans="1:2" s="421" customFormat="1" ht="17.25" x14ac:dyDescent="0.25">
      <c r="A207" s="422" t="s">
        <v>233</v>
      </c>
      <c r="B207" s="415" t="s">
        <v>1408</v>
      </c>
    </row>
    <row r="208" spans="1:2" s="421" customFormat="1" ht="17.25" x14ac:dyDescent="0.25">
      <c r="A208" s="422" t="s">
        <v>329</v>
      </c>
      <c r="B208" s="443" t="s">
        <v>1413</v>
      </c>
    </row>
    <row r="209" spans="1:2" s="421" customFormat="1" ht="17.25" x14ac:dyDescent="0.25">
      <c r="A209" s="422" t="s">
        <v>913</v>
      </c>
      <c r="B209" s="423" t="s">
        <v>917</v>
      </c>
    </row>
    <row r="210" spans="1:2" s="421" customFormat="1" ht="17.25" x14ac:dyDescent="0.25">
      <c r="A210" s="422" t="s">
        <v>914</v>
      </c>
      <c r="B210" s="423" t="s">
        <v>1033</v>
      </c>
    </row>
    <row r="211" spans="1:2" s="421" customFormat="1" ht="17.25" x14ac:dyDescent="0.25">
      <c r="A211" s="422" t="s">
        <v>931</v>
      </c>
      <c r="B211" s="443" t="s">
        <v>1197</v>
      </c>
    </row>
    <row r="212" spans="1:2" s="421" customFormat="1" ht="34.5" x14ac:dyDescent="0.25">
      <c r="A212" s="422" t="s">
        <v>1202</v>
      </c>
      <c r="B212" s="415" t="s">
        <v>1358</v>
      </c>
    </row>
    <row r="213" spans="1:2" s="421" customFormat="1" ht="17.25" x14ac:dyDescent="0.25">
      <c r="A213" s="422" t="s">
        <v>218</v>
      </c>
      <c r="B213" s="415" t="s">
        <v>1195</v>
      </c>
    </row>
    <row r="214" spans="1:2" s="421" customFormat="1" ht="17.25" x14ac:dyDescent="0.25">
      <c r="A214" s="422" t="s">
        <v>861</v>
      </c>
      <c r="B214" s="443" t="s">
        <v>1199</v>
      </c>
    </row>
    <row r="215" spans="1:2" s="421" customFormat="1" ht="17.25" x14ac:dyDescent="0.25">
      <c r="A215" s="422" t="s">
        <v>219</v>
      </c>
      <c r="B215" s="415" t="s">
        <v>1191</v>
      </c>
    </row>
    <row r="216" spans="1:2" s="421" customFormat="1" ht="15" customHeight="1" x14ac:dyDescent="0.25">
      <c r="A216" s="425" t="s">
        <v>234</v>
      </c>
      <c r="B216" s="418" t="s">
        <v>1192</v>
      </c>
    </row>
    <row r="217" spans="1:2" s="450" customFormat="1" ht="24.95" customHeight="1" thickBot="1" x14ac:dyDescent="0.3">
      <c r="A217" s="963" t="s">
        <v>1388</v>
      </c>
      <c r="B217" s="963"/>
    </row>
    <row r="218" spans="1:2" s="421" customFormat="1" ht="24.95" customHeight="1" thickBot="1" x14ac:dyDescent="0.3">
      <c r="A218" s="973" t="s">
        <v>1394</v>
      </c>
      <c r="B218" s="974"/>
    </row>
    <row r="219" spans="1:2" s="451" customFormat="1" ht="21.95" customHeight="1" x14ac:dyDescent="0.25">
      <c r="A219" s="990" t="s">
        <v>1388</v>
      </c>
      <c r="B219" s="991"/>
    </row>
    <row r="220" spans="1:2" s="421" customFormat="1" ht="15.75" x14ac:dyDescent="0.25">
      <c r="A220" s="430" t="s">
        <v>1222</v>
      </c>
      <c r="B220" s="431" t="s">
        <v>1151</v>
      </c>
    </row>
    <row r="221" spans="1:2" s="421" customFormat="1" ht="17.25" x14ac:dyDescent="0.25">
      <c r="A221" s="422" t="s">
        <v>1355</v>
      </c>
      <c r="B221" s="443" t="s">
        <v>1353</v>
      </c>
    </row>
    <row r="222" spans="1:2" s="421" customFormat="1" ht="19.5" customHeight="1" x14ac:dyDescent="0.25">
      <c r="A222" s="422" t="s">
        <v>1203</v>
      </c>
      <c r="B222" s="423" t="s">
        <v>730</v>
      </c>
    </row>
    <row r="223" spans="1:2" s="421" customFormat="1" ht="53.25" customHeight="1" x14ac:dyDescent="0.25">
      <c r="A223" s="422" t="s">
        <v>625</v>
      </c>
      <c r="B223" s="424" t="s">
        <v>1321</v>
      </c>
    </row>
    <row r="224" spans="1:2" s="421" customFormat="1" ht="52.5" customHeight="1" x14ac:dyDescent="0.25">
      <c r="A224" s="422" t="s">
        <v>697</v>
      </c>
      <c r="B224" s="424" t="s">
        <v>1204</v>
      </c>
    </row>
    <row r="225" spans="1:2" s="421" customFormat="1" ht="17.25" x14ac:dyDescent="0.25">
      <c r="A225" s="422" t="s">
        <v>328</v>
      </c>
      <c r="B225" s="443" t="s">
        <v>674</v>
      </c>
    </row>
    <row r="226" spans="1:2" s="421" customFormat="1" ht="51.75" x14ac:dyDescent="0.25">
      <c r="A226" s="422" t="s">
        <v>329</v>
      </c>
      <c r="B226" s="415" t="s">
        <v>1363</v>
      </c>
    </row>
    <row r="227" spans="1:2" s="421" customFormat="1" ht="34.5" x14ac:dyDescent="0.25">
      <c r="A227" s="422" t="s">
        <v>626</v>
      </c>
      <c r="B227" s="415" t="s">
        <v>998</v>
      </c>
    </row>
    <row r="228" spans="1:2" s="421" customFormat="1" ht="17.25" x14ac:dyDescent="0.25">
      <c r="A228" s="422" t="s">
        <v>1254</v>
      </c>
      <c r="B228" s="443" t="s">
        <v>595</v>
      </c>
    </row>
    <row r="229" spans="1:2" s="421" customFormat="1" ht="17.25" x14ac:dyDescent="0.25">
      <c r="A229" s="422" t="s">
        <v>332</v>
      </c>
      <c r="B229" s="415" t="s">
        <v>1255</v>
      </c>
    </row>
    <row r="230" spans="1:2" s="421" customFormat="1" ht="17.25" x14ac:dyDescent="0.25">
      <c r="A230" s="422" t="s">
        <v>333</v>
      </c>
      <c r="B230" s="415" t="s">
        <v>1256</v>
      </c>
    </row>
    <row r="231" spans="1:2" s="421" customFormat="1" ht="17.25" x14ac:dyDescent="0.25">
      <c r="A231" s="422" t="s">
        <v>627</v>
      </c>
      <c r="B231" s="423" t="s">
        <v>719</v>
      </c>
    </row>
    <row r="232" spans="1:2" s="421" customFormat="1" ht="34.5" x14ac:dyDescent="0.25">
      <c r="A232" s="422" t="s">
        <v>698</v>
      </c>
      <c r="B232" s="424" t="s">
        <v>1320</v>
      </c>
    </row>
    <row r="233" spans="1:2" s="421" customFormat="1" ht="34.5" x14ac:dyDescent="0.25">
      <c r="A233" s="441" t="s">
        <v>1079</v>
      </c>
      <c r="B233" s="424" t="s">
        <v>1257</v>
      </c>
    </row>
    <row r="234" spans="1:2" s="421" customFormat="1" ht="17.25" x14ac:dyDescent="0.25">
      <c r="A234" s="422" t="s">
        <v>1258</v>
      </c>
      <c r="B234" s="424" t="s">
        <v>1259</v>
      </c>
    </row>
    <row r="235" spans="1:2" s="421" customFormat="1" ht="17.25" x14ac:dyDescent="0.25">
      <c r="A235" s="422" t="s">
        <v>623</v>
      </c>
      <c r="B235" s="424" t="s">
        <v>1260</v>
      </c>
    </row>
    <row r="236" spans="1:2" s="421" customFormat="1" ht="17.25" x14ac:dyDescent="0.25">
      <c r="A236" s="422" t="s">
        <v>861</v>
      </c>
      <c r="B236" s="443" t="s">
        <v>862</v>
      </c>
    </row>
    <row r="237" spans="1:2" s="421" customFormat="1" ht="15" customHeight="1" x14ac:dyDescent="0.25">
      <c r="A237" s="425" t="s">
        <v>1034</v>
      </c>
      <c r="B237" s="426" t="s">
        <v>720</v>
      </c>
    </row>
    <row r="238" spans="1:2" s="450" customFormat="1" ht="24.95" customHeight="1" thickBot="1" x14ac:dyDescent="0.3">
      <c r="A238" s="963" t="s">
        <v>1388</v>
      </c>
      <c r="B238" s="985"/>
    </row>
    <row r="239" spans="1:2" s="421" customFormat="1" ht="24.95" customHeight="1" thickBot="1" x14ac:dyDescent="0.3">
      <c r="A239" s="973" t="s">
        <v>1395</v>
      </c>
      <c r="B239" s="974"/>
    </row>
    <row r="240" spans="1:2" s="451" customFormat="1" ht="21.95" customHeight="1" x14ac:dyDescent="0.25">
      <c r="A240" s="990" t="s">
        <v>1388</v>
      </c>
      <c r="B240" s="991"/>
    </row>
    <row r="241" spans="1:2" s="421" customFormat="1" ht="15.75" x14ac:dyDescent="0.25">
      <c r="A241" s="430" t="s">
        <v>1222</v>
      </c>
      <c r="B241" s="431" t="s">
        <v>1151</v>
      </c>
    </row>
    <row r="242" spans="1:2" s="421" customFormat="1" ht="17.25" x14ac:dyDescent="0.25">
      <c r="A242" s="422" t="s">
        <v>1355</v>
      </c>
      <c r="B242" s="443" t="s">
        <v>1353</v>
      </c>
    </row>
    <row r="243" spans="1:2" s="421" customFormat="1" ht="17.25" x14ac:dyDescent="0.25">
      <c r="A243" s="422" t="s">
        <v>648</v>
      </c>
      <c r="B243" s="423" t="s">
        <v>673</v>
      </c>
    </row>
    <row r="244" spans="1:2" s="421" customFormat="1" ht="17.25" x14ac:dyDescent="0.25">
      <c r="A244" s="422" t="s">
        <v>696</v>
      </c>
      <c r="B244" s="423" t="s">
        <v>672</v>
      </c>
    </row>
    <row r="245" spans="1:2" s="421" customFormat="1" ht="17.25" x14ac:dyDescent="0.25">
      <c r="A245" s="422" t="s">
        <v>233</v>
      </c>
      <c r="B245" s="415" t="s">
        <v>1408</v>
      </c>
    </row>
    <row r="246" spans="1:2" s="421" customFormat="1" ht="17.25" x14ac:dyDescent="0.25">
      <c r="A246" s="422" t="s">
        <v>330</v>
      </c>
      <c r="B246" s="415" t="s">
        <v>1409</v>
      </c>
    </row>
    <row r="247" spans="1:2" s="421" customFormat="1" ht="17.25" x14ac:dyDescent="0.25">
      <c r="A247" s="422" t="s">
        <v>328</v>
      </c>
      <c r="B247" s="443" t="s">
        <v>674</v>
      </c>
    </row>
    <row r="248" spans="1:2" s="421" customFormat="1" ht="34.5" x14ac:dyDescent="0.25">
      <c r="A248" s="422" t="s">
        <v>329</v>
      </c>
      <c r="B248" s="415" t="s">
        <v>997</v>
      </c>
    </row>
    <row r="249" spans="1:2" s="421" customFormat="1" ht="17.25" x14ac:dyDescent="0.25">
      <c r="A249" s="422" t="s">
        <v>621</v>
      </c>
      <c r="B249" s="443" t="s">
        <v>718</v>
      </c>
    </row>
    <row r="250" spans="1:2" s="421" customFormat="1" ht="34.5" x14ac:dyDescent="0.25">
      <c r="A250" s="441" t="s">
        <v>1205</v>
      </c>
      <c r="B250" s="423" t="s">
        <v>717</v>
      </c>
    </row>
    <row r="251" spans="1:2" s="421" customFormat="1" ht="17.25" x14ac:dyDescent="0.25">
      <c r="A251" s="422" t="s">
        <v>623</v>
      </c>
      <c r="B251" s="423" t="s">
        <v>721</v>
      </c>
    </row>
    <row r="252" spans="1:2" s="421" customFormat="1" ht="17.25" x14ac:dyDescent="0.25">
      <c r="A252" s="422" t="s">
        <v>861</v>
      </c>
      <c r="B252" s="443" t="s">
        <v>862</v>
      </c>
    </row>
    <row r="253" spans="1:2" s="421" customFormat="1" ht="17.25" x14ac:dyDescent="0.25">
      <c r="A253" s="425" t="s">
        <v>1034</v>
      </c>
      <c r="B253" s="426" t="s">
        <v>720</v>
      </c>
    </row>
    <row r="254" spans="1:2" s="453" customFormat="1" ht="24.95" customHeight="1" thickBot="1" x14ac:dyDescent="0.25">
      <c r="A254" s="963" t="s">
        <v>1388</v>
      </c>
      <c r="B254" s="985"/>
    </row>
    <row r="255" spans="1:2" s="421" customFormat="1" ht="19.5" thickBot="1" x14ac:dyDescent="0.3">
      <c r="A255" s="973" t="s">
        <v>1396</v>
      </c>
      <c r="B255" s="977"/>
    </row>
    <row r="256" spans="1:2" s="451" customFormat="1" ht="21.95" customHeight="1" x14ac:dyDescent="0.25">
      <c r="A256" s="994" t="s">
        <v>1388</v>
      </c>
      <c r="B256" s="995"/>
    </row>
    <row r="257" spans="1:2" s="421" customFormat="1" ht="15.75" x14ac:dyDescent="0.25">
      <c r="A257" s="430" t="s">
        <v>1222</v>
      </c>
      <c r="B257" s="431" t="s">
        <v>1151</v>
      </c>
    </row>
    <row r="258" spans="1:2" s="421" customFormat="1" ht="17.25" x14ac:dyDescent="0.25">
      <c r="A258" s="422" t="s">
        <v>1355</v>
      </c>
      <c r="B258" s="443" t="s">
        <v>1353</v>
      </c>
    </row>
    <row r="259" spans="1:2" s="421" customFormat="1" ht="17.25" x14ac:dyDescent="0.25">
      <c r="A259" s="422" t="s">
        <v>909</v>
      </c>
      <c r="B259" s="443" t="s">
        <v>951</v>
      </c>
    </row>
    <row r="260" spans="1:2" s="421" customFormat="1" ht="17.25" x14ac:dyDescent="0.25">
      <c r="A260" s="422" t="s">
        <v>1043</v>
      </c>
      <c r="B260" s="443" t="s">
        <v>50</v>
      </c>
    </row>
    <row r="261" spans="1:2" s="421" customFormat="1" ht="17.25" x14ac:dyDescent="0.25">
      <c r="A261" s="422" t="s">
        <v>918</v>
      </c>
      <c r="B261" s="443" t="s">
        <v>1364</v>
      </c>
    </row>
    <row r="262" spans="1:2" s="421" customFormat="1" ht="17.25" x14ac:dyDescent="0.25">
      <c r="A262" s="422" t="s">
        <v>330</v>
      </c>
      <c r="B262" s="443" t="s">
        <v>1409</v>
      </c>
    </row>
    <row r="263" spans="1:2" s="421" customFormat="1" ht="17.25" x14ac:dyDescent="0.25">
      <c r="A263" s="422" t="s">
        <v>328</v>
      </c>
      <c r="B263" s="443" t="s">
        <v>1004</v>
      </c>
    </row>
    <row r="264" spans="1:2" s="421" customFormat="1" ht="51.75" x14ac:dyDescent="0.25">
      <c r="A264" s="422" t="s">
        <v>329</v>
      </c>
      <c r="B264" s="415" t="s">
        <v>1005</v>
      </c>
    </row>
    <row r="265" spans="1:2" s="421" customFormat="1" ht="17.25" x14ac:dyDescent="0.25">
      <c r="A265" s="422" t="s">
        <v>603</v>
      </c>
      <c r="B265" s="443" t="s">
        <v>1365</v>
      </c>
    </row>
    <row r="266" spans="1:2" s="421" customFormat="1" ht="17.25" x14ac:dyDescent="0.25">
      <c r="A266" s="422" t="s">
        <v>1208</v>
      </c>
      <c r="B266" s="443" t="s">
        <v>1209</v>
      </c>
    </row>
    <row r="267" spans="1:2" s="421" customFormat="1" ht="17.25" x14ac:dyDescent="0.25">
      <c r="A267" s="422" t="s">
        <v>1190</v>
      </c>
      <c r="B267" s="415" t="s">
        <v>1210</v>
      </c>
    </row>
    <row r="268" spans="1:2" s="421" customFormat="1" ht="17.25" x14ac:dyDescent="0.25">
      <c r="A268" s="422" t="s">
        <v>1035</v>
      </c>
      <c r="B268" s="415" t="s">
        <v>1211</v>
      </c>
    </row>
    <row r="269" spans="1:2" s="421" customFormat="1" ht="17.25" x14ac:dyDescent="0.25">
      <c r="A269" s="422" t="s">
        <v>1036</v>
      </c>
      <c r="B269" s="443" t="s">
        <v>863</v>
      </c>
    </row>
    <row r="270" spans="1:2" s="421" customFormat="1" ht="17.25" x14ac:dyDescent="0.25">
      <c r="A270" s="422" t="s">
        <v>604</v>
      </c>
      <c r="B270" s="415" t="s">
        <v>1212</v>
      </c>
    </row>
    <row r="271" spans="1:2" s="421" customFormat="1" ht="17.25" x14ac:dyDescent="0.25">
      <c r="A271" s="422" t="s">
        <v>234</v>
      </c>
      <c r="B271" s="415" t="s">
        <v>1213</v>
      </c>
    </row>
    <row r="272" spans="1:2" s="421" customFormat="1" ht="17.25" x14ac:dyDescent="0.25">
      <c r="A272" s="425" t="s">
        <v>945</v>
      </c>
      <c r="B272" s="418" t="s">
        <v>1214</v>
      </c>
    </row>
    <row r="273" spans="1:2" s="450" customFormat="1" ht="24.95" customHeight="1" thickBot="1" x14ac:dyDescent="0.3">
      <c r="A273" s="963" t="s">
        <v>1388</v>
      </c>
      <c r="B273" s="985"/>
    </row>
    <row r="274" spans="1:2" s="421" customFormat="1" ht="24.95" customHeight="1" thickBot="1" x14ac:dyDescent="0.3">
      <c r="A274" s="992" t="s">
        <v>1397</v>
      </c>
      <c r="B274" s="993"/>
    </row>
    <row r="275" spans="1:2" s="413" customFormat="1" ht="21.95" customHeight="1" x14ac:dyDescent="0.25">
      <c r="A275" s="996" t="s">
        <v>1319</v>
      </c>
      <c r="B275" s="995"/>
    </row>
    <row r="276" spans="1:2" ht="15.75" x14ac:dyDescent="0.25">
      <c r="A276" s="430" t="s">
        <v>1172</v>
      </c>
      <c r="B276" s="431" t="s">
        <v>1151</v>
      </c>
    </row>
    <row r="277" spans="1:2" ht="32.25" x14ac:dyDescent="0.25">
      <c r="A277" s="422" t="s">
        <v>1221</v>
      </c>
      <c r="B277" s="415" t="s">
        <v>1220</v>
      </c>
    </row>
    <row r="278" spans="1:2" ht="17.25" x14ac:dyDescent="0.25">
      <c r="A278" s="422" t="s">
        <v>1090</v>
      </c>
      <c r="B278" s="443" t="s">
        <v>1217</v>
      </c>
    </row>
    <row r="279" spans="1:2" ht="17.25" x14ac:dyDescent="0.25">
      <c r="A279" s="422" t="s">
        <v>1037</v>
      </c>
      <c r="B279" s="443" t="s">
        <v>1218</v>
      </c>
    </row>
    <row r="280" spans="1:2" s="429" customFormat="1" ht="17.25" x14ac:dyDescent="0.25">
      <c r="A280" s="422" t="s">
        <v>218</v>
      </c>
      <c r="B280" s="443" t="s">
        <v>1219</v>
      </c>
    </row>
    <row r="281" spans="1:2" ht="17.25" x14ac:dyDescent="0.25">
      <c r="A281" s="425" t="s">
        <v>1038</v>
      </c>
      <c r="B281" s="454" t="s">
        <v>1366</v>
      </c>
    </row>
    <row r="282" spans="1:2" s="410" customFormat="1" ht="24.95" customHeight="1" thickBot="1" x14ac:dyDescent="0.3">
      <c r="A282" s="997" t="s">
        <v>1388</v>
      </c>
      <c r="B282" s="998"/>
    </row>
    <row r="283" spans="1:2" ht="24.95" customHeight="1" thickBot="1" x14ac:dyDescent="0.3">
      <c r="A283" s="992" t="s">
        <v>1398</v>
      </c>
      <c r="B283" s="993"/>
    </row>
    <row r="284" spans="1:2" s="413" customFormat="1" ht="21.95" customHeight="1" x14ac:dyDescent="0.25">
      <c r="A284" s="989" t="s">
        <v>1388</v>
      </c>
      <c r="B284" s="967"/>
    </row>
    <row r="285" spans="1:2" ht="15.75" x14ac:dyDescent="0.25">
      <c r="A285" s="430" t="s">
        <v>1222</v>
      </c>
      <c r="B285" s="431" t="s">
        <v>1151</v>
      </c>
    </row>
    <row r="286" spans="1:2" ht="17.25" x14ac:dyDescent="0.25">
      <c r="A286" s="422" t="s">
        <v>1100</v>
      </c>
      <c r="B286" s="443" t="s">
        <v>1373</v>
      </c>
    </row>
    <row r="287" spans="1:2" ht="17.25" x14ac:dyDescent="0.25">
      <c r="A287" s="422" t="s">
        <v>1101</v>
      </c>
      <c r="B287" s="443" t="s">
        <v>1102</v>
      </c>
    </row>
    <row r="288" spans="1:2" ht="17.25" x14ac:dyDescent="0.25">
      <c r="A288" s="422" t="s">
        <v>913</v>
      </c>
      <c r="B288" s="443" t="s">
        <v>1103</v>
      </c>
    </row>
    <row r="289" spans="1:2" ht="17.25" x14ac:dyDescent="0.25">
      <c r="A289" s="422" t="s">
        <v>933</v>
      </c>
      <c r="B289" s="443" t="s">
        <v>1371</v>
      </c>
    </row>
    <row r="290" spans="1:2" ht="17.25" x14ac:dyDescent="0.25">
      <c r="A290" s="422" t="s">
        <v>1069</v>
      </c>
      <c r="B290" s="455" t="s">
        <v>1372</v>
      </c>
    </row>
    <row r="291" spans="1:2" ht="17.25" x14ac:dyDescent="0.25">
      <c r="A291" s="425" t="s">
        <v>934</v>
      </c>
      <c r="B291" s="456" t="s">
        <v>1194</v>
      </c>
    </row>
    <row r="292" spans="1:2" ht="17.25" x14ac:dyDescent="0.25">
      <c r="A292" s="521" t="s">
        <v>1368</v>
      </c>
      <c r="B292" s="456" t="s">
        <v>1194</v>
      </c>
    </row>
    <row r="293" spans="1:2" ht="17.25" x14ac:dyDescent="0.25">
      <c r="A293" s="521" t="s">
        <v>1369</v>
      </c>
      <c r="B293" s="456" t="s">
        <v>1194</v>
      </c>
    </row>
    <row r="294" spans="1:2" ht="17.25" x14ac:dyDescent="0.25">
      <c r="A294" s="521" t="s">
        <v>1367</v>
      </c>
      <c r="B294" s="520" t="s">
        <v>1370</v>
      </c>
    </row>
    <row r="301" spans="1:2" x14ac:dyDescent="0.25">
      <c r="A301" s="522"/>
    </row>
  </sheetData>
  <sheetProtection password="FF80" sheet="1" objects="1" scenarios="1"/>
  <mergeCells count="49">
    <mergeCell ref="A238:B238"/>
    <mergeCell ref="A283:B283"/>
    <mergeCell ref="A284:B284"/>
    <mergeCell ref="A273:B273"/>
    <mergeCell ref="A254:B254"/>
    <mergeCell ref="A240:B240"/>
    <mergeCell ref="A255:B255"/>
    <mergeCell ref="A256:B256"/>
    <mergeCell ref="A274:B274"/>
    <mergeCell ref="A275:B275"/>
    <mergeCell ref="A282:B282"/>
    <mergeCell ref="A109:B109"/>
    <mergeCell ref="A239:B239"/>
    <mergeCell ref="A111:B111"/>
    <mergeCell ref="A137:B137"/>
    <mergeCell ref="A138:B138"/>
    <mergeCell ref="A161:B161"/>
    <mergeCell ref="A162:B162"/>
    <mergeCell ref="A185:B185"/>
    <mergeCell ref="A186:B186"/>
    <mergeCell ref="A202:B202"/>
    <mergeCell ref="A203:B203"/>
    <mergeCell ref="A218:B218"/>
    <mergeCell ref="A219:B219"/>
    <mergeCell ref="A136:B136"/>
    <mergeCell ref="A160:B160"/>
    <mergeCell ref="A184:B184"/>
    <mergeCell ref="A71:B71"/>
    <mergeCell ref="A72:B72"/>
    <mergeCell ref="A92:B92"/>
    <mergeCell ref="A93:B93"/>
    <mergeCell ref="A70:B70"/>
    <mergeCell ref="A91:B91"/>
    <mergeCell ref="A201:B201"/>
    <mergeCell ref="A217:B217"/>
    <mergeCell ref="A26:B26"/>
    <mergeCell ref="A1:B1"/>
    <mergeCell ref="A2:B2"/>
    <mergeCell ref="A3:B3"/>
    <mergeCell ref="A4:B4"/>
    <mergeCell ref="A9:B9"/>
    <mergeCell ref="A110:B110"/>
    <mergeCell ref="A27:B27"/>
    <mergeCell ref="A28:B28"/>
    <mergeCell ref="A44:B44"/>
    <mergeCell ref="A45:B45"/>
    <mergeCell ref="A46:B46"/>
    <mergeCell ref="A47:B47"/>
    <mergeCell ref="A48:B48"/>
  </mergeCells>
  <hyperlinks>
    <hyperlink ref="A45" location="'Auth Agent Contact Information'!A1" display="Auth. Agent Contact Information"/>
    <hyperlink ref="A27" location="Facesheet!A1" display="Grant Subaward Face Sheet"/>
    <hyperlink ref="A110" location="Equipment!A1" display="Equipment"/>
    <hyperlink ref="B115" r:id="rId1" tooltip="FEMA Authorized Equipment List (AEL)" display="https://www.fema.gov/authorized-equipment-list"/>
    <hyperlink ref="B147" r:id="rId2" tooltip=" CSTI Tracking Number Request Form"/>
    <hyperlink ref="A47:B47" location="'Project Ledger'!A1" tooltip="Section 4: Project Ledger" display="Section 4:  PROJECT LEDGER"/>
    <hyperlink ref="A71:B71" location="Planning!A1" tooltip="Section 5: Planning" display="Section 5:  PLANNING"/>
    <hyperlink ref="A92:B92" location="Organization!A1" tooltip="Section 6:  ORGANIZATION" display="Section 6:  ORGANIZATION"/>
    <hyperlink ref="A137:B137" location="Training!A1" tooltip="Section 8: Training" display="Section 8:  TRAINING"/>
    <hyperlink ref="A202:B202" location="'Indirect Costs'!A1" tooltip="Section 11:  INDIRECT COST" display="Section 11:  INDIRECT COST"/>
    <hyperlink ref="A218:B218" location="'Consultant-Contractor'!A1" tooltip="Section 12:  CONSULTANT / CONTRACTOR" display="Section 12:  CONSULTANT / CONTRACTOR"/>
    <hyperlink ref="A239:B239" location="Personnel!A1" tooltip="Section 13:  PERSONNEL" display="Section 13:  PERSONNEL"/>
    <hyperlink ref="A255:B255" location="Match!A1" tooltip="Section 14:  MATCH" display="Section 14:  MATCH"/>
    <hyperlink ref="A274:B274" location="'Auth. Agent'!A1" tooltip="Section 15:  AUTHORIZED AGENT" display="Section 15:  AUTHORIZED AGENT"/>
    <hyperlink ref="A283:B283" location="'ICR Summary'!A1" tooltip="Section 16: ICR Summary" display="Section 16:  ICR SUMMARY"/>
    <hyperlink ref="A27:B27" location="Facesheet!A1" tooltip="Grant Subaward Face Sheet" display="Section 2:   GRANT SUBAWARD FACE SHEET"/>
    <hyperlink ref="A45:B45" location="'Auth Agent Contact Information'!A1" tooltip="Section 3:  AUTHORIZED AGENT CONTACT INFORMATION" display="Section 3:  AUTHORIZED AGENT CONTACT INFORMATION"/>
    <hyperlink ref="A110:B110" location="Equipment!A1" tooltip="Section 7:  EQUIPMENT" display="Section 7:  EQUIPMENT"/>
    <hyperlink ref="A161:B161" location="Exercise!A1" tooltip="Section 9:  EXERCISE" display="Section 9:  EXERCISE"/>
    <hyperlink ref="A185:B185" location="'M&amp;A'!A1" tooltip="Section 10:  M&amp;A" display="Section 10:  M&amp;A"/>
    <hyperlink ref="B174" r:id="rId3" tooltip="Email AAR/IP to hseep@fema.dhs.gov"/>
  </hyperlinks>
  <printOptions horizontalCentered="1"/>
  <pageMargins left="0.25" right="0.25" top="0.5" bottom="0.5" header="0.3" footer="0.3"/>
  <pageSetup scale="58" fitToHeight="0" orientation="landscape" useFirstPageNumber="1" r:id="rId4"/>
  <headerFooter differentFirst="1" alignWithMargins="0">
    <oddHeader>&amp;C&amp;"Century Gothic,Regular"CALIFORNIA GOVERNOR'S OFFICE OF EMERGENCY SERVICES (Cal OES)</oddHeader>
    <oddFooter>&amp;L&amp;"Tahoma,Regular"&amp;12EMPG FMFW v1.19 - 2019&amp;R&amp;A</oddFooter>
  </headerFooter>
  <rowBreaks count="1" manualBreakCount="1">
    <brk id="254" max="16383" man="1"/>
  </rowBreaks>
  <tableParts count="16">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pageSetUpPr fitToPage="1"/>
  </sheetPr>
  <dimension ref="A1:XFC327"/>
  <sheetViews>
    <sheetView showGridLines="0" zoomScale="70" zoomScaleNormal="70" zoomScaleSheetLayoutView="70" zoomScalePageLayoutView="60" workbookViewId="0">
      <selection sqref="A1:J1"/>
    </sheetView>
  </sheetViews>
  <sheetFormatPr defaultColWidth="0" defaultRowHeight="12.75" zeroHeight="1" x14ac:dyDescent="0.2"/>
  <cols>
    <col min="1" max="1" width="13.28515625" style="371" customWidth="1"/>
    <col min="2" max="2" width="11.7109375" style="371" customWidth="1"/>
    <col min="3" max="3" width="11.85546875" style="371" customWidth="1"/>
    <col min="4" max="4" width="22.28515625" style="371" customWidth="1"/>
    <col min="5" max="5" width="22.140625" style="371" customWidth="1"/>
    <col min="6" max="6" width="22.28515625" style="371" customWidth="1"/>
    <col min="7" max="7" width="22.42578125" style="371" customWidth="1"/>
    <col min="8" max="8" width="22.5703125" style="371" customWidth="1"/>
    <col min="9" max="9" width="23.85546875" style="371" customWidth="1"/>
    <col min="10" max="10" width="24" style="371" customWidth="1"/>
    <col min="11" max="11" width="0.140625" style="371" customWidth="1"/>
    <col min="12" max="12" width="15.42578125" style="371" hidden="1" customWidth="1"/>
    <col min="13" max="13" width="8.7109375" style="371" hidden="1" customWidth="1"/>
    <col min="14" max="15" width="5.7109375" style="371" hidden="1" customWidth="1"/>
    <col min="16" max="21" width="9.140625" style="371" hidden="1" customWidth="1"/>
    <col min="22" max="16380" width="0" style="371" hidden="1"/>
    <col min="16381" max="16381" width="2.42578125" style="371" hidden="1" customWidth="1"/>
    <col min="16382" max="16382" width="1.42578125" style="371" hidden="1" customWidth="1"/>
    <col min="16383" max="16383" width="2.85546875" style="371" hidden="1" customWidth="1"/>
    <col min="16384" max="16384" width="0.5703125" style="371" hidden="1" customWidth="1"/>
  </cols>
  <sheetData>
    <row r="1" spans="1:16" s="325" customFormat="1" ht="32.25" customHeight="1" x14ac:dyDescent="0.2">
      <c r="A1" s="1000" t="s">
        <v>887</v>
      </c>
      <c r="B1" s="1000"/>
      <c r="C1" s="1000"/>
      <c r="D1" s="1000"/>
      <c r="E1" s="1000"/>
      <c r="F1" s="1000"/>
      <c r="G1" s="1000"/>
      <c r="H1" s="1000"/>
      <c r="I1" s="1000"/>
      <c r="J1" s="1000"/>
      <c r="K1" s="324"/>
      <c r="L1" s="324"/>
      <c r="M1" s="324"/>
      <c r="N1" s="324"/>
      <c r="O1" s="324"/>
    </row>
    <row r="2" spans="1:16" s="325" customFormat="1" ht="23.25" customHeight="1" x14ac:dyDescent="0.2">
      <c r="A2" s="1001" t="s">
        <v>888</v>
      </c>
      <c r="B2" s="1001"/>
      <c r="C2" s="1002"/>
      <c r="D2" s="1002"/>
      <c r="E2" s="459" t="s">
        <v>807</v>
      </c>
      <c r="F2" s="479"/>
      <c r="G2" s="459" t="s">
        <v>1261</v>
      </c>
      <c r="H2" s="326"/>
      <c r="I2" s="459" t="s">
        <v>905</v>
      </c>
      <c r="J2" s="478" t="s">
        <v>1324</v>
      </c>
      <c r="K2" s="327"/>
      <c r="L2" s="328"/>
      <c r="M2" s="328"/>
      <c r="N2" s="328"/>
      <c r="O2" s="328"/>
    </row>
    <row r="3" spans="1:16" s="331" customFormat="1" ht="39.75" customHeight="1" x14ac:dyDescent="0.4">
      <c r="A3" s="1003" t="s">
        <v>886</v>
      </c>
      <c r="B3" s="1003"/>
      <c r="C3" s="1003"/>
      <c r="D3" s="1003"/>
      <c r="E3" s="1003"/>
      <c r="F3" s="1003"/>
      <c r="G3" s="1003"/>
      <c r="H3" s="1003"/>
      <c r="I3" s="1003"/>
      <c r="J3" s="1003"/>
      <c r="K3" s="329"/>
      <c r="L3" s="330"/>
      <c r="M3" s="330"/>
      <c r="N3" s="330"/>
      <c r="O3" s="330"/>
    </row>
    <row r="4" spans="1:16" s="333" customFormat="1" ht="21" customHeight="1" x14ac:dyDescent="0.2">
      <c r="A4" s="1004" t="s">
        <v>906</v>
      </c>
      <c r="B4" s="1004"/>
      <c r="C4" s="1004"/>
      <c r="D4" s="1004"/>
      <c r="E4" s="1004"/>
      <c r="F4" s="1004"/>
      <c r="G4" s="1004"/>
      <c r="H4" s="1004"/>
      <c r="I4" s="1004"/>
      <c r="J4" s="1004"/>
      <c r="K4" s="332"/>
      <c r="L4" s="332"/>
      <c r="M4" s="332"/>
      <c r="N4" s="332"/>
      <c r="O4" s="332"/>
    </row>
    <row r="5" spans="1:16" s="325" customFormat="1" ht="27" customHeight="1" x14ac:dyDescent="0.25">
      <c r="A5" s="999" t="s">
        <v>907</v>
      </c>
      <c r="B5" s="999"/>
      <c r="C5" s="999"/>
      <c r="D5" s="999"/>
      <c r="E5" s="999"/>
      <c r="F5" s="999"/>
      <c r="G5" s="999"/>
      <c r="H5" s="999"/>
      <c r="I5" s="999"/>
      <c r="J5" s="999"/>
      <c r="K5" s="334"/>
      <c r="L5" s="334"/>
      <c r="M5" s="334"/>
      <c r="N5" s="334"/>
      <c r="O5" s="334"/>
    </row>
    <row r="6" spans="1:16" s="336" customFormat="1" ht="28.5" customHeight="1" x14ac:dyDescent="0.25">
      <c r="A6" s="1007" t="s">
        <v>908</v>
      </c>
      <c r="B6" s="1007"/>
      <c r="C6" s="1008"/>
      <c r="D6" s="1008"/>
      <c r="E6" s="1008"/>
      <c r="F6" s="1008"/>
      <c r="G6" s="1008"/>
      <c r="H6" s="335" t="s">
        <v>999</v>
      </c>
      <c r="I6" s="1009"/>
      <c r="J6" s="1009"/>
      <c r="L6" s="337"/>
      <c r="M6" s="337"/>
      <c r="N6" s="337"/>
      <c r="O6" s="337"/>
    </row>
    <row r="7" spans="1:16" s="336" customFormat="1" ht="34.5" customHeight="1" x14ac:dyDescent="0.25">
      <c r="A7" s="1007" t="s">
        <v>676</v>
      </c>
      <c r="B7" s="1007"/>
      <c r="C7" s="1007"/>
      <c r="D7" s="1010"/>
      <c r="E7" s="1010"/>
      <c r="F7" s="1010"/>
      <c r="G7" s="1010"/>
      <c r="H7" s="335" t="s">
        <v>1000</v>
      </c>
      <c r="I7" s="1011"/>
      <c r="J7" s="1011"/>
      <c r="L7" s="338"/>
      <c r="M7" s="338"/>
      <c r="N7" s="338"/>
      <c r="O7" s="338"/>
    </row>
    <row r="8" spans="1:16" s="339" customFormat="1" ht="34.5" customHeight="1" x14ac:dyDescent="0.25">
      <c r="A8" s="1007" t="s">
        <v>1262</v>
      </c>
      <c r="B8" s="1007"/>
      <c r="C8" s="1007"/>
      <c r="D8" s="1007"/>
      <c r="E8" s="1012"/>
      <c r="F8" s="1012"/>
      <c r="G8" s="1012"/>
      <c r="H8" s="1013"/>
      <c r="I8" s="1013"/>
      <c r="J8" s="394"/>
      <c r="K8" s="334"/>
      <c r="M8" s="1014"/>
      <c r="N8" s="1014"/>
      <c r="O8" s="1014"/>
    </row>
    <row r="9" spans="1:16" s="328" customFormat="1" ht="15.75" customHeight="1" x14ac:dyDescent="0.3">
      <c r="A9" s="1015" t="s">
        <v>1263</v>
      </c>
      <c r="B9" s="1015"/>
      <c r="C9" s="1015"/>
      <c r="D9" s="1015"/>
      <c r="E9" s="1015"/>
      <c r="F9" s="1015"/>
      <c r="G9" s="1015"/>
      <c r="H9" s="340" t="s">
        <v>1264</v>
      </c>
      <c r="I9" s="340"/>
      <c r="J9" s="462" t="s">
        <v>1265</v>
      </c>
      <c r="K9" s="341"/>
      <c r="M9" s="341"/>
      <c r="N9" s="341"/>
      <c r="O9" s="341"/>
    </row>
    <row r="10" spans="1:16" s="345" customFormat="1" ht="34.5" customHeight="1" x14ac:dyDescent="0.25">
      <c r="A10" s="1019" t="s">
        <v>808</v>
      </c>
      <c r="B10" s="1019"/>
      <c r="C10" s="1019"/>
      <c r="D10" s="1005"/>
      <c r="E10" s="1005"/>
      <c r="F10" s="1005"/>
      <c r="G10" s="1005"/>
      <c r="H10" s="1006"/>
      <c r="I10" s="1006"/>
      <c r="J10" s="395"/>
      <c r="K10" s="342"/>
      <c r="L10" s="343"/>
      <c r="M10" s="338"/>
      <c r="N10" s="338"/>
      <c r="O10" s="338"/>
      <c r="P10" s="344"/>
    </row>
    <row r="11" spans="1:16" s="345" customFormat="1" ht="15.75" customHeight="1" x14ac:dyDescent="0.3">
      <c r="A11" s="1017" t="s">
        <v>1266</v>
      </c>
      <c r="B11" s="1017"/>
      <c r="C11" s="1017"/>
      <c r="D11" s="1017"/>
      <c r="E11" s="1017"/>
      <c r="F11" s="1017"/>
      <c r="G11" s="1017"/>
      <c r="H11" s="1018" t="s">
        <v>1267</v>
      </c>
      <c r="I11" s="1018"/>
      <c r="J11" s="346" t="s">
        <v>1265</v>
      </c>
      <c r="K11" s="347"/>
      <c r="L11" s="344"/>
      <c r="M11" s="347"/>
      <c r="N11" s="347"/>
      <c r="O11" s="347"/>
      <c r="P11" s="344"/>
    </row>
    <row r="12" spans="1:16" s="348" customFormat="1" ht="33.75" customHeight="1" x14ac:dyDescent="0.25">
      <c r="A12" s="1019" t="s">
        <v>677</v>
      </c>
      <c r="B12" s="1019"/>
      <c r="C12" s="1019"/>
      <c r="D12" s="1020" t="s">
        <v>1346</v>
      </c>
      <c r="E12" s="1020"/>
      <c r="F12" s="1020"/>
      <c r="G12" s="1021" t="s">
        <v>678</v>
      </c>
      <c r="H12" s="476"/>
      <c r="I12" s="1022" t="s">
        <v>1322</v>
      </c>
      <c r="J12" s="477"/>
      <c r="L12" s="349"/>
      <c r="M12" s="350"/>
      <c r="N12" s="351"/>
      <c r="O12" s="351"/>
      <c r="P12" s="352"/>
    </row>
    <row r="13" spans="1:16" s="339" customFormat="1" ht="16.5" customHeight="1" x14ac:dyDescent="0.3">
      <c r="A13" s="1017"/>
      <c r="B13" s="1017"/>
      <c r="C13" s="1017"/>
      <c r="D13" s="1017"/>
      <c r="E13" s="1017"/>
      <c r="F13" s="1017"/>
      <c r="G13" s="1021"/>
      <c r="H13" s="458" t="s">
        <v>1268</v>
      </c>
      <c r="I13" s="1022"/>
      <c r="J13" s="353" t="s">
        <v>1269</v>
      </c>
      <c r="K13" s="344"/>
      <c r="L13" s="354"/>
      <c r="M13" s="347"/>
      <c r="N13" s="347"/>
      <c r="O13" s="347"/>
      <c r="P13" s="355"/>
    </row>
    <row r="14" spans="1:16" s="359" customFormat="1" ht="34.5" customHeight="1" x14ac:dyDescent="0.3">
      <c r="A14" s="1019" t="s">
        <v>915</v>
      </c>
      <c r="B14" s="1019"/>
      <c r="C14" s="1019"/>
      <c r="D14" s="1023" t="s">
        <v>1345</v>
      </c>
      <c r="E14" s="1023"/>
      <c r="F14" s="1024" t="s">
        <v>1323</v>
      </c>
      <c r="G14" s="1024"/>
      <c r="H14" s="1024"/>
      <c r="I14" s="463"/>
      <c r="J14" s="356" t="s">
        <v>1019</v>
      </c>
      <c r="K14" s="357"/>
      <c r="L14" s="358"/>
      <c r="M14" s="356"/>
      <c r="N14" s="356"/>
      <c r="O14" s="356"/>
    </row>
    <row r="15" spans="1:16" s="361" customFormat="1" ht="8.25" customHeight="1" x14ac:dyDescent="0.2">
      <c r="A15" s="1025"/>
      <c r="B15" s="1025"/>
      <c r="C15" s="1025"/>
      <c r="D15" s="1025"/>
      <c r="E15" s="1025"/>
      <c r="F15" s="1025"/>
      <c r="G15" s="1025"/>
      <c r="H15" s="1025"/>
      <c r="I15" s="1025"/>
      <c r="J15" s="1025"/>
      <c r="K15" s="360"/>
      <c r="L15" s="360"/>
      <c r="M15" s="360"/>
      <c r="N15" s="360"/>
      <c r="O15" s="360"/>
    </row>
    <row r="16" spans="1:16" s="365" customFormat="1" ht="63.75" customHeight="1" x14ac:dyDescent="0.2">
      <c r="A16" s="362" t="s">
        <v>1270</v>
      </c>
      <c r="B16" s="362" t="s">
        <v>147</v>
      </c>
      <c r="C16" s="362" t="s">
        <v>372</v>
      </c>
      <c r="D16" s="457" t="s">
        <v>1271</v>
      </c>
      <c r="E16" s="457" t="s">
        <v>1272</v>
      </c>
      <c r="F16" s="457" t="s">
        <v>1273</v>
      </c>
      <c r="G16" s="363" t="s">
        <v>1274</v>
      </c>
      <c r="H16" s="364" t="s">
        <v>1275</v>
      </c>
      <c r="I16" s="363" t="s">
        <v>1276</v>
      </c>
      <c r="J16" s="363" t="s">
        <v>1277</v>
      </c>
      <c r="K16" s="1026"/>
      <c r="M16" s="1016"/>
      <c r="N16" s="1016"/>
      <c r="O16" s="1016"/>
    </row>
    <row r="17" spans="1:15" s="365" customFormat="1" ht="24.95" customHeight="1" x14ac:dyDescent="0.2">
      <c r="A17" s="464">
        <v>8</v>
      </c>
      <c r="B17" s="475">
        <v>2019</v>
      </c>
      <c r="C17" s="475" t="s">
        <v>563</v>
      </c>
      <c r="D17" s="466"/>
      <c r="E17" s="467"/>
      <c r="F17" s="470"/>
      <c r="G17" s="468"/>
      <c r="H17" s="466"/>
      <c r="I17" s="473">
        <f>SUM(G17:H17)</f>
        <v>0</v>
      </c>
      <c r="J17" s="473">
        <f>SUM(I17,E17,D17)</f>
        <v>0</v>
      </c>
      <c r="K17" s="1026"/>
      <c r="M17" s="1016"/>
      <c r="N17" s="1016"/>
      <c r="O17" s="1016"/>
    </row>
    <row r="18" spans="1:15" s="365" customFormat="1" ht="24.95" customHeight="1" x14ac:dyDescent="0.2">
      <c r="A18" s="464">
        <v>9</v>
      </c>
      <c r="B18" s="465" t="s">
        <v>809</v>
      </c>
      <c r="C18" s="465" t="s">
        <v>809</v>
      </c>
      <c r="D18" s="466"/>
      <c r="E18" s="467"/>
      <c r="F18" s="471"/>
      <c r="G18" s="468"/>
      <c r="H18" s="466"/>
      <c r="I18" s="473">
        <f>SUM(G18:H18)</f>
        <v>0</v>
      </c>
      <c r="J18" s="473">
        <f>SUM(I18,E18,D18)</f>
        <v>0</v>
      </c>
      <c r="K18" s="1026"/>
      <c r="M18" s="1016"/>
      <c r="N18" s="1016"/>
      <c r="O18" s="1016"/>
    </row>
    <row r="19" spans="1:15" s="365" customFormat="1" ht="24.95" customHeight="1" x14ac:dyDescent="0.2">
      <c r="A19" s="464">
        <v>10</v>
      </c>
      <c r="B19" s="465" t="s">
        <v>809</v>
      </c>
      <c r="C19" s="465" t="s">
        <v>809</v>
      </c>
      <c r="D19" s="466"/>
      <c r="E19" s="467"/>
      <c r="F19" s="471"/>
      <c r="G19" s="468"/>
      <c r="H19" s="466"/>
      <c r="I19" s="473">
        <f>SUM(G19:H19)</f>
        <v>0</v>
      </c>
      <c r="J19" s="473">
        <f>SUM(I19,E19,D19)</f>
        <v>0</v>
      </c>
      <c r="K19" s="1026"/>
      <c r="M19" s="1016"/>
      <c r="N19" s="1016"/>
      <c r="O19" s="1016"/>
    </row>
    <row r="20" spans="1:15" s="365" customFormat="1" ht="24.95" customHeight="1" x14ac:dyDescent="0.2">
      <c r="A20" s="464">
        <v>11</v>
      </c>
      <c r="B20" s="465" t="s">
        <v>809</v>
      </c>
      <c r="C20" s="465" t="s">
        <v>809</v>
      </c>
      <c r="D20" s="466"/>
      <c r="E20" s="467"/>
      <c r="F20" s="471"/>
      <c r="G20" s="468"/>
      <c r="H20" s="466"/>
      <c r="I20" s="473">
        <f>SUM(G20:H20)</f>
        <v>0</v>
      </c>
      <c r="J20" s="473">
        <f>SUM(I20,E20,D20)</f>
        <v>0</v>
      </c>
      <c r="K20" s="1026"/>
      <c r="M20" s="1016"/>
      <c r="N20" s="1016"/>
      <c r="O20" s="1016"/>
    </row>
    <row r="21" spans="1:15" s="365" customFormat="1" ht="24.95" customHeight="1" x14ac:dyDescent="0.2">
      <c r="A21" s="464">
        <v>12</v>
      </c>
      <c r="B21" s="465" t="s">
        <v>809</v>
      </c>
      <c r="C21" s="465" t="s">
        <v>809</v>
      </c>
      <c r="D21" s="466"/>
      <c r="E21" s="467"/>
      <c r="F21" s="472"/>
      <c r="G21" s="468"/>
      <c r="H21" s="466"/>
      <c r="I21" s="473">
        <f>SUM(G21:H21)</f>
        <v>0</v>
      </c>
      <c r="J21" s="473">
        <f>SUM(I21,E21,D21)</f>
        <v>0</v>
      </c>
      <c r="K21" s="1026"/>
      <c r="M21" s="1016"/>
      <c r="N21" s="1016"/>
      <c r="O21" s="1016"/>
    </row>
    <row r="22" spans="1:15" s="367" customFormat="1" ht="27.75" customHeight="1" x14ac:dyDescent="0.25">
      <c r="A22" s="392" t="s">
        <v>1278</v>
      </c>
      <c r="B22" s="474" t="s">
        <v>220</v>
      </c>
      <c r="C22" s="393" t="s">
        <v>1279</v>
      </c>
      <c r="D22" s="473">
        <f>SUM(D17:D21)</f>
        <v>0</v>
      </c>
      <c r="E22" s="473">
        <f>SUM(E17:E21)</f>
        <v>0</v>
      </c>
      <c r="F22" s="473">
        <f>SUM(D22:E22)</f>
        <v>0</v>
      </c>
      <c r="G22" s="473">
        <f>SUM(G17:G21)</f>
        <v>0</v>
      </c>
      <c r="H22" s="473">
        <f>SUM(H17:H21)</f>
        <v>0</v>
      </c>
      <c r="I22" s="473">
        <f>SUM(I17:I21)</f>
        <v>0</v>
      </c>
      <c r="J22" s="473">
        <f>SUM(J17:J21)</f>
        <v>0</v>
      </c>
      <c r="K22" s="366"/>
      <c r="M22" s="368"/>
      <c r="N22" s="368"/>
      <c r="O22" s="368"/>
    </row>
    <row r="23" spans="1:15" s="370" customFormat="1" ht="137.25" customHeight="1" x14ac:dyDescent="0.25">
      <c r="A23" s="1028" t="s">
        <v>1280</v>
      </c>
      <c r="B23" s="1028"/>
      <c r="C23" s="1028"/>
      <c r="D23" s="1028"/>
      <c r="E23" s="1028"/>
      <c r="F23" s="1028"/>
      <c r="G23" s="1028"/>
      <c r="H23" s="1028"/>
      <c r="I23" s="1028"/>
      <c r="J23" s="1028"/>
      <c r="K23" s="369"/>
      <c r="M23" s="369"/>
      <c r="N23" s="369"/>
      <c r="O23" s="369"/>
    </row>
    <row r="24" spans="1:15" s="325" customFormat="1" ht="94.5" customHeight="1" x14ac:dyDescent="0.2">
      <c r="A24" s="1029" t="s">
        <v>1281</v>
      </c>
      <c r="B24" s="1029"/>
      <c r="C24" s="1029"/>
      <c r="D24" s="1029"/>
      <c r="E24" s="1029"/>
      <c r="F24" s="1029"/>
      <c r="G24" s="1029"/>
      <c r="H24" s="1029"/>
      <c r="I24" s="1029"/>
      <c r="J24" s="1029"/>
      <c r="K24" s="371"/>
      <c r="M24" s="372"/>
      <c r="N24" s="372"/>
      <c r="O24" s="372"/>
    </row>
    <row r="25" spans="1:15" s="325" customFormat="1" ht="20.25" customHeight="1" x14ac:dyDescent="0.25">
      <c r="A25" s="1030" t="s">
        <v>1017</v>
      </c>
      <c r="B25" s="1030"/>
      <c r="C25" s="1030"/>
      <c r="D25" s="1030"/>
      <c r="E25" s="1030"/>
      <c r="F25" s="1030"/>
      <c r="G25" s="1030"/>
      <c r="H25" s="1030"/>
      <c r="I25" s="1030"/>
      <c r="J25" s="1030"/>
      <c r="K25" s="371"/>
      <c r="M25" s="351"/>
      <c r="N25" s="351"/>
      <c r="O25" s="351"/>
    </row>
    <row r="26" spans="1:15" s="370" customFormat="1" ht="34.5" customHeight="1" x14ac:dyDescent="0.25">
      <c r="A26" s="358" t="s">
        <v>373</v>
      </c>
      <c r="B26" s="1031"/>
      <c r="C26" s="1031"/>
      <c r="D26" s="1031"/>
      <c r="E26" s="1031"/>
      <c r="F26" s="373" t="s">
        <v>374</v>
      </c>
      <c r="G26" s="1031"/>
      <c r="H26" s="1031"/>
      <c r="I26" s="1031"/>
      <c r="J26" s="1031"/>
      <c r="K26" s="374"/>
      <c r="L26" s="374"/>
      <c r="M26" s="375"/>
      <c r="N26" s="375"/>
      <c r="O26" s="375"/>
    </row>
    <row r="27" spans="1:15" s="325" customFormat="1" ht="34.5" customHeight="1" x14ac:dyDescent="0.25">
      <c r="A27" s="1032" t="s">
        <v>375</v>
      </c>
      <c r="B27" s="1032"/>
      <c r="C27" s="1032"/>
      <c r="D27" s="1033"/>
      <c r="E27" s="1033"/>
      <c r="F27" s="373" t="s">
        <v>376</v>
      </c>
      <c r="G27" s="1034"/>
      <c r="H27" s="1034"/>
      <c r="I27" s="376" t="s">
        <v>1282</v>
      </c>
      <c r="J27" s="469"/>
      <c r="K27" s="371"/>
      <c r="L27" s="377"/>
      <c r="M27" s="377"/>
      <c r="N27" s="377"/>
      <c r="O27" s="377"/>
    </row>
    <row r="28" spans="1:15" s="325" customFormat="1" ht="34.5" customHeight="1" x14ac:dyDescent="0.25">
      <c r="A28" s="358" t="s">
        <v>377</v>
      </c>
      <c r="B28" s="358"/>
      <c r="C28" s="1035"/>
      <c r="D28" s="1035"/>
      <c r="E28" s="1035"/>
      <c r="F28" s="1035"/>
      <c r="G28" s="373" t="s">
        <v>210</v>
      </c>
      <c r="H28" s="1036"/>
      <c r="I28" s="1036"/>
      <c r="J28" s="1036"/>
      <c r="K28" s="378"/>
      <c r="L28" s="379"/>
      <c r="M28" s="379"/>
      <c r="N28" s="379"/>
      <c r="O28" s="379"/>
    </row>
    <row r="29" spans="1:15" s="381" customFormat="1" ht="34.5" customHeight="1" x14ac:dyDescent="0.25">
      <c r="A29" s="1007" t="s">
        <v>1415</v>
      </c>
      <c r="B29" s="1007"/>
      <c r="C29" s="1007"/>
      <c r="D29" s="1007"/>
      <c r="E29" s="1037"/>
      <c r="F29" s="1037"/>
      <c r="G29" s="1038"/>
      <c r="H29" s="1038"/>
      <c r="I29" s="1038"/>
      <c r="J29" s="1038"/>
      <c r="K29" s="380"/>
      <c r="L29" s="380"/>
      <c r="M29" s="380"/>
      <c r="N29" s="380"/>
      <c r="O29" s="380"/>
    </row>
    <row r="30" spans="1:15" s="325" customFormat="1" ht="5.25" customHeight="1" x14ac:dyDescent="0.25">
      <c r="A30" s="1027"/>
      <c r="B30" s="1027"/>
      <c r="C30" s="1027"/>
      <c r="D30" s="1027"/>
      <c r="E30" s="1027"/>
      <c r="F30" s="1027"/>
      <c r="G30" s="1027"/>
      <c r="H30" s="1027"/>
      <c r="I30" s="1027"/>
      <c r="J30" s="1027"/>
      <c r="K30" s="382"/>
      <c r="L30" s="383"/>
      <c r="M30" s="383"/>
      <c r="N30" s="383"/>
      <c r="O30" s="383"/>
    </row>
    <row r="31" spans="1:15" s="325" customFormat="1" ht="18.75" customHeight="1" x14ac:dyDescent="0.2">
      <c r="A31" s="1040" t="s">
        <v>889</v>
      </c>
      <c r="B31" s="1040"/>
      <c r="C31" s="1040"/>
      <c r="D31" s="1040"/>
      <c r="E31" s="1040"/>
      <c r="F31" s="1040"/>
      <c r="G31" s="1040"/>
      <c r="H31" s="1040"/>
      <c r="I31" s="1040"/>
      <c r="J31" s="1040"/>
      <c r="K31" s="371"/>
      <c r="L31" s="384"/>
      <c r="M31" s="385"/>
      <c r="N31" s="385"/>
      <c r="O31" s="385"/>
    </row>
    <row r="32" spans="1:15" s="325" customFormat="1" ht="21.75" customHeight="1" x14ac:dyDescent="0.3">
      <c r="A32" s="1041" t="s">
        <v>378</v>
      </c>
      <c r="B32" s="1041"/>
      <c r="C32" s="1041"/>
      <c r="D32" s="1041"/>
      <c r="E32" s="1041"/>
      <c r="F32" s="1041"/>
      <c r="G32" s="1041"/>
      <c r="H32" s="1041"/>
      <c r="I32" s="1041"/>
      <c r="J32" s="1041"/>
      <c r="K32" s="371"/>
      <c r="L32" s="386"/>
      <c r="M32" s="387"/>
      <c r="N32" s="387"/>
      <c r="O32" s="387"/>
    </row>
    <row r="33" spans="1:11" s="325" customFormat="1" ht="34.5" customHeight="1" x14ac:dyDescent="0.2">
      <c r="A33" s="1042"/>
      <c r="B33" s="1042"/>
      <c r="C33" s="1042"/>
      <c r="D33" s="1042"/>
      <c r="E33" s="1042"/>
      <c r="F33" s="384"/>
      <c r="G33" s="1042"/>
      <c r="H33" s="1042"/>
      <c r="I33" s="1042"/>
      <c r="J33" s="1042"/>
      <c r="K33" s="371"/>
    </row>
    <row r="34" spans="1:11" s="325" customFormat="1" ht="15" x14ac:dyDescent="0.2">
      <c r="A34" s="1043" t="s">
        <v>1283</v>
      </c>
      <c r="B34" s="1043"/>
      <c r="C34" s="1043"/>
      <c r="D34" s="1043"/>
      <c r="E34" s="388" t="s">
        <v>1284</v>
      </c>
      <c r="F34" s="386"/>
      <c r="G34" s="1044" t="s">
        <v>1285</v>
      </c>
      <c r="H34" s="1044"/>
      <c r="I34" s="1044"/>
      <c r="J34" s="389" t="s">
        <v>1284</v>
      </c>
      <c r="K34" s="371"/>
    </row>
    <row r="35" spans="1:11" s="325" customFormat="1" x14ac:dyDescent="0.2">
      <c r="A35" s="1039"/>
      <c r="B35" s="1039"/>
      <c r="C35" s="1039"/>
      <c r="D35" s="1039"/>
      <c r="E35" s="1039"/>
      <c r="F35" s="1039"/>
      <c r="G35" s="1039"/>
      <c r="H35" s="1039"/>
      <c r="I35" s="1039"/>
      <c r="J35" s="1039"/>
      <c r="K35" s="371"/>
    </row>
    <row r="36" spans="1:11" x14ac:dyDescent="0.2"/>
    <row r="37" spans="1:11" ht="15" hidden="1" x14ac:dyDescent="0.2">
      <c r="C37" s="390"/>
    </row>
    <row r="38" spans="1:11" hidden="1" x14ac:dyDescent="0.2"/>
    <row r="39" spans="1:11" hidden="1" x14ac:dyDescent="0.2">
      <c r="D39" s="365"/>
    </row>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spans="4:4" ht="12" hidden="1" customHeight="1" x14ac:dyDescent="0.2"/>
    <row r="50" spans="4:4" hidden="1" x14ac:dyDescent="0.2"/>
    <row r="51" spans="4:4" hidden="1" x14ac:dyDescent="0.2"/>
    <row r="52" spans="4:4" hidden="1" x14ac:dyDescent="0.2"/>
    <row r="53" spans="4:4" hidden="1" x14ac:dyDescent="0.2"/>
    <row r="54" spans="4:4" hidden="1" x14ac:dyDescent="0.2"/>
    <row r="55" spans="4:4" hidden="1" x14ac:dyDescent="0.2"/>
    <row r="56" spans="4:4" hidden="1" x14ac:dyDescent="0.2">
      <c r="D56" s="391"/>
    </row>
    <row r="57" spans="4:4" hidden="1" x14ac:dyDescent="0.2"/>
    <row r="58" spans="4:4" hidden="1" x14ac:dyDescent="0.2"/>
    <row r="59" spans="4:4" hidden="1" x14ac:dyDescent="0.2"/>
    <row r="60" spans="4:4" hidden="1" x14ac:dyDescent="0.2"/>
    <row r="61" spans="4:4" hidden="1" x14ac:dyDescent="0.2"/>
    <row r="62" spans="4:4" hidden="1" x14ac:dyDescent="0.2"/>
    <row r="63" spans="4:4" hidden="1" x14ac:dyDescent="0.2"/>
    <row r="64" spans="4: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4:9" hidden="1" x14ac:dyDescent="0.2"/>
    <row r="98" spans="4:9" hidden="1" x14ac:dyDescent="0.2"/>
    <row r="99" spans="4:9" hidden="1" x14ac:dyDescent="0.2"/>
    <row r="100" spans="4:9" hidden="1" x14ac:dyDescent="0.2"/>
    <row r="101" spans="4:9" hidden="1" x14ac:dyDescent="0.2"/>
    <row r="102" spans="4:9" hidden="1" x14ac:dyDescent="0.2"/>
    <row r="103" spans="4:9" hidden="1" x14ac:dyDescent="0.2"/>
    <row r="104" spans="4:9" hidden="1" x14ac:dyDescent="0.2"/>
    <row r="105" spans="4:9" hidden="1" x14ac:dyDescent="0.2"/>
    <row r="106" spans="4:9" hidden="1" x14ac:dyDescent="0.2">
      <c r="D106" s="365"/>
      <c r="G106" s="365"/>
      <c r="H106" s="365"/>
      <c r="I106" s="365"/>
    </row>
    <row r="107" spans="4:9" hidden="1" x14ac:dyDescent="0.2"/>
    <row r="108" spans="4:9" hidden="1" x14ac:dyDescent="0.2"/>
    <row r="109" spans="4:9" hidden="1" x14ac:dyDescent="0.2"/>
    <row r="110" spans="4:9" hidden="1" x14ac:dyDescent="0.2"/>
    <row r="111" spans="4:9" hidden="1" x14ac:dyDescent="0.2"/>
    <row r="112" spans="4:9"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sheetData>
  <sheetProtection password="FF80" sheet="1" objects="1" scenarios="1"/>
  <mergeCells count="54">
    <mergeCell ref="A35:J35"/>
    <mergeCell ref="A31:J31"/>
    <mergeCell ref="A32:J32"/>
    <mergeCell ref="A33:E33"/>
    <mergeCell ref="G33:J33"/>
    <mergeCell ref="A34:D34"/>
    <mergeCell ref="G34:I34"/>
    <mergeCell ref="A30:J30"/>
    <mergeCell ref="A23:J23"/>
    <mergeCell ref="A24:J24"/>
    <mergeCell ref="A25:J25"/>
    <mergeCell ref="B26:E26"/>
    <mergeCell ref="G26:J26"/>
    <mergeCell ref="A27:C27"/>
    <mergeCell ref="D27:E27"/>
    <mergeCell ref="G27:H27"/>
    <mergeCell ref="C28:F28"/>
    <mergeCell ref="H28:J28"/>
    <mergeCell ref="A29:D29"/>
    <mergeCell ref="E29:F29"/>
    <mergeCell ref="G29:J29"/>
    <mergeCell ref="M8:O8"/>
    <mergeCell ref="A9:G9"/>
    <mergeCell ref="M16:O21"/>
    <mergeCell ref="A11:G11"/>
    <mergeCell ref="H11:I11"/>
    <mergeCell ref="A12:C12"/>
    <mergeCell ref="D12:F12"/>
    <mergeCell ref="G12:G13"/>
    <mergeCell ref="I12:I13"/>
    <mergeCell ref="A13:F13"/>
    <mergeCell ref="A14:C14"/>
    <mergeCell ref="D14:E14"/>
    <mergeCell ref="F14:H14"/>
    <mergeCell ref="A15:J15"/>
    <mergeCell ref="K16:K21"/>
    <mergeCell ref="A10:C10"/>
    <mergeCell ref="D10:G10"/>
    <mergeCell ref="H10:I10"/>
    <mergeCell ref="A6:B6"/>
    <mergeCell ref="C6:G6"/>
    <mergeCell ref="I6:J6"/>
    <mergeCell ref="A7:C7"/>
    <mergeCell ref="D7:G7"/>
    <mergeCell ref="I7:J7"/>
    <mergeCell ref="A8:D8"/>
    <mergeCell ref="E8:G8"/>
    <mergeCell ref="H8:I8"/>
    <mergeCell ref="A5:J5"/>
    <mergeCell ref="A1:J1"/>
    <mergeCell ref="A2:B2"/>
    <mergeCell ref="C2:D2"/>
    <mergeCell ref="A3:J3"/>
    <mergeCell ref="A4:J4"/>
  </mergeCells>
  <conditionalFormatting sqref="A17:A20">
    <cfRule type="expression" dxfId="296" priority="7" stopIfTrue="1">
      <formula>#REF!&gt;0</formula>
    </cfRule>
  </conditionalFormatting>
  <conditionalFormatting sqref="A21">
    <cfRule type="expression" dxfId="295" priority="6" stopIfTrue="1">
      <formula>#REF!&gt;0</formula>
    </cfRule>
  </conditionalFormatting>
  <conditionalFormatting sqref="G17">
    <cfRule type="expression" dxfId="294" priority="5" stopIfTrue="1">
      <formula>#REF!&gt;0</formula>
    </cfRule>
  </conditionalFormatting>
  <conditionalFormatting sqref="G18">
    <cfRule type="expression" dxfId="293" priority="4" stopIfTrue="1">
      <formula>#REF!&gt;0</formula>
    </cfRule>
  </conditionalFormatting>
  <conditionalFormatting sqref="G19">
    <cfRule type="expression" dxfId="292" priority="3" stopIfTrue="1">
      <formula>#REF!&gt;0</formula>
    </cfRule>
  </conditionalFormatting>
  <conditionalFormatting sqref="G20">
    <cfRule type="expression" dxfId="291" priority="2" stopIfTrue="1">
      <formula>#REF!&gt;0</formula>
    </cfRule>
  </conditionalFormatting>
  <conditionalFormatting sqref="G21">
    <cfRule type="expression" dxfId="290" priority="1" stopIfTrue="1">
      <formula>#REF!&gt;0</formula>
    </cfRule>
  </conditionalFormatting>
  <dataValidations xWindow="345" yWindow="787" count="47">
    <dataValidation type="textLength"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formula1>9</formula1>
      <formula2>10</formula2>
    </dataValidation>
    <dataValidation allowBlank="1" showErrorMessage="1" promptTitle="City" prompt="Enter the city of the payment mailing address." sqref="G27:H27"/>
    <dataValidation allowBlank="1" showErrorMessage="1" errorTitle="Signature Date" error="Enter the signature date this document is signed. (mm/dd/yy)" promptTitle="Signature Date." prompt="Enter the signature date this document is signed. (mm/dd/yy)" sqref="H28:J28"/>
    <dataValidation type="whole" operator="greaterThanOrEqual" allowBlank="1" showErrorMessage="1" promptTitle="8F. Total Match " prompt="In-Kind Match for the fund source selected on number 8. " sqref="H17">
      <formula1>0</formula1>
    </dataValidation>
    <dataValidation type="whole" operator="greaterThanOrEqual" allowBlank="1" showErrorMessage="1" promptTitle="9F. Total Match " prompt="In-Kind Match for the fund source selected on number 9. " sqref="H18">
      <formula1>0</formula1>
    </dataValidation>
    <dataValidation type="whole" operator="greaterThanOrEqual" allowBlank="1" showErrorMessage="1" promptTitle="10F. Total Match " prompt="In-Kind Match for the fund source selected on number 10. " sqref="H19">
      <formula1>0</formula1>
    </dataValidation>
    <dataValidation type="whole" operator="greaterThanOrEqual" allowBlank="1" showErrorMessage="1" promptTitle="11F. Total Match " prompt="In-Kind Match for the fund source selected on number 11. " sqref="H20">
      <formula1>0</formula1>
    </dataValidation>
    <dataValidation type="whole" operator="greaterThanOrEqual" allowBlank="1" showErrorMessage="1" promptTitle="12F. Total Match " prompt="In-Kind Match for the fund source selected on number 12. " sqref="H21">
      <formula1>0</formula1>
    </dataValidation>
    <dataValidation type="whole" operator="greaterThanOrEqual" allowBlank="1" showErrorMessage="1" promptTitle="8D. Cash Match" prompt="Cash Match for fund source selected on number 8." sqref="G17">
      <formula1>0</formula1>
    </dataValidation>
    <dataValidation type="whole" operator="greaterThanOrEqual" allowBlank="1" showErrorMessage="1" promptTitle="9D. Cash Match" prompt="Cash Match for fund source selected on number 9." sqref="G18">
      <formula1>0</formula1>
    </dataValidation>
    <dataValidation type="whole" operator="greaterThanOrEqual" allowBlank="1" showErrorMessage="1" promptTitle="10D. Cash Match" prompt="Cash Match for fund source selected on number 10." sqref="G19">
      <formula1>0</formula1>
    </dataValidation>
    <dataValidation type="whole" operator="greaterThanOrEqual" allowBlank="1" showErrorMessage="1" promptTitle="11D. Cash Match" prompt="Cash Match for fund source selected on number 11." sqref="G20">
      <formula1>0</formula1>
    </dataValidation>
    <dataValidation type="whole" operator="greaterThanOrEqual" allowBlank="1" showErrorMessage="1" promptTitle="12D. Cash Match" prompt="Cash Match for fund source selected on number 12." sqref="G21">
      <formula1>0</formula1>
    </dataValidation>
    <dataValidation type="whole" operator="greaterThanOrEqual" allowBlank="1" showErrorMessage="1" promptTitle="8B. Federal Funds" prompt="If the fund soure selected for number 8  is a Federal Fund, please provide amount funded. " sqref="E17">
      <formula1>0</formula1>
    </dataValidation>
    <dataValidation type="whole" operator="greaterThanOrEqual" allowBlank="1" showErrorMessage="1" promptTitle="9B. Federal Funds" prompt="If the fund soure selected for number 9 is a Federal Fund, please provide amount funded. " sqref="E18">
      <formula1>0</formula1>
    </dataValidation>
    <dataValidation type="whole" operator="greaterThanOrEqual" allowBlank="1" showErrorMessage="1" promptTitle="10B. Federal Funds" prompt="If the fund soure selected for number 10 is a Federal Fund, please provide amount funded. " sqref="E19">
      <formula1>0</formula1>
    </dataValidation>
    <dataValidation type="whole" operator="greaterThanOrEqual" allowBlank="1" showErrorMessage="1" promptTitle="11B. Federal Funds" prompt="If the fund soure selected for number 11  is a Federal Fund, please provide amount funded. " sqref="E20">
      <formula1>0</formula1>
    </dataValidation>
    <dataValidation type="whole" operator="greaterThanOrEqual" allowBlank="1" showErrorMessage="1" promptTitle="12B. Federal Funds" prompt="If the fund soure selected for number 12 is a Federal Fund, please provide amount funded. " sqref="E21">
      <formula1>0</formula1>
    </dataValidation>
    <dataValidation type="whole" operator="greaterThanOrEqual" allowBlank="1" showErrorMessage="1" promptTitle="8A.  State Funds" prompt="If the fund soure selected for number 8  is a State Fund, please provide amount funded. " sqref="D17">
      <formula1>0</formula1>
    </dataValidation>
    <dataValidation type="whole" operator="greaterThanOrEqual" allowBlank="1" showErrorMessage="1" promptTitle="9A.  State Funds" prompt="If the fund soure selected for number 9 is a State Fund, please provide amount funded. " sqref="D18">
      <formula1>0</formula1>
    </dataValidation>
    <dataValidation type="whole" operator="greaterThanOrEqual" allowBlank="1" showErrorMessage="1" promptTitle="10A.  State Funds" prompt="If the fund soure selected for number 10 is a State Fund, please provide amount funded. " sqref="D19">
      <formula1>0</formula1>
    </dataValidation>
    <dataValidation type="whole" operator="greaterThanOrEqual" allowBlank="1" showErrorMessage="1" promptTitle="11A.  State Funds" prompt="If the fund soure selected for number 11 is a State Fund, please provide amount funded. " sqref="D20">
      <formula1>0</formula1>
    </dataValidation>
    <dataValidation type="whole" operator="greaterThanOrEqual" allowBlank="1" showErrorMessage="1" promptTitle="12A.  State Funds" prompt="If the fund soure selected for number 12  is a State Fund, please provide amount funded. " sqref="D21">
      <formula1>0</formula1>
    </dataValidation>
    <dataValidation type="textLength" allowBlank="1" showErrorMessage="1" errorTitle="Payment Address Zip Code" error="Please enter the complete nine diget zip code" promptTitle="Payment Mailing Zip code +4" prompt="Please enter the complete nine diget zip code for the payment mailing address" sqref="K26:L26 J27">
      <formula1>9</formula1>
      <formula2>10</formula2>
    </dataValidation>
    <dataValidation allowBlank="1" showErrorMessage="1" promptTitle="Certification and Public Records" prompt="Please read item number 13. Certification Found in Row 23A and 14. CA Public Records Act (Found in Row 24A , before signing this document _x000a_" sqref="A23:J23"/>
    <dataValidation allowBlank="1" showErrorMessage="1" promptTitle="Location of Project County" prompt="Enter the County/Operational Area where the project is located. " sqref="H10"/>
    <dataValidation type="textLength" allowBlank="1" showErrorMessage="1" promptTitle="Federally Approved ICR %" prompt="If your Indirect Cost is Fedarally approved, please enter your Federally approved ICR." sqref="I14">
      <formula1>0</formula1>
      <formula2>100</formula2>
    </dataValidation>
    <dataValidation operator="greaterThan" allowBlank="1" showErrorMessage="1" errorTitle="Performance Period End Date" error="Enter the end date of the performance period for the grant. (mm/dd/yy)" promptTitle="Performance Period End Date" prompt="Enter the end date of the performance period for the grant. (mm/dd/yy)" sqref="J12"/>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dataValidation allowBlank="1" showErrorMessage="1" promptTitle="5. Disaster/Program Title" prompt="Enter the name of the Disaster/Program Title." sqref="D12:F12"/>
    <dataValidation type="textLength" allowBlank="1" showErrorMessage="1" errorTitle="Location of Project Zip Code" error="Please enter the complete nine digit zip code. " promptTitle="Location of Project Zip Code" prompt="Please enter the complete nine diget zip code" sqref="J10">
      <formula1>9</formula1>
      <formula2>10</formula2>
    </dataValidation>
    <dataValidation type="textLength" allowBlank="1" showErrorMessage="1" errorTitle="Implementing Agency Zip Code +4" error="Please enter the complete nine digit zip code" promptTitle="Implementing Agency Zip Code" prompt="Enter the Zip code +4 of the Implementing Agency." sqref="J8">
      <formula1>9</formula1>
      <formula2>10</formula2>
    </dataValidation>
    <dataValidation allowBlank="1" showErrorMessage="1" promptTitle="Implementing Agency City" prompt="Enter the city of the Implementing Agency." sqref="H8:I8"/>
    <dataValidation allowBlank="1" showErrorMessage="1" promptTitle="3. Implementing Agency Address" prompt="Enter the street address of the Implementing Agency." sqref="E8:G8"/>
    <dataValidation allowBlank="1" showErrorMessage="1" promptTitle="2. Implementing Agency" prompt="Enter the Implementing Agency name." sqref="D7:G7"/>
    <dataValidation type="textLength" operator="equal" allowBlank="1" showErrorMessage="1" errorTitle="Implementing Agency DUNS Number" error="Enter the full nine digit Federal Data Universal Numbering System (DUNS) ID number for the Implementing Agency." promptTitle="2a. Implementing Agency DUNS" prompt="Enter the full nine digit Federal Data Universal Numbering System (DUNS) ID number for the Implementing Agency." sqref="I7:J7">
      <formula1>9</formula1>
    </dataValidation>
    <dataValidation type="textLength" operator="equal" allowBlank="1" showErrorMessage="1" errorTitle="Subrecipient DUNS Number" error="Enter the full nine digit Federal Data Universal Numbering System (DUNS) ID number for the Subrecipient." promptTitle="1a. Subrecipient DUNS" prompt="Enter the full nine digit Federal Data Universal Numbering System (DUNS) ID number for the Subrecipient." sqref="I6:J6">
      <formula1>9</formula1>
    </dataValidation>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dataValidation type="list" allowBlank="1" showErrorMessage="1" promptTitle="Indirect Cost Rate" prompt="Choose the Indirect Cost Rate (ICR) that will be used for the grant.  If using a Federally Approved Indirect Cost Rate, enter the rate in the following field." sqref="D14:E14">
      <formula1>"(Select), N/A, 10% de Minimus, Federally Approved ICR"</formula1>
    </dataValidation>
    <dataValidation allowBlank="1" showInputMessage="1" showErrorMessage="1" promptTitle="Federally Approved ICR" prompt="If applicable, enter the Federally Approved Indirect Cost Rate (ICR).  Otherwise, leave blank." sqref="L14"/>
    <dataValidation allowBlank="1" showInputMessage="1" showErrorMessage="1" promptTitle="Zip+4" prompt="Enter the complete 9-digit zip code." sqref="M25:O25 M8:O8 M10:O10"/>
    <dataValidation allowBlank="1" showInputMessage="1" showErrorMessage="1" promptTitle="For Cal OES Use Only" prompt="Do not enter information." sqref="L2:O2"/>
    <dataValidation allowBlank="1" showInputMessage="1" showErrorMessage="1" promptTitle="For Cal OES Use Only" prompt="Do not enter information. " sqref="C2 F2 H2 J2"/>
    <dataValidation allowBlank="1" showInputMessage="1" sqref="H7 A17"/>
    <dataValidation type="list" allowBlank="1" showErrorMessage="1" promptTitle="8.Grant Year " prompt="Select Grant Year from Drop down List. " sqref="B17:B21">
      <formula1>source_GrantYearGAFS</formula1>
    </dataValidation>
    <dataValidation type="list" allowBlank="1" showErrorMessage="1" promptTitle="8. Fund Source" prompt="Select the Fund Source from Dropdown List. " sqref="C17:C21">
      <formula1>SOURCE_FundingSourceGAFS_all</formula1>
    </dataValidation>
    <dataValidation allowBlank="1" showErrorMessage="1" sqref="D27:E27"/>
  </dataValidations>
  <printOptions horizontalCentered="1"/>
  <pageMargins left="0.41" right="0.25" top="0" bottom="0" header="0.3" footer="0.3"/>
  <pageSetup scale="51" fitToHeight="0" orientation="portrait" useFirstPageNumber="1" r:id="rId1"/>
  <headerFooter>
    <oddFooter>&amp;L&amp;"Century Gothic,Regular"&amp;12Grant Subaward Face Sheet Cal OES 2-101 (Revised 08/2019)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99"/>
    <pageSetUpPr fitToPage="1"/>
  </sheetPr>
  <dimension ref="A1:AQ139"/>
  <sheetViews>
    <sheetView showGridLines="0" showZeros="0" zoomScale="65" zoomScaleNormal="65" zoomScaleSheetLayoutView="80" zoomScalePageLayoutView="40" workbookViewId="0">
      <selection activeCell="A7" sqref="A7:H7"/>
    </sheetView>
  </sheetViews>
  <sheetFormatPr defaultColWidth="9.140625" defaultRowHeight="12.75" zeroHeight="1" x14ac:dyDescent="0.2"/>
  <cols>
    <col min="1" max="1" width="38" style="2" customWidth="1"/>
    <col min="2" max="2" width="48.7109375" style="1" customWidth="1"/>
    <col min="3" max="3" width="57.140625" style="1" customWidth="1"/>
    <col min="4" max="4" width="37.85546875" style="1" customWidth="1"/>
    <col min="5" max="5" width="11.140625" style="1" customWidth="1"/>
    <col min="6" max="6" width="19.140625" style="1" customWidth="1"/>
    <col min="7" max="7" width="24.7109375" style="1" customWidth="1"/>
    <col min="8" max="8" width="54.42578125" style="1" customWidth="1"/>
    <col min="9" max="9" width="14.42578125" style="1" customWidth="1"/>
    <col min="10" max="14" width="9.140625" style="1" customWidth="1"/>
    <col min="15" max="15" width="10.85546875" style="1" customWidth="1"/>
    <col min="16" max="38" width="9.140625" style="1" customWidth="1"/>
    <col min="39" max="41" width="9.140625" style="11" customWidth="1"/>
    <col min="42" max="42" width="10.85546875" style="11" customWidth="1"/>
    <col min="43" max="43" width="9.140625" style="11" customWidth="1"/>
    <col min="44" max="16384" width="9.140625" style="1"/>
  </cols>
  <sheetData>
    <row r="1" spans="1:43" s="293" customFormat="1" ht="30" customHeight="1" x14ac:dyDescent="0.35">
      <c r="A1" s="1045" t="s">
        <v>811</v>
      </c>
      <c r="B1" s="1045"/>
      <c r="C1" s="1045"/>
      <c r="D1" s="1045"/>
      <c r="E1" s="1045"/>
      <c r="F1" s="1045"/>
      <c r="G1" s="1045"/>
      <c r="H1" s="1045"/>
      <c r="I1" s="908"/>
      <c r="J1" s="908"/>
      <c r="K1" s="908"/>
      <c r="M1" s="315"/>
      <c r="N1" s="315"/>
      <c r="O1" s="315"/>
      <c r="P1" s="315"/>
      <c r="AM1" s="909"/>
      <c r="AN1" s="910"/>
      <c r="AO1" s="911"/>
      <c r="AP1" s="911"/>
      <c r="AQ1" s="911"/>
    </row>
    <row r="2" spans="1:43" s="912" customFormat="1" ht="44.1" customHeight="1" x14ac:dyDescent="0.35">
      <c r="A2" s="1047" t="s">
        <v>1066</v>
      </c>
      <c r="B2" s="1047"/>
      <c r="C2" s="1047"/>
      <c r="D2" s="1047"/>
      <c r="E2" s="1047"/>
      <c r="F2" s="1047"/>
      <c r="G2" s="1047"/>
      <c r="H2" s="1047"/>
      <c r="I2" s="908"/>
      <c r="J2" s="908"/>
      <c r="K2" s="908"/>
      <c r="M2" s="315"/>
      <c r="N2" s="315"/>
      <c r="O2" s="315"/>
      <c r="P2" s="315"/>
      <c r="AM2" s="913"/>
      <c r="AN2" s="913"/>
      <c r="AO2" s="913"/>
      <c r="AP2" s="913"/>
      <c r="AQ2" s="913"/>
    </row>
    <row r="3" spans="1:43" s="915" customFormat="1" ht="60" customHeight="1" x14ac:dyDescent="0.35">
      <c r="A3" s="1049">
        <f>SubrecipientName</f>
        <v>0</v>
      </c>
      <c r="B3" s="1049"/>
      <c r="C3" s="1049"/>
      <c r="D3" s="1049"/>
      <c r="E3" s="1049"/>
      <c r="F3" s="1049"/>
      <c r="G3" s="1049"/>
      <c r="H3" s="1049"/>
      <c r="I3" s="914"/>
      <c r="J3" s="914"/>
      <c r="K3" s="908"/>
      <c r="AM3" s="916"/>
      <c r="AN3" s="916"/>
      <c r="AO3" s="916"/>
      <c r="AP3" s="916"/>
      <c r="AQ3" s="916"/>
    </row>
    <row r="4" spans="1:43" s="919" customFormat="1" ht="27.95" customHeight="1" x14ac:dyDescent="0.25">
      <c r="A4" s="1050">
        <f>FIPSNumber</f>
        <v>0</v>
      </c>
      <c r="B4" s="1050"/>
      <c r="C4" s="1050"/>
      <c r="D4" s="1050"/>
      <c r="E4" s="1050"/>
      <c r="F4" s="1050"/>
      <c r="G4" s="1050"/>
      <c r="H4" s="1050"/>
      <c r="I4" s="917"/>
      <c r="J4" s="917"/>
      <c r="K4" s="918"/>
      <c r="AM4" s="920"/>
      <c r="AN4" s="920"/>
      <c r="AO4" s="920"/>
      <c r="AP4" s="920"/>
      <c r="AQ4" s="920"/>
    </row>
    <row r="5" spans="1:43" s="919" customFormat="1" ht="35.1" customHeight="1" x14ac:dyDescent="0.25">
      <c r="A5" s="1051" t="str">
        <f>SubawardNumber</f>
        <v>2019-0003</v>
      </c>
      <c r="B5" s="1051"/>
      <c r="C5" s="1051"/>
      <c r="D5" s="1051"/>
      <c r="E5" s="1051"/>
      <c r="F5" s="1051"/>
      <c r="G5" s="1051"/>
      <c r="H5" s="1051"/>
      <c r="I5" s="917"/>
      <c r="J5" s="917"/>
      <c r="K5" s="918"/>
      <c r="AM5" s="920"/>
      <c r="AN5" s="920"/>
      <c r="AO5" s="920"/>
      <c r="AP5" s="920"/>
      <c r="AQ5" s="920"/>
    </row>
    <row r="6" spans="1:43" s="919" customFormat="1" ht="69.95" customHeight="1" x14ac:dyDescent="0.25">
      <c r="A6" s="1048"/>
      <c r="B6" s="1048"/>
      <c r="C6" s="1048"/>
      <c r="D6" s="1048"/>
      <c r="E6" s="1048"/>
      <c r="F6" s="1048"/>
      <c r="G6" s="1048"/>
      <c r="H6" s="1048"/>
      <c r="I6" s="917"/>
      <c r="J6" s="917"/>
      <c r="K6" s="918"/>
      <c r="AM6" s="920"/>
      <c r="AN6" s="920"/>
      <c r="AO6" s="920"/>
      <c r="AP6" s="920"/>
      <c r="AQ6" s="920"/>
    </row>
    <row r="7" spans="1:43" s="293" customFormat="1" ht="30.75" customHeight="1" x14ac:dyDescent="0.25">
      <c r="A7" s="1046" t="s">
        <v>860</v>
      </c>
      <c r="B7" s="1046"/>
      <c r="C7" s="1046"/>
      <c r="D7" s="1046"/>
      <c r="E7" s="1046"/>
      <c r="F7" s="1046"/>
      <c r="G7" s="1046"/>
      <c r="H7" s="1046"/>
      <c r="I7" s="907"/>
      <c r="J7" s="907"/>
      <c r="AM7" s="911"/>
      <c r="AN7" s="911"/>
      <c r="AO7" s="911"/>
      <c r="AP7" s="911"/>
      <c r="AQ7" s="911"/>
    </row>
    <row r="8" spans="1:43" s="293" customFormat="1" ht="45" customHeight="1" x14ac:dyDescent="0.25">
      <c r="A8" s="921" t="s">
        <v>1331</v>
      </c>
      <c r="B8" s="922" t="s">
        <v>192</v>
      </c>
      <c r="C8" s="922" t="s">
        <v>559</v>
      </c>
      <c r="D8" s="922" t="s">
        <v>560</v>
      </c>
      <c r="E8" s="922" t="s">
        <v>561</v>
      </c>
      <c r="F8" s="922" t="s">
        <v>562</v>
      </c>
      <c r="G8" s="922" t="s">
        <v>557</v>
      </c>
      <c r="H8" s="923" t="s">
        <v>558</v>
      </c>
      <c r="I8" s="907"/>
      <c r="J8" s="907"/>
      <c r="AM8" s="911"/>
      <c r="AN8" s="911"/>
      <c r="AO8" s="911"/>
      <c r="AP8" s="911"/>
      <c r="AQ8" s="911"/>
    </row>
    <row r="9" spans="1:43" s="875" customFormat="1" ht="39.950000000000003" customHeight="1" x14ac:dyDescent="0.25">
      <c r="A9" s="484"/>
      <c r="B9" s="485"/>
      <c r="C9" s="485"/>
      <c r="D9" s="485"/>
      <c r="E9" s="485"/>
      <c r="F9" s="486"/>
      <c r="G9" s="487"/>
      <c r="H9" s="496"/>
    </row>
    <row r="10" spans="1:43" s="875" customFormat="1" ht="39.950000000000003" customHeight="1" x14ac:dyDescent="0.25">
      <c r="A10" s="484"/>
      <c r="B10" s="485"/>
      <c r="C10" s="485"/>
      <c r="D10" s="485"/>
      <c r="E10" s="485"/>
      <c r="F10" s="486"/>
      <c r="G10" s="487"/>
      <c r="H10" s="496"/>
    </row>
    <row r="11" spans="1:43" s="875" customFormat="1" ht="39.950000000000003" customHeight="1" x14ac:dyDescent="0.25">
      <c r="A11" s="484"/>
      <c r="B11" s="485"/>
      <c r="C11" s="485"/>
      <c r="D11" s="485"/>
      <c r="E11" s="485"/>
      <c r="F11" s="486"/>
      <c r="G11" s="487"/>
      <c r="H11" s="496"/>
      <c r="I11" s="924"/>
      <c r="J11" s="924"/>
      <c r="K11" s="924"/>
    </row>
    <row r="12" spans="1:43" s="875" customFormat="1" ht="39.950000000000003" customHeight="1" x14ac:dyDescent="0.25">
      <c r="A12" s="532"/>
      <c r="B12" s="533"/>
      <c r="C12" s="533"/>
      <c r="D12" s="533"/>
      <c r="E12" s="533"/>
      <c r="F12" s="534"/>
      <c r="G12" s="535"/>
      <c r="H12" s="536"/>
      <c r="I12" s="924"/>
      <c r="J12" s="924"/>
      <c r="K12" s="924"/>
    </row>
    <row r="13" spans="1:43" s="875" customFormat="1" ht="39.950000000000003" customHeight="1" x14ac:dyDescent="0.25">
      <c r="A13" s="484"/>
      <c r="B13" s="485"/>
      <c r="C13" s="485"/>
      <c r="D13" s="485"/>
      <c r="E13" s="485"/>
      <c r="F13" s="486"/>
      <c r="G13" s="487"/>
      <c r="H13" s="496"/>
      <c r="I13" s="924"/>
      <c r="J13" s="924"/>
      <c r="K13" s="924"/>
    </row>
    <row r="14" spans="1:43" s="265" customFormat="1" ht="39.950000000000003" customHeight="1" x14ac:dyDescent="0.25">
      <c r="A14" s="488"/>
      <c r="B14" s="489"/>
      <c r="C14" s="489"/>
      <c r="D14" s="489"/>
      <c r="E14" s="489"/>
      <c r="F14" s="490"/>
      <c r="G14" s="491"/>
      <c r="H14" s="492"/>
      <c r="I14" s="267"/>
      <c r="J14" s="267"/>
      <c r="K14" s="268"/>
      <c r="AM14" s="266"/>
      <c r="AN14" s="266"/>
      <c r="AO14" s="266"/>
      <c r="AP14" s="266"/>
      <c r="AQ14" s="266"/>
    </row>
    <row r="15" spans="1:43" ht="45" customHeight="1" x14ac:dyDescent="0.25">
      <c r="A15" s="495" t="s">
        <v>1332</v>
      </c>
      <c r="B15" s="493" t="s">
        <v>192</v>
      </c>
      <c r="C15" s="493" t="s">
        <v>559</v>
      </c>
      <c r="D15" s="493" t="s">
        <v>560</v>
      </c>
      <c r="E15" s="493" t="s">
        <v>561</v>
      </c>
      <c r="F15" s="493" t="s">
        <v>562</v>
      </c>
      <c r="G15" s="493" t="s">
        <v>557</v>
      </c>
      <c r="H15" s="494" t="s">
        <v>558</v>
      </c>
      <c r="I15" s="245"/>
      <c r="J15" s="245"/>
      <c r="K15" s="200"/>
    </row>
    <row r="16" spans="1:43" s="7" customFormat="1" ht="39.950000000000003" customHeight="1" x14ac:dyDescent="0.25">
      <c r="A16" s="497"/>
      <c r="B16" s="498"/>
      <c r="C16" s="498"/>
      <c r="D16" s="498"/>
      <c r="E16" s="498"/>
      <c r="F16" s="499"/>
      <c r="G16" s="500"/>
      <c r="H16" s="543"/>
      <c r="I16" s="757"/>
      <c r="J16" s="757"/>
      <c r="K16" s="925"/>
      <c r="AM16" s="926"/>
      <c r="AN16" s="926"/>
      <c r="AO16" s="926"/>
      <c r="AP16" s="926"/>
      <c r="AQ16" s="926"/>
    </row>
    <row r="17" spans="1:43" s="7" customFormat="1" ht="39.950000000000003" customHeight="1" x14ac:dyDescent="0.25">
      <c r="A17" s="497"/>
      <c r="B17" s="498"/>
      <c r="C17" s="498"/>
      <c r="D17" s="498"/>
      <c r="E17" s="498"/>
      <c r="F17" s="499"/>
      <c r="G17" s="500"/>
      <c r="H17" s="543"/>
      <c r="I17" s="757"/>
      <c r="J17" s="757"/>
      <c r="K17" s="925"/>
      <c r="AM17" s="926"/>
      <c r="AN17" s="926"/>
      <c r="AO17" s="926"/>
      <c r="AP17" s="926"/>
      <c r="AQ17" s="926"/>
    </row>
    <row r="18" spans="1:43" s="7" customFormat="1" ht="39.950000000000003" customHeight="1" x14ac:dyDescent="0.25">
      <c r="A18" s="497"/>
      <c r="B18" s="498"/>
      <c r="C18" s="498"/>
      <c r="D18" s="498"/>
      <c r="E18" s="498"/>
      <c r="F18" s="499"/>
      <c r="G18" s="500"/>
      <c r="H18" s="543"/>
      <c r="I18" s="757"/>
      <c r="J18" s="757"/>
      <c r="K18" s="925"/>
      <c r="AM18" s="926"/>
      <c r="AN18" s="926"/>
      <c r="AO18" s="926"/>
      <c r="AP18" s="926"/>
      <c r="AQ18" s="926"/>
    </row>
    <row r="19" spans="1:43" s="7" customFormat="1" ht="39.950000000000003" customHeight="1" x14ac:dyDescent="0.25">
      <c r="A19" s="497"/>
      <c r="B19" s="498"/>
      <c r="C19" s="498"/>
      <c r="D19" s="498"/>
      <c r="E19" s="498"/>
      <c r="F19" s="499"/>
      <c r="G19" s="500"/>
      <c r="H19" s="543"/>
      <c r="I19" s="757"/>
      <c r="J19" s="757"/>
      <c r="K19" s="9"/>
      <c r="AM19" s="926"/>
      <c r="AN19" s="926"/>
      <c r="AO19" s="926"/>
      <c r="AP19" s="926"/>
      <c r="AQ19" s="926"/>
    </row>
    <row r="20" spans="1:43" s="7" customFormat="1" ht="39.950000000000003" customHeight="1" x14ac:dyDescent="0.25">
      <c r="A20" s="539"/>
      <c r="B20" s="540"/>
      <c r="C20" s="540"/>
      <c r="D20" s="540"/>
      <c r="E20" s="540"/>
      <c r="F20" s="541"/>
      <c r="G20" s="542"/>
      <c r="H20" s="544"/>
      <c r="I20" s="757"/>
      <c r="J20" s="757"/>
      <c r="K20" s="9"/>
      <c r="AM20" s="926"/>
      <c r="AN20" s="926"/>
      <c r="AO20" s="926"/>
      <c r="AP20" s="926"/>
      <c r="AQ20" s="926"/>
    </row>
    <row r="21" spans="1:43" ht="39.950000000000003" customHeight="1" x14ac:dyDescent="0.25">
      <c r="A21" s="501"/>
      <c r="B21" s="502"/>
      <c r="C21" s="502"/>
      <c r="D21" s="502"/>
      <c r="E21" s="502"/>
      <c r="F21" s="503"/>
      <c r="G21" s="504"/>
      <c r="H21" s="505"/>
      <c r="I21" s="245"/>
      <c r="J21" s="245"/>
      <c r="K21" s="3"/>
    </row>
    <row r="22" spans="1:43" ht="13.5" x14ac:dyDescent="0.25">
      <c r="A22" s="251"/>
      <c r="B22" s="252"/>
      <c r="C22" s="252"/>
      <c r="D22" s="252"/>
      <c r="E22" s="252"/>
      <c r="F22" s="252"/>
      <c r="G22" s="252"/>
      <c r="H22" s="252"/>
      <c r="I22" s="245"/>
      <c r="J22" s="245"/>
      <c r="K22" s="3"/>
    </row>
    <row r="23" spans="1:43" ht="13.5" x14ac:dyDescent="0.25">
      <c r="A23" s="243"/>
      <c r="B23" s="244"/>
      <c r="C23" s="244"/>
      <c r="D23" s="244"/>
      <c r="E23" s="244"/>
      <c r="F23" s="244"/>
      <c r="G23" s="244"/>
      <c r="H23" s="244"/>
      <c r="I23" s="245"/>
      <c r="J23" s="245"/>
      <c r="K23" s="3"/>
    </row>
    <row r="24" spans="1:43" x14ac:dyDescent="0.2"/>
    <row r="25" spans="1:43" x14ac:dyDescent="0.2"/>
    <row r="26" spans="1:43" x14ac:dyDescent="0.2"/>
    <row r="27" spans="1:43" x14ac:dyDescent="0.2"/>
    <row r="28" spans="1:43" x14ac:dyDescent="0.2"/>
    <row r="29" spans="1:43" x14ac:dyDescent="0.2"/>
    <row r="30" spans="1:43" hidden="1" x14ac:dyDescent="0.2"/>
    <row r="31" spans="1:43" hidden="1" x14ac:dyDescent="0.2"/>
    <row r="32" spans="1:43"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sheetData>
  <sheetProtection password="FF80" sheet="1" objects="1" scenarios="1" formatCells="0" formatColumns="0" formatRows="0" insertRows="0" deleteRows="0" autoFilter="0"/>
  <customSheetViews>
    <customSheetView guid="{864452AF-FE8B-4AB5-A77B-41D8DD524B81}" scale="70" showPageBreaks="1" showGridLines="0" zeroValues="0" fitToPage="1" printArea="1" hiddenRows="1">
      <selection activeCell="I8" sqref="I8"/>
      <pageMargins left="0.25" right="0.25" top="0.25" bottom="0.25" header="0.25" footer="0.25"/>
      <printOptions horizontalCentered="1"/>
      <pageSetup scale="54" orientation="landscape" useFirstPageNumber="1" r:id="rId1"/>
      <headerFooter alignWithMargins="0">
        <oddFooter>&amp;L&amp;"Tahoma,Regular"&amp;12FMFW v1.18 - 2018</oddFooter>
      </headerFooter>
    </customSheetView>
  </customSheetViews>
  <mergeCells count="7">
    <mergeCell ref="A1:H1"/>
    <mergeCell ref="A7:H7"/>
    <mergeCell ref="A2:H2"/>
    <mergeCell ref="A6:H6"/>
    <mergeCell ref="A3:H3"/>
    <mergeCell ref="A4:H4"/>
    <mergeCell ref="A5:H5"/>
  </mergeCells>
  <dataValidations count="1">
    <dataValidation allowBlank="1" showErrorMessage="1" prompt="Blank" sqref="I9:I13 I16:I19 I20"/>
  </dataValidations>
  <printOptions horizontalCentered="1"/>
  <pageMargins left="0.25" right="0.25" top="0.5" bottom="0.5" header="0.25" footer="0.25"/>
  <pageSetup scale="53" fitToHeight="0" orientation="landscape" useFirstPageNumber="1" r:id="rId2"/>
  <headerFooter alignWithMargins="0">
    <oddHeader>&amp;C&amp;"Century Gothic,Regular"CALIFORNIA GOVERNOR'S OFFICE OF EMERGENCY SERVICES (Cal OES)</oddHeader>
    <oddFooter>&amp;L&amp;"Tahoma,Regular"&amp;12EMPG FMFW v1.19 - 2019&amp;R&amp;A</oddFooter>
  </headerFooter>
  <drawing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Y49"/>
  <sheetViews>
    <sheetView showGridLines="0" showZeros="0" zoomScale="80" zoomScaleNormal="80" zoomScaleSheetLayoutView="70" workbookViewId="0">
      <selection activeCell="AI1" sqref="AI1"/>
    </sheetView>
  </sheetViews>
  <sheetFormatPr defaultColWidth="9.140625" defaultRowHeight="12.75" x14ac:dyDescent="0.2"/>
  <cols>
    <col min="1" max="2" width="41.7109375" style="7" customWidth="1"/>
    <col min="3" max="3" width="8.5703125" style="9" customWidth="1"/>
    <col min="4" max="4" width="43.85546875" style="9" customWidth="1"/>
    <col min="5" max="6" width="41.7109375" style="7" customWidth="1"/>
    <col min="7" max="7" width="26.42578125" style="7" customWidth="1"/>
    <col min="8" max="16384" width="9.140625" style="7"/>
  </cols>
  <sheetData>
    <row r="1" spans="1:25" ht="12.75" customHeight="1" x14ac:dyDescent="0.2">
      <c r="A1" s="1052" t="s">
        <v>891</v>
      </c>
      <c r="B1" s="1052"/>
      <c r="C1" s="1052"/>
      <c r="D1" s="1052"/>
      <c r="E1" s="1052"/>
      <c r="F1" s="1052"/>
      <c r="G1" s="165"/>
      <c r="H1" s="165"/>
      <c r="I1" s="165"/>
      <c r="J1" s="165"/>
      <c r="K1" s="165"/>
      <c r="L1" s="165"/>
      <c r="M1" s="165"/>
      <c r="N1" s="165"/>
      <c r="O1" s="165"/>
      <c r="P1" s="165"/>
      <c r="Q1" s="165"/>
      <c r="R1" s="165"/>
      <c r="S1" s="165"/>
      <c r="T1" s="165"/>
      <c r="U1" s="165"/>
      <c r="V1" s="165"/>
      <c r="W1" s="165"/>
      <c r="X1" s="165"/>
      <c r="Y1" s="165"/>
    </row>
    <row r="2" spans="1:25" ht="12.75" customHeight="1" x14ac:dyDescent="0.2">
      <c r="A2" s="1053"/>
      <c r="B2" s="1053"/>
      <c r="C2" s="1053"/>
      <c r="D2" s="1053"/>
      <c r="E2" s="1053"/>
      <c r="F2" s="1053"/>
      <c r="G2" s="165"/>
      <c r="H2" s="165"/>
      <c r="I2" s="165"/>
      <c r="J2" s="165"/>
      <c r="K2" s="165"/>
      <c r="L2" s="165"/>
      <c r="M2" s="165"/>
      <c r="N2" s="165"/>
      <c r="O2" s="165"/>
      <c r="P2" s="165"/>
      <c r="Q2" s="165"/>
      <c r="R2" s="165"/>
      <c r="S2" s="165"/>
      <c r="T2" s="165"/>
      <c r="U2" s="165"/>
      <c r="V2" s="165"/>
      <c r="W2" s="165"/>
      <c r="X2" s="165"/>
      <c r="Y2" s="165"/>
    </row>
    <row r="3" spans="1:25" ht="12.75" customHeight="1" x14ac:dyDescent="0.2">
      <c r="A3" s="1058" t="s">
        <v>1002</v>
      </c>
      <c r="B3" s="1059"/>
      <c r="C3" s="1059"/>
      <c r="D3" s="1059"/>
      <c r="E3" s="1059"/>
      <c r="F3" s="1060"/>
      <c r="G3" s="191"/>
      <c r="H3" s="165"/>
      <c r="I3" s="165"/>
      <c r="J3" s="165"/>
      <c r="K3" s="165"/>
      <c r="L3" s="165"/>
      <c r="M3" s="165"/>
      <c r="N3" s="165"/>
      <c r="O3" s="165"/>
      <c r="P3" s="165"/>
      <c r="Q3" s="165"/>
      <c r="R3" s="165"/>
      <c r="S3" s="165"/>
      <c r="T3" s="165"/>
      <c r="U3" s="165"/>
      <c r="V3" s="165"/>
      <c r="W3" s="165"/>
      <c r="X3" s="165"/>
      <c r="Y3" s="165"/>
    </row>
    <row r="4" spans="1:25" ht="12.75" customHeight="1" x14ac:dyDescent="0.2">
      <c r="A4" s="1061"/>
      <c r="B4" s="1062"/>
      <c r="C4" s="1062"/>
      <c r="D4" s="1062"/>
      <c r="E4" s="1062"/>
      <c r="F4" s="1063"/>
      <c r="G4" s="191"/>
      <c r="H4" s="165"/>
      <c r="I4" s="165"/>
      <c r="J4" s="165"/>
      <c r="K4" s="165"/>
      <c r="L4" s="165"/>
      <c r="M4" s="165"/>
      <c r="N4" s="165"/>
      <c r="O4" s="165"/>
      <c r="P4" s="165"/>
      <c r="Q4" s="165"/>
      <c r="R4" s="165"/>
      <c r="S4" s="165"/>
      <c r="T4" s="165"/>
      <c r="U4" s="165"/>
      <c r="V4" s="165"/>
      <c r="W4" s="165"/>
      <c r="X4" s="165"/>
      <c r="Y4" s="165"/>
    </row>
    <row r="5" spans="1:25" s="9" customFormat="1" ht="12.75" customHeight="1" x14ac:dyDescent="0.2">
      <c r="A5" s="166" t="s">
        <v>371</v>
      </c>
      <c r="B5" s="167"/>
      <c r="C5" s="167"/>
      <c r="D5" s="167"/>
      <c r="E5" s="1064" t="s">
        <v>649</v>
      </c>
      <c r="F5" s="1065">
        <f>'Auth Agent Contact Information'!H2:H2</f>
        <v>0</v>
      </c>
      <c r="H5" s="168"/>
      <c r="I5" s="168"/>
      <c r="J5" s="168"/>
      <c r="K5" s="168"/>
      <c r="L5" s="168"/>
      <c r="M5" s="168"/>
      <c r="N5" s="168"/>
      <c r="O5" s="168"/>
      <c r="P5" s="168"/>
      <c r="Q5" s="168"/>
      <c r="R5" s="168"/>
      <c r="S5" s="168"/>
      <c r="T5" s="168"/>
      <c r="U5" s="168"/>
      <c r="V5" s="168"/>
      <c r="W5" s="168"/>
      <c r="X5" s="168"/>
    </row>
    <row r="6" spans="1:25" s="9" customFormat="1" ht="12.75" customHeight="1" x14ac:dyDescent="0.2">
      <c r="A6" s="213" t="s">
        <v>910</v>
      </c>
      <c r="B6" s="167"/>
      <c r="C6" s="167"/>
      <c r="D6" s="167"/>
      <c r="E6" s="1064"/>
      <c r="F6" s="1066"/>
      <c r="H6" s="168"/>
      <c r="I6" s="168"/>
      <c r="J6" s="168"/>
      <c r="K6" s="168"/>
      <c r="L6" s="168"/>
      <c r="M6" s="168"/>
      <c r="N6" s="168"/>
      <c r="O6" s="168"/>
      <c r="P6" s="168"/>
      <c r="Q6" s="168"/>
      <c r="R6" s="168"/>
      <c r="S6" s="168"/>
      <c r="T6" s="168"/>
      <c r="U6" s="168"/>
      <c r="V6" s="168"/>
      <c r="W6" s="168"/>
      <c r="X6" s="168"/>
    </row>
    <row r="7" spans="1:25" ht="10.5" customHeight="1" x14ac:dyDescent="0.2">
      <c r="A7" s="210"/>
      <c r="B7" s="210"/>
      <c r="C7" s="192"/>
      <c r="D7" s="192"/>
      <c r="E7" s="210"/>
      <c r="F7" s="1082"/>
      <c r="G7" s="165"/>
      <c r="H7" s="165"/>
      <c r="I7" s="165"/>
      <c r="J7" s="165"/>
      <c r="K7" s="165"/>
      <c r="L7" s="165"/>
      <c r="M7" s="165"/>
      <c r="N7" s="165"/>
      <c r="O7" s="165"/>
      <c r="P7" s="165"/>
      <c r="Q7" s="165"/>
      <c r="R7" s="165"/>
      <c r="S7" s="165"/>
      <c r="T7" s="165"/>
      <c r="U7" s="165"/>
      <c r="V7" s="165"/>
      <c r="W7" s="165"/>
      <c r="X7" s="165"/>
      <c r="Y7" s="165"/>
    </row>
    <row r="8" spans="1:25" ht="20.25" customHeight="1" x14ac:dyDescent="0.2">
      <c r="A8" s="210"/>
      <c r="B8" s="210"/>
      <c r="C8" s="192"/>
      <c r="D8" s="192"/>
      <c r="E8" s="210"/>
      <c r="F8" s="1082"/>
      <c r="G8" s="165"/>
      <c r="H8" s="165"/>
      <c r="I8" s="165"/>
      <c r="J8" s="165"/>
      <c r="K8" s="165"/>
      <c r="L8" s="165"/>
      <c r="M8" s="165"/>
      <c r="N8" s="165"/>
      <c r="O8" s="165"/>
      <c r="P8" s="165"/>
      <c r="Q8" s="165"/>
      <c r="R8" s="165"/>
      <c r="S8" s="165"/>
      <c r="T8" s="165"/>
      <c r="U8" s="165"/>
      <c r="V8" s="165"/>
      <c r="W8" s="165"/>
      <c r="X8" s="165"/>
      <c r="Y8" s="165"/>
    </row>
    <row r="9" spans="1:25" ht="19.5" customHeight="1" x14ac:dyDescent="0.2">
      <c r="A9" s="1057" t="s">
        <v>1182</v>
      </c>
      <c r="B9" s="1056" t="s">
        <v>732</v>
      </c>
      <c r="C9" s="1056"/>
      <c r="D9" s="1056"/>
      <c r="E9" s="1056"/>
      <c r="F9" s="214"/>
      <c r="G9" s="214"/>
    </row>
    <row r="10" spans="1:25" ht="19.5" customHeight="1" x14ac:dyDescent="0.2">
      <c r="A10" s="1057"/>
      <c r="B10" s="1056" t="s">
        <v>733</v>
      </c>
      <c r="C10" s="1056"/>
      <c r="D10" s="1056"/>
      <c r="E10" s="1056"/>
      <c r="F10" s="214"/>
      <c r="G10" s="214"/>
    </row>
    <row r="11" spans="1:25" ht="19.5" customHeight="1" x14ac:dyDescent="0.2">
      <c r="A11" s="212">
        <v>0</v>
      </c>
      <c r="B11" s="1056" t="s">
        <v>669</v>
      </c>
      <c r="C11" s="1056"/>
      <c r="D11" s="1056"/>
      <c r="E11" s="1056"/>
      <c r="F11" s="214"/>
      <c r="G11" s="214"/>
    </row>
    <row r="12" spans="1:25" ht="19.5" customHeight="1" x14ac:dyDescent="0.2">
      <c r="A12" s="212">
        <v>0</v>
      </c>
      <c r="B12" s="1056" t="s">
        <v>993</v>
      </c>
      <c r="C12" s="1056"/>
      <c r="D12" s="1056"/>
      <c r="E12" s="1056"/>
      <c r="F12" s="214"/>
      <c r="G12" s="214"/>
    </row>
    <row r="13" spans="1:25" ht="19.5" customHeight="1" x14ac:dyDescent="0.2">
      <c r="A13" s="195"/>
      <c r="B13" s="1056" t="s">
        <v>988</v>
      </c>
      <c r="C13" s="1056"/>
      <c r="D13" s="1056"/>
      <c r="E13" s="1056"/>
      <c r="F13" s="214"/>
      <c r="G13" s="214"/>
    </row>
    <row r="14" spans="1:25" ht="19.5" customHeight="1" x14ac:dyDescent="0.2">
      <c r="A14" s="215"/>
      <c r="B14" s="1056" t="s">
        <v>1003</v>
      </c>
      <c r="C14" s="1056"/>
      <c r="D14" s="1056"/>
      <c r="E14" s="1056"/>
      <c r="F14" s="214"/>
      <c r="G14" s="214"/>
    </row>
    <row r="15" spans="1:25" ht="19.5" customHeight="1" x14ac:dyDescent="0.2">
      <c r="A15" s="215"/>
      <c r="B15" s="1056" t="s">
        <v>992</v>
      </c>
      <c r="C15" s="1056"/>
      <c r="D15" s="1056"/>
      <c r="E15" s="1056"/>
      <c r="F15" s="214"/>
      <c r="G15" s="214"/>
    </row>
    <row r="16" spans="1:25" ht="19.5" customHeight="1" x14ac:dyDescent="0.2">
      <c r="A16" s="215"/>
      <c r="B16" s="1056" t="s">
        <v>802</v>
      </c>
      <c r="C16" s="1056"/>
      <c r="D16" s="1056"/>
      <c r="E16" s="1056"/>
      <c r="F16" s="214"/>
      <c r="G16" s="214"/>
    </row>
    <row r="17" spans="1:10" ht="19.5" customHeight="1" x14ac:dyDescent="0.2">
      <c r="A17" s="215"/>
      <c r="B17" s="1056" t="s">
        <v>994</v>
      </c>
      <c r="C17" s="1056"/>
      <c r="D17" s="1056"/>
      <c r="E17" s="1056"/>
      <c r="F17" s="214"/>
      <c r="G17" s="214"/>
    </row>
    <row r="18" spans="1:10" ht="12.75" customHeight="1" x14ac:dyDescent="0.2">
      <c r="D18" s="196"/>
      <c r="E18" s="163"/>
    </row>
    <row r="19" spans="1:10" ht="12.75" customHeight="1" x14ac:dyDescent="0.2">
      <c r="A19" s="1083" t="s">
        <v>650</v>
      </c>
      <c r="B19" s="1086" t="s">
        <v>192</v>
      </c>
      <c r="C19" s="1071" t="s">
        <v>651</v>
      </c>
      <c r="D19" s="1072"/>
      <c r="E19" s="1079" t="s">
        <v>652</v>
      </c>
      <c r="F19" s="1068" t="s">
        <v>653</v>
      </c>
      <c r="G19" s="216"/>
    </row>
    <row r="20" spans="1:10" ht="12.75" customHeight="1" x14ac:dyDescent="0.2">
      <c r="A20" s="1084"/>
      <c r="B20" s="1087"/>
      <c r="C20" s="1073"/>
      <c r="D20" s="1074"/>
      <c r="E20" s="1080"/>
      <c r="F20" s="1069"/>
      <c r="G20" s="216"/>
    </row>
    <row r="21" spans="1:10" s="194" customFormat="1" ht="12.75" customHeight="1" x14ac:dyDescent="0.2">
      <c r="A21" s="1085"/>
      <c r="B21" s="1088"/>
      <c r="C21" s="1075"/>
      <c r="D21" s="1076"/>
      <c r="E21" s="1081"/>
      <c r="F21" s="1070"/>
      <c r="G21" s="216"/>
    </row>
    <row r="22" spans="1:10" ht="20.100000000000001" customHeight="1" x14ac:dyDescent="0.2">
      <c r="A22" s="217"/>
      <c r="B22" s="218"/>
      <c r="C22" s="1077"/>
      <c r="D22" s="1078"/>
      <c r="E22" s="218"/>
      <c r="F22" s="219"/>
      <c r="G22" s="220"/>
    </row>
    <row r="23" spans="1:10" ht="20.100000000000001" customHeight="1" x14ac:dyDescent="0.2">
      <c r="A23" s="232"/>
      <c r="B23" s="233"/>
      <c r="C23" s="1054"/>
      <c r="D23" s="1055"/>
      <c r="E23" s="238"/>
      <c r="F23" s="239">
        <f>SUM(C23:E23)</f>
        <v>0</v>
      </c>
      <c r="G23" s="190"/>
      <c r="H23" s="8"/>
      <c r="J23" s="8"/>
    </row>
    <row r="24" spans="1:10" ht="20.100000000000001" customHeight="1" x14ac:dyDescent="0.2">
      <c r="A24" s="232"/>
      <c r="B24" s="233"/>
      <c r="C24" s="1054"/>
      <c r="D24" s="1055"/>
      <c r="E24" s="238"/>
      <c r="F24" s="239">
        <f t="shared" ref="F24:F37" si="0">SUM(C24:E24)</f>
        <v>0</v>
      </c>
      <c r="G24" s="190"/>
      <c r="H24" s="8"/>
    </row>
    <row r="25" spans="1:10" ht="19.5" customHeight="1" x14ac:dyDescent="0.2">
      <c r="A25" s="232"/>
      <c r="B25" s="233"/>
      <c r="C25" s="1054"/>
      <c r="D25" s="1055"/>
      <c r="E25" s="238"/>
      <c r="F25" s="239">
        <f t="shared" si="0"/>
        <v>0</v>
      </c>
      <c r="G25" s="190"/>
      <c r="H25" s="8"/>
    </row>
    <row r="26" spans="1:10" ht="20.100000000000001" customHeight="1" x14ac:dyDescent="0.2">
      <c r="A26" s="232"/>
      <c r="B26" s="233"/>
      <c r="C26" s="1054"/>
      <c r="D26" s="1055"/>
      <c r="E26" s="238"/>
      <c r="F26" s="239">
        <f t="shared" si="0"/>
        <v>0</v>
      </c>
      <c r="G26" s="190"/>
    </row>
    <row r="27" spans="1:10" ht="20.100000000000001" customHeight="1" x14ac:dyDescent="0.2">
      <c r="A27" s="232"/>
      <c r="B27" s="233"/>
      <c r="C27" s="1054"/>
      <c r="D27" s="1055"/>
      <c r="E27" s="238"/>
      <c r="F27" s="239">
        <f t="shared" si="0"/>
        <v>0</v>
      </c>
      <c r="G27" s="190"/>
    </row>
    <row r="28" spans="1:10" ht="20.100000000000001" customHeight="1" x14ac:dyDescent="0.2">
      <c r="A28" s="232"/>
      <c r="B28" s="233"/>
      <c r="C28" s="1054"/>
      <c r="D28" s="1055"/>
      <c r="E28" s="238"/>
      <c r="F28" s="239">
        <f t="shared" si="0"/>
        <v>0</v>
      </c>
      <c r="G28" s="190"/>
    </row>
    <row r="29" spans="1:10" ht="20.100000000000001" customHeight="1" x14ac:dyDescent="0.2">
      <c r="A29" s="232"/>
      <c r="B29" s="233"/>
      <c r="C29" s="1054"/>
      <c r="D29" s="1055"/>
      <c r="E29" s="238"/>
      <c r="F29" s="239">
        <f t="shared" si="0"/>
        <v>0</v>
      </c>
      <c r="G29" s="190"/>
      <c r="H29" s="8"/>
    </row>
    <row r="30" spans="1:10" ht="20.100000000000001" customHeight="1" x14ac:dyDescent="0.2">
      <c r="A30" s="232"/>
      <c r="B30" s="233"/>
      <c r="C30" s="1054"/>
      <c r="D30" s="1055"/>
      <c r="E30" s="238"/>
      <c r="F30" s="239">
        <f t="shared" si="0"/>
        <v>0</v>
      </c>
      <c r="G30" s="190"/>
      <c r="H30" s="8"/>
    </row>
    <row r="31" spans="1:10" ht="20.100000000000001" customHeight="1" x14ac:dyDescent="0.2">
      <c r="A31" s="232"/>
      <c r="B31" s="233"/>
      <c r="C31" s="1054"/>
      <c r="D31" s="1055"/>
      <c r="E31" s="238"/>
      <c r="F31" s="239">
        <f t="shared" si="0"/>
        <v>0</v>
      </c>
      <c r="G31" s="190"/>
      <c r="H31" s="8"/>
    </row>
    <row r="32" spans="1:10" ht="20.100000000000001" customHeight="1" x14ac:dyDescent="0.2">
      <c r="A32" s="232"/>
      <c r="B32" s="233"/>
      <c r="C32" s="1054"/>
      <c r="D32" s="1055"/>
      <c r="E32" s="238"/>
      <c r="F32" s="239">
        <f t="shared" si="0"/>
        <v>0</v>
      </c>
      <c r="G32" s="190"/>
      <c r="H32" s="8"/>
    </row>
    <row r="33" spans="1:10" ht="20.100000000000001" customHeight="1" x14ac:dyDescent="0.2">
      <c r="A33" s="232"/>
      <c r="B33" s="233"/>
      <c r="C33" s="1054"/>
      <c r="D33" s="1055"/>
      <c r="E33" s="238"/>
      <c r="F33" s="239">
        <f t="shared" si="0"/>
        <v>0</v>
      </c>
      <c r="G33" s="190"/>
    </row>
    <row r="34" spans="1:10" ht="20.100000000000001" customHeight="1" x14ac:dyDescent="0.2">
      <c r="A34" s="232"/>
      <c r="B34" s="233"/>
      <c r="C34" s="1054"/>
      <c r="D34" s="1055"/>
      <c r="E34" s="238"/>
      <c r="F34" s="239">
        <f t="shared" si="0"/>
        <v>0</v>
      </c>
      <c r="G34" s="190"/>
    </row>
    <row r="35" spans="1:10" ht="20.100000000000001" customHeight="1" x14ac:dyDescent="0.2">
      <c r="A35" s="232"/>
      <c r="B35" s="233"/>
      <c r="C35" s="1054"/>
      <c r="D35" s="1055"/>
      <c r="E35" s="238"/>
      <c r="F35" s="239">
        <f t="shared" si="0"/>
        <v>0</v>
      </c>
      <c r="G35" s="190"/>
    </row>
    <row r="36" spans="1:10" ht="20.100000000000001" customHeight="1" x14ac:dyDescent="0.2">
      <c r="A36" s="234"/>
      <c r="B36" s="235"/>
      <c r="C36" s="1054"/>
      <c r="D36" s="1055"/>
      <c r="E36" s="240"/>
      <c r="F36" s="239">
        <f t="shared" si="0"/>
        <v>0</v>
      </c>
      <c r="G36" s="190"/>
      <c r="H36" s="8"/>
    </row>
    <row r="37" spans="1:10" ht="20.100000000000001" customHeight="1" x14ac:dyDescent="0.2">
      <c r="A37" s="236"/>
      <c r="B37" s="237"/>
      <c r="C37" s="1054"/>
      <c r="D37" s="1055"/>
      <c r="E37" s="241"/>
      <c r="F37" s="239">
        <f t="shared" si="0"/>
        <v>0</v>
      </c>
      <c r="G37" s="190"/>
      <c r="H37" s="8"/>
      <c r="J37" s="8"/>
    </row>
    <row r="38" spans="1:10" s="8" customFormat="1" ht="19.5" customHeight="1" x14ac:dyDescent="0.2">
      <c r="A38" s="189"/>
      <c r="B38" s="189"/>
      <c r="C38" s="190"/>
      <c r="D38" s="190"/>
      <c r="E38" s="189"/>
      <c r="F38" s="189"/>
      <c r="G38" s="189"/>
    </row>
    <row r="39" spans="1:10" s="16" customFormat="1" ht="20.100000000000001" customHeight="1" x14ac:dyDescent="0.2">
      <c r="A39" s="190"/>
      <c r="B39" s="190"/>
      <c r="C39" s="190"/>
      <c r="D39" s="231" t="s">
        <v>734</v>
      </c>
      <c r="E39" s="190"/>
      <c r="F39" s="190"/>
      <c r="G39" s="190"/>
    </row>
    <row r="40" spans="1:10" s="8" customFormat="1" ht="20.100000000000001" customHeight="1" x14ac:dyDescent="0.2">
      <c r="A40" s="187"/>
      <c r="B40" s="182"/>
      <c r="C40" s="169"/>
      <c r="D40" s="193"/>
      <c r="E40" s="188"/>
      <c r="F40" s="1089"/>
      <c r="G40" s="1089"/>
    </row>
    <row r="41" spans="1:10" s="8" customFormat="1" ht="20.100000000000001" customHeight="1" x14ac:dyDescent="0.2">
      <c r="A41" s="187"/>
      <c r="B41" s="182"/>
      <c r="C41" s="169"/>
      <c r="D41" s="193"/>
      <c r="E41" s="188"/>
      <c r="F41" s="1089"/>
      <c r="G41" s="1089"/>
    </row>
    <row r="42" spans="1:10" s="8" customFormat="1" ht="20.100000000000001" customHeight="1" x14ac:dyDescent="0.2">
      <c r="A42" s="187"/>
      <c r="B42" s="182"/>
      <c r="C42" s="169"/>
      <c r="D42" s="193"/>
      <c r="E42" s="188"/>
      <c r="F42" s="211"/>
      <c r="G42" s="211"/>
    </row>
    <row r="43" spans="1:10" s="8" customFormat="1" ht="20.100000000000001" customHeight="1" x14ac:dyDescent="0.2">
      <c r="A43" s="187"/>
      <c r="B43" s="182"/>
      <c r="C43" s="169"/>
      <c r="D43" s="193"/>
      <c r="E43" s="188"/>
      <c r="F43" s="1089"/>
      <c r="G43" s="1089"/>
    </row>
    <row r="44" spans="1:10" s="8" customFormat="1" ht="20.100000000000001" customHeight="1" x14ac:dyDescent="0.2">
      <c r="A44" s="187"/>
      <c r="B44" s="182"/>
      <c r="C44" s="169"/>
      <c r="D44" s="1067"/>
      <c r="E44" s="1067"/>
      <c r="F44" s="1089"/>
      <c r="G44" s="1089"/>
    </row>
    <row r="45" spans="1:10" s="8" customFormat="1" ht="20.100000000000001" customHeight="1" x14ac:dyDescent="0.2">
      <c r="A45" s="187"/>
      <c r="B45" s="182"/>
      <c r="C45" s="169"/>
      <c r="D45" s="193"/>
      <c r="E45" s="188"/>
      <c r="F45" s="1089"/>
      <c r="G45" s="1089"/>
    </row>
    <row r="46" spans="1:10" s="8" customFormat="1" ht="20.100000000000001" customHeight="1" x14ac:dyDescent="0.2">
      <c r="A46" s="187"/>
      <c r="B46" s="182"/>
      <c r="C46" s="169"/>
      <c r="D46" s="193"/>
      <c r="E46" s="188"/>
      <c r="F46" s="1089"/>
      <c r="G46" s="1089"/>
    </row>
    <row r="47" spans="1:10" s="8" customFormat="1" ht="20.100000000000001" customHeight="1" x14ac:dyDescent="0.2">
      <c r="A47" s="187"/>
      <c r="B47" s="182"/>
      <c r="C47" s="169"/>
      <c r="D47" s="193"/>
      <c r="E47" s="188"/>
      <c r="F47" s="1089"/>
      <c r="G47" s="1089"/>
    </row>
    <row r="48" spans="1:10" s="8" customFormat="1" ht="20.100000000000001" customHeight="1" x14ac:dyDescent="0.2">
      <c r="A48" s="187"/>
      <c r="B48" s="182"/>
      <c r="C48" s="169"/>
      <c r="D48" s="193"/>
      <c r="E48" s="188"/>
      <c r="F48" s="1089"/>
      <c r="G48" s="1089"/>
    </row>
    <row r="49" spans="1:7" s="8" customFormat="1" ht="20.100000000000001" customHeight="1" x14ac:dyDescent="0.2">
      <c r="A49" s="187"/>
      <c r="B49" s="182"/>
      <c r="C49" s="169"/>
      <c r="D49" s="193"/>
      <c r="E49" s="188"/>
      <c r="F49" s="1089"/>
      <c r="G49" s="1089"/>
    </row>
  </sheetData>
  <sheetProtection formatColumns="0" insertRows="0" deleteRows="0" selectLockedCells="1" autoFilter="0" selectUnlockedCells="1"/>
  <customSheetViews>
    <customSheetView guid="{864452AF-FE8B-4AB5-A77B-41D8DD524B81}" scale="80" showPageBreaks="1" showGridLines="0" zeroValues="0" fitToPage="1" printArea="1" state="hidden">
      <selection activeCell="AI1" sqref="AI1"/>
      <pageMargins left="0.25" right="0.25" top="0.25" bottom="0.25" header="0.25" footer="0.25"/>
      <printOptions horizontalCentered="1"/>
      <pageSetup scale="62" orientation="landscape" r:id="rId1"/>
      <headerFooter>
        <oddFooter>&amp;L&amp;"Tahoma,Regular"&amp;12FMFW v1.17 - 2017</oddFooter>
      </headerFooter>
    </customSheetView>
  </customSheetViews>
  <mergeCells count="46">
    <mergeCell ref="F46:G46"/>
    <mergeCell ref="F47:G47"/>
    <mergeCell ref="F48:G48"/>
    <mergeCell ref="F49:G49"/>
    <mergeCell ref="F40:G40"/>
    <mergeCell ref="F41:G41"/>
    <mergeCell ref="F43:G43"/>
    <mergeCell ref="F44:G44"/>
    <mergeCell ref="F45:G45"/>
    <mergeCell ref="F7:F8"/>
    <mergeCell ref="A19:A21"/>
    <mergeCell ref="B19:B21"/>
    <mergeCell ref="B15:E15"/>
    <mergeCell ref="B17:E17"/>
    <mergeCell ref="B12:E12"/>
    <mergeCell ref="B14:E14"/>
    <mergeCell ref="D44:E44"/>
    <mergeCell ref="F19:F21"/>
    <mergeCell ref="C19:D21"/>
    <mergeCell ref="C22:D22"/>
    <mergeCell ref="B16:E16"/>
    <mergeCell ref="C34:D34"/>
    <mergeCell ref="C23:D23"/>
    <mergeCell ref="C24:D24"/>
    <mergeCell ref="C25:D25"/>
    <mergeCell ref="C26:D26"/>
    <mergeCell ref="C27:D27"/>
    <mergeCell ref="C28:D28"/>
    <mergeCell ref="E19:E21"/>
    <mergeCell ref="C37:D37"/>
    <mergeCell ref="A1:F2"/>
    <mergeCell ref="C35:D35"/>
    <mergeCell ref="C36:D36"/>
    <mergeCell ref="B13:E13"/>
    <mergeCell ref="B9:E9"/>
    <mergeCell ref="B10:E10"/>
    <mergeCell ref="A9:A10"/>
    <mergeCell ref="A3:F4"/>
    <mergeCell ref="C29:D29"/>
    <mergeCell ref="C30:D30"/>
    <mergeCell ref="C31:D31"/>
    <mergeCell ref="C32:D32"/>
    <mergeCell ref="C33:D33"/>
    <mergeCell ref="E5:E6"/>
    <mergeCell ref="F5:F6"/>
    <mergeCell ref="B11:E11"/>
  </mergeCells>
  <dataValidations count="1">
    <dataValidation type="list" allowBlank="1" showInputMessage="1" showErrorMessage="1" sqref="F5:F6">
      <formula1>CFDA</formula1>
    </dataValidation>
  </dataValidations>
  <printOptions horizontalCentered="1"/>
  <pageMargins left="0.25" right="0.25" top="0.25" bottom="0.25" header="0.25" footer="0.25"/>
  <pageSetup scale="62" orientation="landscape" r:id="rId2"/>
  <headerFooter>
    <oddFooter>&amp;L&amp;"Tahoma,Regular"&amp;12FMFW v1.17 - 2017</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594144" r:id="rId5" name="Check Box 2400">
              <controlPr defaultSize="0" autoFill="0" autoLine="0" autoPict="0">
                <anchor>
                  <from>
                    <xdr:col>2</xdr:col>
                    <xdr:colOff>257175</xdr:colOff>
                    <xdr:row>37</xdr:row>
                    <xdr:rowOff>152400</xdr:rowOff>
                  </from>
                  <to>
                    <xdr:col>3</xdr:col>
                    <xdr:colOff>38100</xdr:colOff>
                    <xdr:row>39</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CC99"/>
    <pageSetUpPr fitToPage="1"/>
  </sheetPr>
  <dimension ref="A1:T209"/>
  <sheetViews>
    <sheetView showGridLines="0" showZeros="0" zoomScale="65" zoomScaleNormal="65" zoomScaleSheetLayoutView="65" workbookViewId="0">
      <pane ySplit="12" topLeftCell="A13" activePane="bottomLeft" state="frozen"/>
      <selection activeCell="A10" sqref="A10:M10"/>
      <selection pane="bottomLeft" sqref="A1:S1"/>
    </sheetView>
  </sheetViews>
  <sheetFormatPr defaultColWidth="9.140625" defaultRowHeight="12.75" zeroHeight="1" x14ac:dyDescent="0.2"/>
  <cols>
    <col min="1" max="1" width="13" style="280" customWidth="1"/>
    <col min="2" max="2" width="16.85546875" style="280" customWidth="1"/>
    <col min="3" max="3" width="15.140625" style="406" bestFit="1" customWidth="1"/>
    <col min="4" max="4" width="32.5703125" style="406" customWidth="1"/>
    <col min="5" max="5" width="46.42578125" style="406" customWidth="1"/>
    <col min="6" max="6" width="13" style="407" customWidth="1"/>
    <col min="7" max="7" width="15" style="408" customWidth="1"/>
    <col min="8" max="8" width="17.5703125" style="408" customWidth="1"/>
    <col min="9" max="9" width="23.7109375" style="408" customWidth="1"/>
    <col min="10" max="10" width="22.7109375" style="408" customWidth="1"/>
    <col min="11" max="11" width="15.5703125" style="408" customWidth="1"/>
    <col min="12" max="12" width="19" style="408" customWidth="1"/>
    <col min="13" max="15" width="19.7109375" style="5" customWidth="1"/>
    <col min="16" max="16" width="19.140625" style="5" customWidth="1"/>
    <col min="17" max="17" width="21.42578125" style="5" customWidth="1"/>
    <col min="18" max="18" width="19" style="5" customWidth="1"/>
    <col min="19" max="19" width="17.28515625" style="5" customWidth="1"/>
    <col min="20" max="20" width="8.7109375" style="283" customWidth="1"/>
    <col min="21" max="16384" width="9.140625" style="283"/>
  </cols>
  <sheetData>
    <row r="1" spans="1:20" s="271" customFormat="1" ht="30" customHeight="1" x14ac:dyDescent="0.2">
      <c r="A1" s="1097" t="s">
        <v>2</v>
      </c>
      <c r="B1" s="1098"/>
      <c r="C1" s="1098"/>
      <c r="D1" s="1098"/>
      <c r="E1" s="1098"/>
      <c r="F1" s="1098"/>
      <c r="G1" s="1098"/>
      <c r="H1" s="1098"/>
      <c r="I1" s="1098"/>
      <c r="J1" s="1098"/>
      <c r="K1" s="1098"/>
      <c r="L1" s="1098"/>
      <c r="M1" s="1098"/>
      <c r="N1" s="1098"/>
      <c r="O1" s="1098"/>
      <c r="P1" s="1098"/>
      <c r="Q1" s="1098"/>
      <c r="R1" s="1098"/>
      <c r="S1" s="1099"/>
    </row>
    <row r="2" spans="1:20" s="272" customFormat="1" ht="20.100000000000001" customHeight="1" x14ac:dyDescent="0.2">
      <c r="A2" s="1105" t="s">
        <v>1335</v>
      </c>
      <c r="B2" s="1106"/>
      <c r="C2" s="1106"/>
      <c r="D2" s="1106"/>
      <c r="E2" s="1106"/>
      <c r="F2" s="1106"/>
      <c r="G2" s="1106"/>
      <c r="H2" s="1106"/>
      <c r="I2" s="1106"/>
      <c r="J2" s="1106"/>
      <c r="K2" s="1106"/>
      <c r="L2" s="1106"/>
      <c r="M2" s="1106"/>
      <c r="N2" s="1106"/>
      <c r="O2" s="1106"/>
      <c r="P2" s="1106"/>
      <c r="Q2" s="1106"/>
      <c r="R2" s="1106"/>
      <c r="S2" s="1107"/>
    </row>
    <row r="3" spans="1:20" s="273" customFormat="1" ht="35.1" customHeight="1" x14ac:dyDescent="0.2">
      <c r="A3" s="1104" t="s">
        <v>1066</v>
      </c>
      <c r="B3" s="1104"/>
      <c r="C3" s="1104"/>
      <c r="D3" s="1104"/>
      <c r="E3" s="1104"/>
      <c r="F3" s="1104"/>
      <c r="G3" s="1104"/>
      <c r="H3" s="1104"/>
      <c r="I3" s="1104"/>
      <c r="J3" s="1104"/>
      <c r="K3" s="1104"/>
      <c r="L3" s="1104"/>
      <c r="M3" s="1104"/>
      <c r="N3" s="1104"/>
      <c r="O3" s="1104"/>
      <c r="P3" s="1104"/>
      <c r="Q3" s="1104"/>
      <c r="R3" s="1104"/>
      <c r="S3" s="1104"/>
    </row>
    <row r="4" spans="1:20" s="273" customFormat="1" ht="20.100000000000001" customHeight="1" x14ac:dyDescent="0.2">
      <c r="A4" s="1117"/>
      <c r="B4" s="1117"/>
      <c r="C4" s="1117"/>
      <c r="D4" s="1117"/>
      <c r="E4" s="1117"/>
      <c r="F4" s="1117"/>
      <c r="G4" s="1117"/>
      <c r="H4" s="1117"/>
      <c r="I4" s="1117"/>
      <c r="J4" s="1117"/>
      <c r="K4" s="1117"/>
      <c r="L4" s="1117"/>
      <c r="M4" s="1117"/>
      <c r="N4" s="1117"/>
      <c r="O4" s="1117"/>
      <c r="P4" s="1117"/>
      <c r="Q4" s="1117"/>
      <c r="R4" s="1117"/>
      <c r="S4" s="1117"/>
    </row>
    <row r="5" spans="1:20" s="274" customFormat="1" ht="24.95" customHeight="1" x14ac:dyDescent="0.3">
      <c r="A5" s="1101">
        <f>SubrecipientName</f>
        <v>0</v>
      </c>
      <c r="B5" s="1102"/>
      <c r="C5" s="1102"/>
      <c r="D5" s="1102"/>
      <c r="E5" s="1102"/>
      <c r="F5" s="1102"/>
      <c r="G5" s="1102"/>
      <c r="H5" s="1102"/>
      <c r="I5" s="1102"/>
      <c r="J5" s="1102"/>
      <c r="K5" s="1102"/>
      <c r="L5" s="1102"/>
      <c r="M5" s="1102"/>
      <c r="N5" s="1102"/>
      <c r="O5" s="1103"/>
      <c r="P5" s="510" t="s">
        <v>49</v>
      </c>
      <c r="Q5" s="1100"/>
      <c r="R5" s="1100"/>
      <c r="S5" s="1100"/>
    </row>
    <row r="6" spans="1:20" s="264" customFormat="1" ht="24.95" customHeight="1" x14ac:dyDescent="0.3">
      <c r="A6" s="1112">
        <f>FIPSNumber</f>
        <v>0</v>
      </c>
      <c r="B6" s="1113"/>
      <c r="C6" s="1113"/>
      <c r="D6" s="1113"/>
      <c r="E6" s="1113"/>
      <c r="F6" s="1113"/>
      <c r="G6" s="1113"/>
      <c r="H6" s="1113"/>
      <c r="I6" s="1113"/>
      <c r="J6" s="1113"/>
      <c r="K6" s="1113"/>
      <c r="L6" s="1113"/>
      <c r="M6" s="1113"/>
      <c r="N6" s="1113"/>
      <c r="O6" s="1113"/>
      <c r="P6" s="275" t="s">
        <v>10</v>
      </c>
      <c r="Q6" s="1114"/>
      <c r="R6" s="1115"/>
      <c r="S6" s="1115"/>
    </row>
    <row r="7" spans="1:20" s="273" customFormat="1" ht="24.95" customHeight="1" x14ac:dyDescent="0.2">
      <c r="A7" s="1111" t="str">
        <f>SubawardNumber</f>
        <v>2019-0003</v>
      </c>
      <c r="B7" s="1111"/>
      <c r="C7" s="1111"/>
      <c r="D7" s="1111"/>
      <c r="E7" s="1111"/>
      <c r="F7" s="1111"/>
      <c r="G7" s="1111"/>
      <c r="H7" s="1111"/>
      <c r="I7" s="1111"/>
      <c r="J7" s="1111"/>
      <c r="K7" s="1111"/>
      <c r="L7" s="1111"/>
      <c r="M7" s="1111"/>
      <c r="N7" s="1111"/>
      <c r="O7" s="1111"/>
      <c r="P7" s="275" t="s">
        <v>885</v>
      </c>
      <c r="Q7" s="1116"/>
      <c r="R7" s="1116"/>
      <c r="S7" s="1116"/>
    </row>
    <row r="8" spans="1:20" s="273" customFormat="1" ht="24.95" customHeight="1" x14ac:dyDescent="0.3">
      <c r="A8" s="1095"/>
      <c r="B8" s="1095"/>
      <c r="C8" s="1095"/>
      <c r="D8" s="1095"/>
      <c r="E8" s="1095"/>
      <c r="F8" s="1095"/>
      <c r="G8" s="1095"/>
      <c r="H8" s="1095"/>
      <c r="I8" s="1095"/>
      <c r="J8" s="1095"/>
      <c r="K8" s="1095"/>
      <c r="L8" s="1095"/>
      <c r="M8" s="1095"/>
      <c r="N8" s="1095"/>
      <c r="O8" s="1096"/>
      <c r="P8" s="276" t="s">
        <v>1072</v>
      </c>
      <c r="Q8" s="1108">
        <f>StartDate</f>
        <v>0</v>
      </c>
      <c r="R8" s="1109"/>
      <c r="S8" s="1110"/>
    </row>
    <row r="9" spans="1:20" s="273" customFormat="1" ht="24.95" customHeight="1" x14ac:dyDescent="0.2">
      <c r="A9" s="1093"/>
      <c r="B9" s="1093"/>
      <c r="C9" s="1093"/>
      <c r="D9" s="1093"/>
      <c r="E9" s="1093"/>
      <c r="F9" s="1093"/>
      <c r="G9" s="1093"/>
      <c r="H9" s="1093"/>
      <c r="I9" s="1093"/>
      <c r="J9" s="1093"/>
      <c r="K9" s="1093"/>
      <c r="L9" s="1093"/>
      <c r="M9" s="1093"/>
      <c r="N9" s="1093"/>
      <c r="O9" s="1094"/>
      <c r="P9" s="276" t="s">
        <v>1073</v>
      </c>
      <c r="Q9" s="1108">
        <f>EndDate</f>
        <v>0</v>
      </c>
      <c r="R9" s="1109"/>
      <c r="S9" s="1110"/>
    </row>
    <row r="10" spans="1:20" s="264" customFormat="1" ht="39.950000000000003" customHeight="1" x14ac:dyDescent="0.3">
      <c r="A10" s="1090" t="s">
        <v>1423</v>
      </c>
      <c r="B10" s="1091"/>
      <c r="C10" s="1091"/>
      <c r="D10" s="1091"/>
      <c r="E10" s="1091"/>
      <c r="F10" s="1091"/>
      <c r="G10" s="1091"/>
      <c r="H10" s="1091"/>
      <c r="I10" s="1091"/>
      <c r="J10" s="1091"/>
      <c r="K10" s="1091"/>
      <c r="L10" s="1091"/>
      <c r="M10" s="1091"/>
      <c r="N10" s="1091"/>
      <c r="O10" s="1092"/>
      <c r="P10" s="512" t="s">
        <v>1042</v>
      </c>
      <c r="Q10" s="513" t="s">
        <v>1141</v>
      </c>
      <c r="R10" s="514"/>
      <c r="S10" s="515"/>
    </row>
    <row r="11" spans="1:20" s="264" customFormat="1" ht="50.1" customHeight="1" x14ac:dyDescent="0.3">
      <c r="A11" s="570" t="s">
        <v>1045</v>
      </c>
      <c r="B11" s="571" t="s">
        <v>1223</v>
      </c>
      <c r="C11" s="571" t="s">
        <v>220</v>
      </c>
      <c r="D11" s="571" t="s">
        <v>1127</v>
      </c>
      <c r="E11" s="571" t="s">
        <v>1110</v>
      </c>
      <c r="F11" s="571" t="s">
        <v>1040</v>
      </c>
      <c r="G11" s="571" t="s">
        <v>330</v>
      </c>
      <c r="H11" s="571" t="s">
        <v>1111</v>
      </c>
      <c r="I11" s="571" t="s">
        <v>1041</v>
      </c>
      <c r="J11" s="571" t="s">
        <v>1046</v>
      </c>
      <c r="K11" s="571" t="s">
        <v>1047</v>
      </c>
      <c r="L11" s="571" t="s">
        <v>1104</v>
      </c>
      <c r="M11" s="571" t="s">
        <v>1128</v>
      </c>
      <c r="N11" s="571" t="s">
        <v>1126</v>
      </c>
      <c r="O11" s="571" t="s">
        <v>1112</v>
      </c>
      <c r="P11" s="571" t="s">
        <v>1107</v>
      </c>
      <c r="Q11" s="571" t="s">
        <v>1375</v>
      </c>
      <c r="R11" s="571" t="s">
        <v>1075</v>
      </c>
      <c r="S11" s="571" t="s">
        <v>1130</v>
      </c>
    </row>
    <row r="12" spans="1:20" s="278" customFormat="1" ht="20.25" x14ac:dyDescent="0.3">
      <c r="A12" s="563"/>
      <c r="B12" s="548"/>
      <c r="C12" s="549"/>
      <c r="D12" s="549"/>
      <c r="E12" s="549"/>
      <c r="F12" s="549"/>
      <c r="G12" s="549"/>
      <c r="H12" s="549"/>
      <c r="I12" s="549"/>
      <c r="J12" s="549"/>
      <c r="K12" s="549"/>
      <c r="L12" s="549"/>
      <c r="M12" s="550">
        <f>SUM(RangeCost)</f>
        <v>0</v>
      </c>
      <c r="N12" s="550">
        <f>SUM(RangePrevious)</f>
        <v>0</v>
      </c>
      <c r="O12" s="550">
        <f>SUM(RangeThisRequest)</f>
        <v>0</v>
      </c>
      <c r="P12" s="550">
        <f>SUM(RangeApproved)</f>
        <v>0</v>
      </c>
      <c r="Q12" s="550">
        <f>SUM(RangeProjectTotal)</f>
        <v>0</v>
      </c>
      <c r="R12" s="550">
        <f>SUM(RangeBalance)</f>
        <v>0</v>
      </c>
      <c r="S12" s="567">
        <f>IFERROR(TotalApproved/TotalCost,0)</f>
        <v>0</v>
      </c>
    </row>
    <row r="13" spans="1:20" s="278" customFormat="1" ht="0.2" customHeight="1" x14ac:dyDescent="0.3">
      <c r="A13" s="564" t="s">
        <v>1400</v>
      </c>
      <c r="B13" s="551" t="s">
        <v>1400</v>
      </c>
      <c r="C13" s="551" t="s">
        <v>1400</v>
      </c>
      <c r="D13" s="551" t="s">
        <v>1400</v>
      </c>
      <c r="E13" s="551" t="s">
        <v>1400</v>
      </c>
      <c r="F13" s="551" t="s">
        <v>1400</v>
      </c>
      <c r="G13" s="551" t="s">
        <v>1400</v>
      </c>
      <c r="H13" s="551" t="s">
        <v>1400</v>
      </c>
      <c r="I13" s="551" t="s">
        <v>1400</v>
      </c>
      <c r="J13" s="551" t="s">
        <v>1400</v>
      </c>
      <c r="K13" s="551" t="s">
        <v>1400</v>
      </c>
      <c r="L13" s="551" t="s">
        <v>1400</v>
      </c>
      <c r="M13" s="552" t="s">
        <v>1400</v>
      </c>
      <c r="N13" s="552" t="s">
        <v>1400</v>
      </c>
      <c r="O13" s="552" t="s">
        <v>1400</v>
      </c>
      <c r="P13" s="552" t="s">
        <v>1400</v>
      </c>
      <c r="Q13" s="552" t="s">
        <v>1400</v>
      </c>
      <c r="R13" s="552" t="s">
        <v>1400</v>
      </c>
      <c r="S13" s="568" t="s">
        <v>1400</v>
      </c>
    </row>
    <row r="14" spans="1:20" s="546" customFormat="1" ht="17.25" x14ac:dyDescent="0.2">
      <c r="A14" s="565"/>
      <c r="B14" s="553"/>
      <c r="C14" s="553"/>
      <c r="D14" s="553"/>
      <c r="E14" s="553"/>
      <c r="F14" s="553"/>
      <c r="G14" s="553"/>
      <c r="H14" s="554"/>
      <c r="I14" s="553"/>
      <c r="J14" s="553"/>
      <c r="K14" s="553"/>
      <c r="L14" s="553"/>
      <c r="M14" s="555"/>
      <c r="N14" s="556"/>
      <c r="O14" s="556"/>
      <c r="P14" s="557">
        <f t="shared" ref="P14:P44" si="0">O14+N14</f>
        <v>0</v>
      </c>
      <c r="Q14" s="561">
        <f t="shared" ref="Q14:Q44" si="1">P14*2</f>
        <v>0</v>
      </c>
      <c r="R14" s="561">
        <f t="shared" ref="R14:R44" si="2">M14-P14</f>
        <v>0</v>
      </c>
      <c r="S14" s="569">
        <f t="shared" ref="S14:S44" si="3">IFERROR(P14/M14, 0)</f>
        <v>0</v>
      </c>
      <c r="T14" s="545"/>
    </row>
    <row r="15" spans="1:20" s="546" customFormat="1" ht="17.25" x14ac:dyDescent="0.2">
      <c r="A15" s="565"/>
      <c r="B15" s="553"/>
      <c r="C15" s="553"/>
      <c r="D15" s="553"/>
      <c r="E15" s="553"/>
      <c r="F15" s="553"/>
      <c r="G15" s="553"/>
      <c r="H15" s="554"/>
      <c r="I15" s="553"/>
      <c r="J15" s="553"/>
      <c r="K15" s="553"/>
      <c r="L15" s="553"/>
      <c r="M15" s="555"/>
      <c r="N15" s="556"/>
      <c r="O15" s="556"/>
      <c r="P15" s="557">
        <f t="shared" si="0"/>
        <v>0</v>
      </c>
      <c r="Q15" s="561">
        <f t="shared" si="1"/>
        <v>0</v>
      </c>
      <c r="R15" s="561">
        <f t="shared" si="2"/>
        <v>0</v>
      </c>
      <c r="S15" s="569">
        <f t="shared" si="3"/>
        <v>0</v>
      </c>
      <c r="T15" s="545"/>
    </row>
    <row r="16" spans="1:20" s="546" customFormat="1" ht="17.25" x14ac:dyDescent="0.2">
      <c r="A16" s="565"/>
      <c r="B16" s="553"/>
      <c r="C16" s="553"/>
      <c r="D16" s="553"/>
      <c r="E16" s="553"/>
      <c r="F16" s="553"/>
      <c r="G16" s="553"/>
      <c r="H16" s="554"/>
      <c r="I16" s="553"/>
      <c r="J16" s="553"/>
      <c r="K16" s="553"/>
      <c r="L16" s="553"/>
      <c r="M16" s="555"/>
      <c r="N16" s="556"/>
      <c r="O16" s="556"/>
      <c r="P16" s="557">
        <f t="shared" si="0"/>
        <v>0</v>
      </c>
      <c r="Q16" s="561">
        <f t="shared" si="1"/>
        <v>0</v>
      </c>
      <c r="R16" s="561">
        <f t="shared" si="2"/>
        <v>0</v>
      </c>
      <c r="S16" s="569">
        <f t="shared" si="3"/>
        <v>0</v>
      </c>
      <c r="T16" s="545"/>
    </row>
    <row r="17" spans="1:20" s="546" customFormat="1" ht="17.25" x14ac:dyDescent="0.2">
      <c r="A17" s="565"/>
      <c r="B17" s="553"/>
      <c r="C17" s="553"/>
      <c r="D17" s="553"/>
      <c r="E17" s="553"/>
      <c r="F17" s="553"/>
      <c r="G17" s="553"/>
      <c r="H17" s="554"/>
      <c r="I17" s="553"/>
      <c r="J17" s="553"/>
      <c r="K17" s="553"/>
      <c r="L17" s="553"/>
      <c r="M17" s="555"/>
      <c r="N17" s="556"/>
      <c r="O17" s="556"/>
      <c r="P17" s="557">
        <f t="shared" si="0"/>
        <v>0</v>
      </c>
      <c r="Q17" s="561">
        <f t="shared" si="1"/>
        <v>0</v>
      </c>
      <c r="R17" s="561">
        <f t="shared" si="2"/>
        <v>0</v>
      </c>
      <c r="S17" s="569">
        <f t="shared" si="3"/>
        <v>0</v>
      </c>
      <c r="T17" s="545"/>
    </row>
    <row r="18" spans="1:20" s="546" customFormat="1" ht="17.25" x14ac:dyDescent="0.2">
      <c r="A18" s="887"/>
      <c r="B18" s="882"/>
      <c r="C18" s="882"/>
      <c r="D18" s="882"/>
      <c r="E18" s="882"/>
      <c r="F18" s="882"/>
      <c r="G18" s="882"/>
      <c r="H18" s="882"/>
      <c r="I18" s="882"/>
      <c r="J18" s="882"/>
      <c r="K18" s="882"/>
      <c r="L18" s="882"/>
      <c r="M18" s="888"/>
      <c r="N18" s="883"/>
      <c r="O18" s="889"/>
      <c r="P18" s="884">
        <f>O18+N18</f>
        <v>0</v>
      </c>
      <c r="Q18" s="885">
        <f>P18*2</f>
        <v>0</v>
      </c>
      <c r="R18" s="885">
        <f>M18-P18</f>
        <v>0</v>
      </c>
      <c r="S18" s="886">
        <f>IFERROR(P18/M18, 0)</f>
        <v>0</v>
      </c>
      <c r="T18" s="545"/>
    </row>
    <row r="19" spans="1:20" s="546" customFormat="1" ht="17.25" x14ac:dyDescent="0.2">
      <c r="A19" s="565"/>
      <c r="B19" s="553"/>
      <c r="C19" s="553"/>
      <c r="D19" s="553"/>
      <c r="E19" s="558"/>
      <c r="F19" s="553"/>
      <c r="G19" s="553"/>
      <c r="H19" s="554"/>
      <c r="I19" s="553"/>
      <c r="J19" s="553"/>
      <c r="K19" s="553"/>
      <c r="L19" s="553"/>
      <c r="M19" s="555"/>
      <c r="N19" s="556"/>
      <c r="O19" s="556"/>
      <c r="P19" s="557">
        <f t="shared" si="0"/>
        <v>0</v>
      </c>
      <c r="Q19" s="561">
        <f t="shared" si="1"/>
        <v>0</v>
      </c>
      <c r="R19" s="561">
        <f t="shared" si="2"/>
        <v>0</v>
      </c>
      <c r="S19" s="569">
        <f t="shared" si="3"/>
        <v>0</v>
      </c>
      <c r="T19" s="545"/>
    </row>
    <row r="20" spans="1:20" s="546" customFormat="1" ht="17.25" x14ac:dyDescent="0.2">
      <c r="A20" s="565"/>
      <c r="B20" s="553"/>
      <c r="C20" s="553"/>
      <c r="D20" s="553"/>
      <c r="E20" s="558"/>
      <c r="F20" s="553"/>
      <c r="G20" s="553"/>
      <c r="H20" s="554"/>
      <c r="I20" s="553"/>
      <c r="J20" s="553"/>
      <c r="K20" s="553"/>
      <c r="L20" s="553"/>
      <c r="M20" s="555"/>
      <c r="N20" s="556"/>
      <c r="O20" s="556"/>
      <c r="P20" s="557">
        <f t="shared" si="0"/>
        <v>0</v>
      </c>
      <c r="Q20" s="561">
        <f t="shared" si="1"/>
        <v>0</v>
      </c>
      <c r="R20" s="561">
        <f t="shared" si="2"/>
        <v>0</v>
      </c>
      <c r="S20" s="569">
        <f t="shared" si="3"/>
        <v>0</v>
      </c>
      <c r="T20" s="545"/>
    </row>
    <row r="21" spans="1:20" s="546" customFormat="1" ht="17.25" x14ac:dyDescent="0.2">
      <c r="A21" s="565"/>
      <c r="B21" s="553"/>
      <c r="C21" s="553"/>
      <c r="D21" s="553"/>
      <c r="E21" s="553"/>
      <c r="F21" s="553"/>
      <c r="G21" s="553"/>
      <c r="H21" s="553"/>
      <c r="I21" s="553"/>
      <c r="J21" s="553"/>
      <c r="K21" s="553"/>
      <c r="L21" s="553"/>
      <c r="M21" s="555"/>
      <c r="N21" s="556"/>
      <c r="O21" s="556"/>
      <c r="P21" s="557">
        <f t="shared" si="0"/>
        <v>0</v>
      </c>
      <c r="Q21" s="561">
        <f t="shared" si="1"/>
        <v>0</v>
      </c>
      <c r="R21" s="561">
        <f t="shared" si="2"/>
        <v>0</v>
      </c>
      <c r="S21" s="569">
        <f t="shared" si="3"/>
        <v>0</v>
      </c>
      <c r="T21" s="545"/>
    </row>
    <row r="22" spans="1:20" s="546" customFormat="1" ht="17.25" x14ac:dyDescent="0.2">
      <c r="A22" s="565"/>
      <c r="B22" s="553"/>
      <c r="C22" s="553"/>
      <c r="D22" s="553"/>
      <c r="E22" s="553"/>
      <c r="F22" s="553"/>
      <c r="G22" s="553"/>
      <c r="H22" s="554"/>
      <c r="I22" s="553"/>
      <c r="J22" s="553"/>
      <c r="K22" s="553"/>
      <c r="L22" s="553"/>
      <c r="M22" s="555"/>
      <c r="N22" s="556"/>
      <c r="O22" s="556"/>
      <c r="P22" s="557">
        <f t="shared" si="0"/>
        <v>0</v>
      </c>
      <c r="Q22" s="561">
        <f t="shared" si="1"/>
        <v>0</v>
      </c>
      <c r="R22" s="561">
        <f t="shared" si="2"/>
        <v>0</v>
      </c>
      <c r="S22" s="569">
        <f t="shared" si="3"/>
        <v>0</v>
      </c>
      <c r="T22" s="545"/>
    </row>
    <row r="23" spans="1:20" s="546" customFormat="1" ht="17.25" x14ac:dyDescent="0.2">
      <c r="A23" s="565"/>
      <c r="B23" s="553"/>
      <c r="C23" s="553"/>
      <c r="D23" s="553"/>
      <c r="E23" s="553"/>
      <c r="F23" s="553"/>
      <c r="G23" s="553"/>
      <c r="H23" s="554"/>
      <c r="I23" s="553"/>
      <c r="J23" s="553"/>
      <c r="K23" s="553"/>
      <c r="L23" s="553"/>
      <c r="M23" s="555"/>
      <c r="N23" s="556"/>
      <c r="O23" s="556"/>
      <c r="P23" s="557">
        <f t="shared" si="0"/>
        <v>0</v>
      </c>
      <c r="Q23" s="561">
        <f t="shared" si="1"/>
        <v>0</v>
      </c>
      <c r="R23" s="561">
        <f t="shared" si="2"/>
        <v>0</v>
      </c>
      <c r="S23" s="569">
        <f t="shared" si="3"/>
        <v>0</v>
      </c>
      <c r="T23" s="545"/>
    </row>
    <row r="24" spans="1:20" s="546" customFormat="1" ht="17.25" x14ac:dyDescent="0.2">
      <c r="A24" s="565"/>
      <c r="B24" s="553"/>
      <c r="C24" s="553"/>
      <c r="D24" s="553"/>
      <c r="E24" s="553"/>
      <c r="F24" s="553"/>
      <c r="G24" s="553"/>
      <c r="H24" s="554"/>
      <c r="I24" s="553"/>
      <c r="J24" s="553"/>
      <c r="K24" s="553"/>
      <c r="L24" s="553"/>
      <c r="M24" s="555"/>
      <c r="N24" s="556"/>
      <c r="O24" s="556"/>
      <c r="P24" s="557">
        <f t="shared" si="0"/>
        <v>0</v>
      </c>
      <c r="Q24" s="561">
        <f t="shared" si="1"/>
        <v>0</v>
      </c>
      <c r="R24" s="561">
        <f t="shared" si="2"/>
        <v>0</v>
      </c>
      <c r="S24" s="569">
        <f t="shared" si="3"/>
        <v>0</v>
      </c>
      <c r="T24" s="545"/>
    </row>
    <row r="25" spans="1:20" s="546" customFormat="1" ht="17.25" x14ac:dyDescent="0.2">
      <c r="A25" s="565"/>
      <c r="B25" s="553"/>
      <c r="C25" s="553"/>
      <c r="D25" s="553"/>
      <c r="E25" s="553"/>
      <c r="F25" s="553"/>
      <c r="G25" s="553"/>
      <c r="H25" s="554"/>
      <c r="I25" s="553"/>
      <c r="J25" s="553"/>
      <c r="K25" s="553"/>
      <c r="L25" s="553"/>
      <c r="M25" s="555"/>
      <c r="N25" s="556"/>
      <c r="O25" s="556"/>
      <c r="P25" s="557">
        <f t="shared" si="0"/>
        <v>0</v>
      </c>
      <c r="Q25" s="561">
        <f t="shared" si="1"/>
        <v>0</v>
      </c>
      <c r="R25" s="561">
        <f t="shared" si="2"/>
        <v>0</v>
      </c>
      <c r="S25" s="569">
        <f t="shared" si="3"/>
        <v>0</v>
      </c>
      <c r="T25" s="545"/>
    </row>
    <row r="26" spans="1:20" s="546" customFormat="1" ht="17.25" x14ac:dyDescent="0.2">
      <c r="A26" s="565"/>
      <c r="B26" s="553"/>
      <c r="C26" s="553"/>
      <c r="D26" s="553"/>
      <c r="E26" s="553"/>
      <c r="F26" s="553"/>
      <c r="G26" s="553"/>
      <c r="H26" s="554"/>
      <c r="I26" s="553"/>
      <c r="J26" s="553"/>
      <c r="K26" s="553"/>
      <c r="L26" s="553"/>
      <c r="M26" s="555"/>
      <c r="N26" s="556"/>
      <c r="O26" s="556"/>
      <c r="P26" s="557">
        <f t="shared" si="0"/>
        <v>0</v>
      </c>
      <c r="Q26" s="561">
        <f t="shared" si="1"/>
        <v>0</v>
      </c>
      <c r="R26" s="561">
        <f t="shared" si="2"/>
        <v>0</v>
      </c>
      <c r="S26" s="569">
        <f t="shared" si="3"/>
        <v>0</v>
      </c>
      <c r="T26" s="545"/>
    </row>
    <row r="27" spans="1:20" s="546" customFormat="1" ht="17.25" x14ac:dyDescent="0.2">
      <c r="A27" s="565"/>
      <c r="B27" s="553"/>
      <c r="C27" s="553"/>
      <c r="D27" s="553"/>
      <c r="E27" s="553"/>
      <c r="F27" s="553"/>
      <c r="G27" s="553"/>
      <c r="H27" s="554"/>
      <c r="I27" s="553"/>
      <c r="J27" s="553"/>
      <c r="K27" s="553"/>
      <c r="L27" s="553"/>
      <c r="M27" s="555"/>
      <c r="N27" s="556"/>
      <c r="O27" s="556"/>
      <c r="P27" s="557">
        <f t="shared" si="0"/>
        <v>0</v>
      </c>
      <c r="Q27" s="561">
        <f t="shared" si="1"/>
        <v>0</v>
      </c>
      <c r="R27" s="561">
        <f t="shared" si="2"/>
        <v>0</v>
      </c>
      <c r="S27" s="569">
        <f t="shared" si="3"/>
        <v>0</v>
      </c>
      <c r="T27" s="545"/>
    </row>
    <row r="28" spans="1:20" s="546" customFormat="1" ht="17.25" x14ac:dyDescent="0.2">
      <c r="A28" s="565"/>
      <c r="B28" s="553"/>
      <c r="C28" s="553"/>
      <c r="D28" s="553"/>
      <c r="E28" s="553"/>
      <c r="F28" s="553"/>
      <c r="G28" s="553"/>
      <c r="H28" s="554"/>
      <c r="I28" s="553"/>
      <c r="J28" s="553"/>
      <c r="K28" s="553"/>
      <c r="L28" s="553"/>
      <c r="M28" s="555"/>
      <c r="N28" s="556"/>
      <c r="O28" s="556"/>
      <c r="P28" s="557">
        <f t="shared" si="0"/>
        <v>0</v>
      </c>
      <c r="Q28" s="561">
        <f t="shared" si="1"/>
        <v>0</v>
      </c>
      <c r="R28" s="561">
        <f t="shared" si="2"/>
        <v>0</v>
      </c>
      <c r="S28" s="569">
        <f t="shared" si="3"/>
        <v>0</v>
      </c>
      <c r="T28" s="545"/>
    </row>
    <row r="29" spans="1:20" s="546" customFormat="1" ht="17.25" x14ac:dyDescent="0.2">
      <c r="A29" s="565"/>
      <c r="B29" s="553"/>
      <c r="C29" s="553"/>
      <c r="D29" s="553"/>
      <c r="E29" s="553"/>
      <c r="F29" s="553"/>
      <c r="G29" s="553"/>
      <c r="H29" s="554"/>
      <c r="I29" s="553"/>
      <c r="J29" s="553"/>
      <c r="K29" s="553"/>
      <c r="L29" s="553"/>
      <c r="M29" s="555"/>
      <c r="N29" s="556"/>
      <c r="O29" s="556"/>
      <c r="P29" s="557">
        <f t="shared" si="0"/>
        <v>0</v>
      </c>
      <c r="Q29" s="561">
        <f t="shared" si="1"/>
        <v>0</v>
      </c>
      <c r="R29" s="561">
        <f t="shared" si="2"/>
        <v>0</v>
      </c>
      <c r="S29" s="569">
        <f t="shared" si="3"/>
        <v>0</v>
      </c>
      <c r="T29" s="545"/>
    </row>
    <row r="30" spans="1:20" s="546" customFormat="1" ht="17.25" x14ac:dyDescent="0.2">
      <c r="A30" s="565"/>
      <c r="B30" s="553"/>
      <c r="C30" s="553"/>
      <c r="D30" s="553"/>
      <c r="E30" s="553"/>
      <c r="F30" s="553"/>
      <c r="G30" s="553"/>
      <c r="H30" s="554"/>
      <c r="I30" s="553"/>
      <c r="J30" s="553"/>
      <c r="K30" s="553"/>
      <c r="L30" s="553"/>
      <c r="M30" s="555"/>
      <c r="N30" s="556"/>
      <c r="O30" s="556"/>
      <c r="P30" s="557">
        <f t="shared" si="0"/>
        <v>0</v>
      </c>
      <c r="Q30" s="561">
        <f t="shared" si="1"/>
        <v>0</v>
      </c>
      <c r="R30" s="561">
        <f t="shared" si="2"/>
        <v>0</v>
      </c>
      <c r="S30" s="569">
        <f t="shared" si="3"/>
        <v>0</v>
      </c>
      <c r="T30" s="545"/>
    </row>
    <row r="31" spans="1:20" s="546" customFormat="1" ht="17.25" x14ac:dyDescent="0.2">
      <c r="A31" s="565"/>
      <c r="B31" s="553"/>
      <c r="C31" s="553"/>
      <c r="D31" s="553"/>
      <c r="E31" s="553"/>
      <c r="F31" s="553"/>
      <c r="G31" s="553"/>
      <c r="H31" s="554"/>
      <c r="I31" s="553"/>
      <c r="J31" s="553"/>
      <c r="K31" s="553"/>
      <c r="L31" s="553"/>
      <c r="M31" s="555"/>
      <c r="N31" s="556"/>
      <c r="O31" s="556"/>
      <c r="P31" s="557">
        <f t="shared" si="0"/>
        <v>0</v>
      </c>
      <c r="Q31" s="561">
        <f t="shared" si="1"/>
        <v>0</v>
      </c>
      <c r="R31" s="561">
        <f t="shared" si="2"/>
        <v>0</v>
      </c>
      <c r="S31" s="569">
        <f t="shared" si="3"/>
        <v>0</v>
      </c>
      <c r="T31" s="545"/>
    </row>
    <row r="32" spans="1:20" s="546" customFormat="1" ht="17.25" x14ac:dyDescent="0.2">
      <c r="A32" s="565"/>
      <c r="B32" s="553"/>
      <c r="C32" s="553"/>
      <c r="D32" s="553"/>
      <c r="E32" s="553"/>
      <c r="F32" s="553"/>
      <c r="G32" s="553"/>
      <c r="H32" s="554"/>
      <c r="I32" s="553"/>
      <c r="J32" s="553"/>
      <c r="K32" s="553"/>
      <c r="L32" s="553"/>
      <c r="M32" s="555"/>
      <c r="N32" s="556"/>
      <c r="O32" s="556"/>
      <c r="P32" s="557">
        <f t="shared" si="0"/>
        <v>0</v>
      </c>
      <c r="Q32" s="561">
        <f t="shared" si="1"/>
        <v>0</v>
      </c>
      <c r="R32" s="561">
        <f t="shared" si="2"/>
        <v>0</v>
      </c>
      <c r="S32" s="569">
        <f t="shared" si="3"/>
        <v>0</v>
      </c>
      <c r="T32" s="545"/>
    </row>
    <row r="33" spans="1:20" s="546" customFormat="1" ht="17.25" x14ac:dyDescent="0.2">
      <c r="A33" s="565"/>
      <c r="B33" s="553"/>
      <c r="C33" s="553"/>
      <c r="D33" s="553"/>
      <c r="E33" s="553"/>
      <c r="F33" s="553"/>
      <c r="G33" s="553"/>
      <c r="H33" s="554"/>
      <c r="I33" s="553"/>
      <c r="J33" s="553"/>
      <c r="K33" s="553"/>
      <c r="L33" s="553"/>
      <c r="M33" s="555"/>
      <c r="N33" s="556"/>
      <c r="O33" s="556"/>
      <c r="P33" s="557">
        <f t="shared" si="0"/>
        <v>0</v>
      </c>
      <c r="Q33" s="561">
        <f t="shared" si="1"/>
        <v>0</v>
      </c>
      <c r="R33" s="561">
        <f t="shared" si="2"/>
        <v>0</v>
      </c>
      <c r="S33" s="569">
        <f t="shared" si="3"/>
        <v>0</v>
      </c>
      <c r="T33" s="545"/>
    </row>
    <row r="34" spans="1:20" s="546" customFormat="1" ht="17.25" x14ac:dyDescent="0.2">
      <c r="A34" s="565"/>
      <c r="B34" s="553"/>
      <c r="C34" s="553"/>
      <c r="D34" s="553"/>
      <c r="E34" s="553"/>
      <c r="F34" s="553"/>
      <c r="G34" s="553"/>
      <c r="H34" s="554"/>
      <c r="I34" s="553"/>
      <c r="J34" s="553"/>
      <c r="K34" s="553"/>
      <c r="L34" s="553"/>
      <c r="M34" s="555"/>
      <c r="N34" s="556"/>
      <c r="O34" s="556"/>
      <c r="P34" s="557">
        <f t="shared" si="0"/>
        <v>0</v>
      </c>
      <c r="Q34" s="561">
        <f t="shared" si="1"/>
        <v>0</v>
      </c>
      <c r="R34" s="561">
        <f t="shared" si="2"/>
        <v>0</v>
      </c>
      <c r="S34" s="569">
        <f t="shared" si="3"/>
        <v>0</v>
      </c>
      <c r="T34" s="545"/>
    </row>
    <row r="35" spans="1:20" s="546" customFormat="1" ht="17.25" x14ac:dyDescent="0.2">
      <c r="A35" s="565"/>
      <c r="B35" s="553"/>
      <c r="C35" s="553"/>
      <c r="D35" s="553"/>
      <c r="E35" s="553"/>
      <c r="F35" s="553"/>
      <c r="G35" s="553"/>
      <c r="H35" s="554"/>
      <c r="I35" s="553"/>
      <c r="J35" s="553"/>
      <c r="K35" s="553"/>
      <c r="L35" s="553"/>
      <c r="M35" s="555"/>
      <c r="N35" s="556"/>
      <c r="O35" s="556"/>
      <c r="P35" s="557">
        <f t="shared" si="0"/>
        <v>0</v>
      </c>
      <c r="Q35" s="561">
        <f t="shared" si="1"/>
        <v>0</v>
      </c>
      <c r="R35" s="561">
        <f t="shared" si="2"/>
        <v>0</v>
      </c>
      <c r="S35" s="569">
        <f t="shared" si="3"/>
        <v>0</v>
      </c>
      <c r="T35" s="545"/>
    </row>
    <row r="36" spans="1:20" s="546" customFormat="1" ht="17.25" x14ac:dyDescent="0.2">
      <c r="A36" s="565"/>
      <c r="B36" s="553"/>
      <c r="C36" s="553"/>
      <c r="D36" s="553"/>
      <c r="E36" s="553"/>
      <c r="F36" s="553"/>
      <c r="G36" s="553"/>
      <c r="H36" s="554"/>
      <c r="I36" s="553"/>
      <c r="J36" s="553"/>
      <c r="K36" s="553"/>
      <c r="L36" s="553"/>
      <c r="M36" s="555"/>
      <c r="N36" s="556"/>
      <c r="O36" s="556"/>
      <c r="P36" s="557">
        <f t="shared" si="0"/>
        <v>0</v>
      </c>
      <c r="Q36" s="561">
        <f t="shared" si="1"/>
        <v>0</v>
      </c>
      <c r="R36" s="561">
        <f t="shared" si="2"/>
        <v>0</v>
      </c>
      <c r="S36" s="569">
        <f t="shared" si="3"/>
        <v>0</v>
      </c>
      <c r="T36" s="545"/>
    </row>
    <row r="37" spans="1:20" s="546" customFormat="1" ht="17.25" x14ac:dyDescent="0.2">
      <c r="A37" s="565"/>
      <c r="B37" s="553"/>
      <c r="C37" s="553"/>
      <c r="D37" s="553"/>
      <c r="E37" s="553"/>
      <c r="F37" s="553"/>
      <c r="G37" s="553"/>
      <c r="H37" s="554"/>
      <c r="I37" s="553"/>
      <c r="J37" s="553"/>
      <c r="K37" s="553"/>
      <c r="L37" s="553"/>
      <c r="M37" s="555"/>
      <c r="N37" s="556"/>
      <c r="O37" s="556"/>
      <c r="P37" s="557">
        <f t="shared" si="0"/>
        <v>0</v>
      </c>
      <c r="Q37" s="561">
        <f t="shared" si="1"/>
        <v>0</v>
      </c>
      <c r="R37" s="561">
        <f t="shared" si="2"/>
        <v>0</v>
      </c>
      <c r="S37" s="569">
        <f t="shared" si="3"/>
        <v>0</v>
      </c>
      <c r="T37" s="545"/>
    </row>
    <row r="38" spans="1:20" s="546" customFormat="1" ht="17.25" x14ac:dyDescent="0.2">
      <c r="A38" s="565"/>
      <c r="B38" s="553"/>
      <c r="C38" s="553"/>
      <c r="D38" s="553"/>
      <c r="E38" s="553"/>
      <c r="F38" s="553"/>
      <c r="G38" s="553"/>
      <c r="H38" s="554"/>
      <c r="I38" s="553"/>
      <c r="J38" s="553"/>
      <c r="K38" s="553"/>
      <c r="L38" s="553"/>
      <c r="M38" s="555"/>
      <c r="N38" s="556"/>
      <c r="O38" s="556"/>
      <c r="P38" s="557">
        <f t="shared" si="0"/>
        <v>0</v>
      </c>
      <c r="Q38" s="561">
        <f t="shared" si="1"/>
        <v>0</v>
      </c>
      <c r="R38" s="561">
        <f t="shared" si="2"/>
        <v>0</v>
      </c>
      <c r="S38" s="569">
        <f t="shared" si="3"/>
        <v>0</v>
      </c>
      <c r="T38" s="545"/>
    </row>
    <row r="39" spans="1:20" s="546" customFormat="1" ht="17.25" x14ac:dyDescent="0.2">
      <c r="A39" s="565"/>
      <c r="B39" s="553"/>
      <c r="C39" s="553"/>
      <c r="D39" s="553"/>
      <c r="E39" s="553"/>
      <c r="F39" s="553"/>
      <c r="G39" s="553"/>
      <c r="H39" s="554"/>
      <c r="I39" s="553"/>
      <c r="J39" s="553"/>
      <c r="K39" s="553"/>
      <c r="L39" s="553"/>
      <c r="M39" s="555"/>
      <c r="N39" s="556"/>
      <c r="O39" s="556"/>
      <c r="P39" s="557">
        <f t="shared" si="0"/>
        <v>0</v>
      </c>
      <c r="Q39" s="561">
        <f t="shared" si="1"/>
        <v>0</v>
      </c>
      <c r="R39" s="561">
        <f t="shared" si="2"/>
        <v>0</v>
      </c>
      <c r="S39" s="569">
        <f t="shared" si="3"/>
        <v>0</v>
      </c>
      <c r="T39" s="545"/>
    </row>
    <row r="40" spans="1:20" s="546" customFormat="1" ht="17.25" x14ac:dyDescent="0.2">
      <c r="A40" s="565"/>
      <c r="B40" s="553"/>
      <c r="C40" s="553"/>
      <c r="D40" s="553"/>
      <c r="E40" s="553"/>
      <c r="F40" s="553"/>
      <c r="G40" s="553"/>
      <c r="H40" s="554"/>
      <c r="I40" s="553"/>
      <c r="J40" s="553"/>
      <c r="K40" s="553"/>
      <c r="L40" s="553"/>
      <c r="M40" s="555"/>
      <c r="N40" s="556"/>
      <c r="O40" s="556"/>
      <c r="P40" s="557">
        <f t="shared" si="0"/>
        <v>0</v>
      </c>
      <c r="Q40" s="561">
        <f t="shared" si="1"/>
        <v>0</v>
      </c>
      <c r="R40" s="561">
        <f t="shared" si="2"/>
        <v>0</v>
      </c>
      <c r="S40" s="569">
        <f t="shared" si="3"/>
        <v>0</v>
      </c>
      <c r="T40" s="545"/>
    </row>
    <row r="41" spans="1:20" s="546" customFormat="1" ht="17.25" x14ac:dyDescent="0.2">
      <c r="A41" s="565"/>
      <c r="B41" s="553"/>
      <c r="C41" s="553"/>
      <c r="D41" s="553"/>
      <c r="E41" s="553"/>
      <c r="F41" s="553"/>
      <c r="G41" s="553"/>
      <c r="H41" s="554"/>
      <c r="I41" s="553"/>
      <c r="J41" s="553"/>
      <c r="K41" s="553"/>
      <c r="L41" s="553"/>
      <c r="M41" s="555"/>
      <c r="N41" s="556"/>
      <c r="O41" s="556"/>
      <c r="P41" s="557">
        <f t="shared" si="0"/>
        <v>0</v>
      </c>
      <c r="Q41" s="561">
        <f t="shared" si="1"/>
        <v>0</v>
      </c>
      <c r="R41" s="561">
        <f t="shared" si="2"/>
        <v>0</v>
      </c>
      <c r="S41" s="569">
        <f t="shared" si="3"/>
        <v>0</v>
      </c>
      <c r="T41" s="545"/>
    </row>
    <row r="42" spans="1:20" s="546" customFormat="1" ht="17.25" x14ac:dyDescent="0.2">
      <c r="A42" s="565"/>
      <c r="B42" s="553"/>
      <c r="C42" s="553"/>
      <c r="D42" s="553"/>
      <c r="E42" s="553"/>
      <c r="F42" s="553"/>
      <c r="G42" s="553"/>
      <c r="H42" s="554"/>
      <c r="I42" s="553"/>
      <c r="J42" s="553"/>
      <c r="K42" s="553"/>
      <c r="L42" s="553"/>
      <c r="M42" s="555"/>
      <c r="N42" s="556"/>
      <c r="O42" s="556"/>
      <c r="P42" s="557">
        <f t="shared" si="0"/>
        <v>0</v>
      </c>
      <c r="Q42" s="561">
        <f t="shared" si="1"/>
        <v>0</v>
      </c>
      <c r="R42" s="561">
        <f t="shared" si="2"/>
        <v>0</v>
      </c>
      <c r="S42" s="569">
        <f t="shared" si="3"/>
        <v>0</v>
      </c>
      <c r="T42" s="545"/>
    </row>
    <row r="43" spans="1:20" s="546" customFormat="1" ht="17.25" x14ac:dyDescent="0.2">
      <c r="A43" s="565"/>
      <c r="B43" s="553"/>
      <c r="C43" s="553"/>
      <c r="D43" s="553"/>
      <c r="E43" s="553"/>
      <c r="F43" s="553"/>
      <c r="G43" s="553"/>
      <c r="H43" s="554"/>
      <c r="I43" s="553"/>
      <c r="J43" s="553"/>
      <c r="K43" s="553"/>
      <c r="L43" s="553"/>
      <c r="M43" s="555"/>
      <c r="N43" s="556"/>
      <c r="O43" s="556"/>
      <c r="P43" s="557">
        <f t="shared" si="0"/>
        <v>0</v>
      </c>
      <c r="Q43" s="561">
        <f t="shared" si="1"/>
        <v>0</v>
      </c>
      <c r="R43" s="561">
        <f t="shared" si="2"/>
        <v>0</v>
      </c>
      <c r="S43" s="569">
        <f t="shared" si="3"/>
        <v>0</v>
      </c>
      <c r="T43" s="545"/>
    </row>
    <row r="44" spans="1:20" s="546" customFormat="1" ht="17.25" x14ac:dyDescent="0.2">
      <c r="A44" s="565"/>
      <c r="B44" s="553"/>
      <c r="C44" s="553"/>
      <c r="D44" s="553"/>
      <c r="E44" s="553"/>
      <c r="F44" s="553"/>
      <c r="G44" s="553"/>
      <c r="H44" s="554"/>
      <c r="I44" s="553"/>
      <c r="J44" s="553"/>
      <c r="K44" s="553"/>
      <c r="L44" s="553"/>
      <c r="M44" s="555"/>
      <c r="N44" s="556"/>
      <c r="O44" s="556"/>
      <c r="P44" s="557">
        <f t="shared" si="0"/>
        <v>0</v>
      </c>
      <c r="Q44" s="561">
        <f t="shared" si="1"/>
        <v>0</v>
      </c>
      <c r="R44" s="561">
        <f t="shared" si="2"/>
        <v>0</v>
      </c>
      <c r="S44" s="569">
        <f t="shared" si="3"/>
        <v>0</v>
      </c>
      <c r="T44" s="545"/>
    </row>
    <row r="45" spans="1:20" s="546" customFormat="1" ht="17.25" x14ac:dyDescent="0.2">
      <c r="A45" s="565"/>
      <c r="B45" s="553"/>
      <c r="C45" s="553"/>
      <c r="D45" s="553"/>
      <c r="E45" s="553"/>
      <c r="F45" s="553"/>
      <c r="G45" s="553"/>
      <c r="H45" s="554"/>
      <c r="I45" s="553"/>
      <c r="J45" s="553"/>
      <c r="K45" s="553"/>
      <c r="L45" s="553"/>
      <c r="M45" s="555"/>
      <c r="N45" s="556"/>
      <c r="O45" s="556"/>
      <c r="P45" s="557">
        <f t="shared" ref="P45:P76" si="4">O45+N45</f>
        <v>0</v>
      </c>
      <c r="Q45" s="561">
        <f t="shared" ref="Q45:Q76" si="5">P45*2</f>
        <v>0</v>
      </c>
      <c r="R45" s="561">
        <f t="shared" ref="R45:R76" si="6">M45-P45</f>
        <v>0</v>
      </c>
      <c r="S45" s="569">
        <f t="shared" ref="S45:S76" si="7">IFERROR(P45/M45, 0)</f>
        <v>0</v>
      </c>
      <c r="T45" s="545"/>
    </row>
    <row r="46" spans="1:20" s="546" customFormat="1" ht="17.25" x14ac:dyDescent="0.2">
      <c r="A46" s="565"/>
      <c r="B46" s="553"/>
      <c r="C46" s="553"/>
      <c r="D46" s="553"/>
      <c r="E46" s="553"/>
      <c r="F46" s="553"/>
      <c r="G46" s="553"/>
      <c r="H46" s="554"/>
      <c r="I46" s="553"/>
      <c r="J46" s="553"/>
      <c r="K46" s="553"/>
      <c r="L46" s="553"/>
      <c r="M46" s="555"/>
      <c r="N46" s="556"/>
      <c r="O46" s="556"/>
      <c r="P46" s="557">
        <f t="shared" si="4"/>
        <v>0</v>
      </c>
      <c r="Q46" s="561">
        <f t="shared" si="5"/>
        <v>0</v>
      </c>
      <c r="R46" s="561">
        <f t="shared" si="6"/>
        <v>0</v>
      </c>
      <c r="S46" s="569">
        <f t="shared" si="7"/>
        <v>0</v>
      </c>
      <c r="T46" s="545"/>
    </row>
    <row r="47" spans="1:20" s="546" customFormat="1" ht="17.25" x14ac:dyDescent="0.2">
      <c r="A47" s="565"/>
      <c r="B47" s="553"/>
      <c r="C47" s="553"/>
      <c r="D47" s="553"/>
      <c r="E47" s="553"/>
      <c r="F47" s="553"/>
      <c r="G47" s="553"/>
      <c r="H47" s="554"/>
      <c r="I47" s="553"/>
      <c r="J47" s="553"/>
      <c r="K47" s="553"/>
      <c r="L47" s="553"/>
      <c r="M47" s="555"/>
      <c r="N47" s="556"/>
      <c r="O47" s="556"/>
      <c r="P47" s="557">
        <f t="shared" si="4"/>
        <v>0</v>
      </c>
      <c r="Q47" s="561">
        <f t="shared" si="5"/>
        <v>0</v>
      </c>
      <c r="R47" s="561">
        <f t="shared" si="6"/>
        <v>0</v>
      </c>
      <c r="S47" s="569">
        <f t="shared" si="7"/>
        <v>0</v>
      </c>
      <c r="T47" s="545"/>
    </row>
    <row r="48" spans="1:20" s="546" customFormat="1" ht="17.25" x14ac:dyDescent="0.2">
      <c r="A48" s="565"/>
      <c r="B48" s="553"/>
      <c r="C48" s="553"/>
      <c r="D48" s="553"/>
      <c r="E48" s="553"/>
      <c r="F48" s="553"/>
      <c r="G48" s="553"/>
      <c r="H48" s="554"/>
      <c r="I48" s="553"/>
      <c r="J48" s="553"/>
      <c r="K48" s="553"/>
      <c r="L48" s="553"/>
      <c r="M48" s="555"/>
      <c r="N48" s="556"/>
      <c r="O48" s="556"/>
      <c r="P48" s="557">
        <f t="shared" si="4"/>
        <v>0</v>
      </c>
      <c r="Q48" s="561">
        <f t="shared" si="5"/>
        <v>0</v>
      </c>
      <c r="R48" s="561">
        <f t="shared" si="6"/>
        <v>0</v>
      </c>
      <c r="S48" s="569">
        <f t="shared" si="7"/>
        <v>0</v>
      </c>
      <c r="T48" s="545"/>
    </row>
    <row r="49" spans="1:20" s="546" customFormat="1" ht="17.25" x14ac:dyDescent="0.2">
      <c r="A49" s="565"/>
      <c r="B49" s="553"/>
      <c r="C49" s="553"/>
      <c r="D49" s="553"/>
      <c r="E49" s="553"/>
      <c r="F49" s="553"/>
      <c r="G49" s="553"/>
      <c r="H49" s="554"/>
      <c r="I49" s="553"/>
      <c r="J49" s="553"/>
      <c r="K49" s="553"/>
      <c r="L49" s="553"/>
      <c r="M49" s="555"/>
      <c r="N49" s="556"/>
      <c r="O49" s="556"/>
      <c r="P49" s="557">
        <f t="shared" si="4"/>
        <v>0</v>
      </c>
      <c r="Q49" s="561">
        <f t="shared" si="5"/>
        <v>0</v>
      </c>
      <c r="R49" s="561">
        <f t="shared" si="6"/>
        <v>0</v>
      </c>
      <c r="S49" s="569">
        <f t="shared" si="7"/>
        <v>0</v>
      </c>
      <c r="T49" s="545"/>
    </row>
    <row r="50" spans="1:20" s="546" customFormat="1" ht="17.25" x14ac:dyDescent="0.2">
      <c r="A50" s="565"/>
      <c r="B50" s="553"/>
      <c r="C50" s="553"/>
      <c r="D50" s="553"/>
      <c r="E50" s="553"/>
      <c r="F50" s="553"/>
      <c r="G50" s="553"/>
      <c r="H50" s="554"/>
      <c r="I50" s="553"/>
      <c r="J50" s="553"/>
      <c r="K50" s="553"/>
      <c r="L50" s="553"/>
      <c r="M50" s="555"/>
      <c r="N50" s="556"/>
      <c r="O50" s="556"/>
      <c r="P50" s="557">
        <f t="shared" si="4"/>
        <v>0</v>
      </c>
      <c r="Q50" s="561">
        <f t="shared" si="5"/>
        <v>0</v>
      </c>
      <c r="R50" s="561">
        <f t="shared" si="6"/>
        <v>0</v>
      </c>
      <c r="S50" s="569">
        <f t="shared" si="7"/>
        <v>0</v>
      </c>
      <c r="T50" s="545"/>
    </row>
    <row r="51" spans="1:20" s="546" customFormat="1" ht="17.25" x14ac:dyDescent="0.2">
      <c r="A51" s="565"/>
      <c r="B51" s="553"/>
      <c r="C51" s="553"/>
      <c r="D51" s="553"/>
      <c r="E51" s="553"/>
      <c r="F51" s="553"/>
      <c r="G51" s="553"/>
      <c r="H51" s="554"/>
      <c r="I51" s="553"/>
      <c r="J51" s="553"/>
      <c r="K51" s="553"/>
      <c r="L51" s="553"/>
      <c r="M51" s="555"/>
      <c r="N51" s="556"/>
      <c r="O51" s="556"/>
      <c r="P51" s="557">
        <f t="shared" si="4"/>
        <v>0</v>
      </c>
      <c r="Q51" s="561">
        <f t="shared" si="5"/>
        <v>0</v>
      </c>
      <c r="R51" s="561">
        <f t="shared" si="6"/>
        <v>0</v>
      </c>
      <c r="S51" s="569">
        <f t="shared" si="7"/>
        <v>0</v>
      </c>
      <c r="T51" s="545"/>
    </row>
    <row r="52" spans="1:20" s="546" customFormat="1" ht="17.25" x14ac:dyDescent="0.2">
      <c r="A52" s="565"/>
      <c r="B52" s="553"/>
      <c r="C52" s="553"/>
      <c r="D52" s="553"/>
      <c r="E52" s="553"/>
      <c r="F52" s="553"/>
      <c r="G52" s="553"/>
      <c r="H52" s="554"/>
      <c r="I52" s="553"/>
      <c r="J52" s="553"/>
      <c r="K52" s="553"/>
      <c r="L52" s="553"/>
      <c r="M52" s="555"/>
      <c r="N52" s="556"/>
      <c r="O52" s="556"/>
      <c r="P52" s="557">
        <f t="shared" si="4"/>
        <v>0</v>
      </c>
      <c r="Q52" s="561">
        <f t="shared" si="5"/>
        <v>0</v>
      </c>
      <c r="R52" s="561">
        <f t="shared" si="6"/>
        <v>0</v>
      </c>
      <c r="S52" s="569">
        <f t="shared" si="7"/>
        <v>0</v>
      </c>
      <c r="T52" s="545"/>
    </row>
    <row r="53" spans="1:20" s="546" customFormat="1" ht="17.25" x14ac:dyDescent="0.2">
      <c r="A53" s="565"/>
      <c r="B53" s="553"/>
      <c r="C53" s="553"/>
      <c r="D53" s="553"/>
      <c r="E53" s="553"/>
      <c r="F53" s="553"/>
      <c r="G53" s="553"/>
      <c r="H53" s="554"/>
      <c r="I53" s="553"/>
      <c r="J53" s="553"/>
      <c r="K53" s="553"/>
      <c r="L53" s="553"/>
      <c r="M53" s="555"/>
      <c r="N53" s="556"/>
      <c r="O53" s="556"/>
      <c r="P53" s="557">
        <f t="shared" si="4"/>
        <v>0</v>
      </c>
      <c r="Q53" s="561">
        <f t="shared" si="5"/>
        <v>0</v>
      </c>
      <c r="R53" s="561">
        <f t="shared" si="6"/>
        <v>0</v>
      </c>
      <c r="S53" s="569">
        <f t="shared" si="7"/>
        <v>0</v>
      </c>
      <c r="T53" s="545"/>
    </row>
    <row r="54" spans="1:20" s="546" customFormat="1" ht="17.25" x14ac:dyDescent="0.2">
      <c r="A54" s="565"/>
      <c r="B54" s="553"/>
      <c r="C54" s="553"/>
      <c r="D54" s="553"/>
      <c r="E54" s="553"/>
      <c r="F54" s="553"/>
      <c r="G54" s="553"/>
      <c r="H54" s="554"/>
      <c r="I54" s="553"/>
      <c r="J54" s="553"/>
      <c r="K54" s="553"/>
      <c r="L54" s="553"/>
      <c r="M54" s="555"/>
      <c r="N54" s="556"/>
      <c r="O54" s="556"/>
      <c r="P54" s="557">
        <f t="shared" si="4"/>
        <v>0</v>
      </c>
      <c r="Q54" s="561">
        <f t="shared" si="5"/>
        <v>0</v>
      </c>
      <c r="R54" s="561">
        <f t="shared" si="6"/>
        <v>0</v>
      </c>
      <c r="S54" s="569">
        <f t="shared" si="7"/>
        <v>0</v>
      </c>
      <c r="T54" s="545"/>
    </row>
    <row r="55" spans="1:20" s="546" customFormat="1" ht="17.25" x14ac:dyDescent="0.2">
      <c r="A55" s="565"/>
      <c r="B55" s="553"/>
      <c r="C55" s="553"/>
      <c r="D55" s="553"/>
      <c r="E55" s="553"/>
      <c r="F55" s="553"/>
      <c r="G55" s="553"/>
      <c r="H55" s="554"/>
      <c r="I55" s="553"/>
      <c r="J55" s="553"/>
      <c r="K55" s="553"/>
      <c r="L55" s="553"/>
      <c r="M55" s="555"/>
      <c r="N55" s="556"/>
      <c r="O55" s="556"/>
      <c r="P55" s="557">
        <f t="shared" si="4"/>
        <v>0</v>
      </c>
      <c r="Q55" s="561">
        <f t="shared" si="5"/>
        <v>0</v>
      </c>
      <c r="R55" s="561">
        <f t="shared" si="6"/>
        <v>0</v>
      </c>
      <c r="S55" s="569">
        <f t="shared" si="7"/>
        <v>0</v>
      </c>
      <c r="T55" s="545"/>
    </row>
    <row r="56" spans="1:20" s="546" customFormat="1" ht="17.25" x14ac:dyDescent="0.2">
      <c r="A56" s="565"/>
      <c r="B56" s="553"/>
      <c r="C56" s="553"/>
      <c r="D56" s="553"/>
      <c r="E56" s="553"/>
      <c r="F56" s="553"/>
      <c r="G56" s="553"/>
      <c r="H56" s="554"/>
      <c r="I56" s="553"/>
      <c r="J56" s="553"/>
      <c r="K56" s="553"/>
      <c r="L56" s="553"/>
      <c r="M56" s="555"/>
      <c r="N56" s="556"/>
      <c r="O56" s="556"/>
      <c r="P56" s="557">
        <f t="shared" si="4"/>
        <v>0</v>
      </c>
      <c r="Q56" s="561">
        <f t="shared" si="5"/>
        <v>0</v>
      </c>
      <c r="R56" s="561">
        <f t="shared" si="6"/>
        <v>0</v>
      </c>
      <c r="S56" s="569">
        <f t="shared" si="7"/>
        <v>0</v>
      </c>
      <c r="T56" s="545"/>
    </row>
    <row r="57" spans="1:20" s="546" customFormat="1" ht="17.25" x14ac:dyDescent="0.2">
      <c r="A57" s="565"/>
      <c r="B57" s="553"/>
      <c r="C57" s="553"/>
      <c r="D57" s="553"/>
      <c r="E57" s="553"/>
      <c r="F57" s="553"/>
      <c r="G57" s="553"/>
      <c r="H57" s="554"/>
      <c r="I57" s="553"/>
      <c r="J57" s="553"/>
      <c r="K57" s="553"/>
      <c r="L57" s="553"/>
      <c r="M57" s="555"/>
      <c r="N57" s="556"/>
      <c r="O57" s="556"/>
      <c r="P57" s="557">
        <f t="shared" si="4"/>
        <v>0</v>
      </c>
      <c r="Q57" s="561">
        <f t="shared" si="5"/>
        <v>0</v>
      </c>
      <c r="R57" s="561">
        <f t="shared" si="6"/>
        <v>0</v>
      </c>
      <c r="S57" s="569">
        <f t="shared" si="7"/>
        <v>0</v>
      </c>
      <c r="T57" s="545"/>
    </row>
    <row r="58" spans="1:20" s="546" customFormat="1" ht="17.25" x14ac:dyDescent="0.2">
      <c r="A58" s="565"/>
      <c r="B58" s="553"/>
      <c r="C58" s="553"/>
      <c r="D58" s="553"/>
      <c r="E58" s="553"/>
      <c r="F58" s="553"/>
      <c r="G58" s="553"/>
      <c r="H58" s="554"/>
      <c r="I58" s="553"/>
      <c r="J58" s="553"/>
      <c r="K58" s="553"/>
      <c r="L58" s="553"/>
      <c r="M58" s="555"/>
      <c r="N58" s="556"/>
      <c r="O58" s="556"/>
      <c r="P58" s="557">
        <f t="shared" si="4"/>
        <v>0</v>
      </c>
      <c r="Q58" s="561">
        <f t="shared" si="5"/>
        <v>0</v>
      </c>
      <c r="R58" s="561">
        <f t="shared" si="6"/>
        <v>0</v>
      </c>
      <c r="S58" s="569">
        <f t="shared" si="7"/>
        <v>0</v>
      </c>
      <c r="T58" s="545"/>
    </row>
    <row r="59" spans="1:20" s="546" customFormat="1" ht="17.25" x14ac:dyDescent="0.2">
      <c r="A59" s="565"/>
      <c r="B59" s="553"/>
      <c r="C59" s="553"/>
      <c r="D59" s="553"/>
      <c r="E59" s="553"/>
      <c r="F59" s="553"/>
      <c r="G59" s="553"/>
      <c r="H59" s="554"/>
      <c r="I59" s="553"/>
      <c r="J59" s="553"/>
      <c r="K59" s="553"/>
      <c r="L59" s="553"/>
      <c r="M59" s="555"/>
      <c r="N59" s="556"/>
      <c r="O59" s="556"/>
      <c r="P59" s="557">
        <f t="shared" si="4"/>
        <v>0</v>
      </c>
      <c r="Q59" s="561">
        <f t="shared" si="5"/>
        <v>0</v>
      </c>
      <c r="R59" s="561">
        <f t="shared" si="6"/>
        <v>0</v>
      </c>
      <c r="S59" s="569">
        <f t="shared" si="7"/>
        <v>0</v>
      </c>
      <c r="T59" s="545"/>
    </row>
    <row r="60" spans="1:20" s="546" customFormat="1" ht="17.25" x14ac:dyDescent="0.2">
      <c r="A60" s="565"/>
      <c r="B60" s="553"/>
      <c r="C60" s="553"/>
      <c r="D60" s="553"/>
      <c r="E60" s="553"/>
      <c r="F60" s="553"/>
      <c r="G60" s="553"/>
      <c r="H60" s="554"/>
      <c r="I60" s="553"/>
      <c r="J60" s="553"/>
      <c r="K60" s="553"/>
      <c r="L60" s="553"/>
      <c r="M60" s="555"/>
      <c r="N60" s="556"/>
      <c r="O60" s="556"/>
      <c r="P60" s="557">
        <f t="shared" si="4"/>
        <v>0</v>
      </c>
      <c r="Q60" s="561">
        <f t="shared" si="5"/>
        <v>0</v>
      </c>
      <c r="R60" s="561">
        <f t="shared" si="6"/>
        <v>0</v>
      </c>
      <c r="S60" s="569">
        <f t="shared" si="7"/>
        <v>0</v>
      </c>
      <c r="T60" s="545"/>
    </row>
    <row r="61" spans="1:20" s="546" customFormat="1" ht="17.25" x14ac:dyDescent="0.2">
      <c r="A61" s="565"/>
      <c r="B61" s="553"/>
      <c r="C61" s="553"/>
      <c r="D61" s="553"/>
      <c r="E61" s="553"/>
      <c r="F61" s="553"/>
      <c r="G61" s="553"/>
      <c r="H61" s="554"/>
      <c r="I61" s="553"/>
      <c r="J61" s="553"/>
      <c r="K61" s="553"/>
      <c r="L61" s="553"/>
      <c r="M61" s="555"/>
      <c r="N61" s="556"/>
      <c r="O61" s="556"/>
      <c r="P61" s="557">
        <f t="shared" si="4"/>
        <v>0</v>
      </c>
      <c r="Q61" s="561">
        <f t="shared" si="5"/>
        <v>0</v>
      </c>
      <c r="R61" s="561">
        <f t="shared" si="6"/>
        <v>0</v>
      </c>
      <c r="S61" s="569">
        <f t="shared" si="7"/>
        <v>0</v>
      </c>
      <c r="T61" s="545"/>
    </row>
    <row r="62" spans="1:20" s="546" customFormat="1" ht="17.25" x14ac:dyDescent="0.2">
      <c r="A62" s="565"/>
      <c r="B62" s="553"/>
      <c r="C62" s="553"/>
      <c r="D62" s="553"/>
      <c r="E62" s="553"/>
      <c r="F62" s="553"/>
      <c r="G62" s="553"/>
      <c r="H62" s="554"/>
      <c r="I62" s="553"/>
      <c r="J62" s="553"/>
      <c r="K62" s="553"/>
      <c r="L62" s="553"/>
      <c r="M62" s="555"/>
      <c r="N62" s="556"/>
      <c r="O62" s="556"/>
      <c r="P62" s="557">
        <f t="shared" si="4"/>
        <v>0</v>
      </c>
      <c r="Q62" s="561">
        <f t="shared" si="5"/>
        <v>0</v>
      </c>
      <c r="R62" s="561">
        <f t="shared" si="6"/>
        <v>0</v>
      </c>
      <c r="S62" s="569">
        <f t="shared" si="7"/>
        <v>0</v>
      </c>
      <c r="T62" s="545"/>
    </row>
    <row r="63" spans="1:20" s="546" customFormat="1" ht="17.25" x14ac:dyDescent="0.2">
      <c r="A63" s="565"/>
      <c r="B63" s="553"/>
      <c r="C63" s="553"/>
      <c r="D63" s="553"/>
      <c r="E63" s="553"/>
      <c r="F63" s="553"/>
      <c r="G63" s="553"/>
      <c r="H63" s="554"/>
      <c r="I63" s="553"/>
      <c r="J63" s="553"/>
      <c r="K63" s="553"/>
      <c r="L63" s="553"/>
      <c r="M63" s="555"/>
      <c r="N63" s="556"/>
      <c r="O63" s="556"/>
      <c r="P63" s="557">
        <f t="shared" si="4"/>
        <v>0</v>
      </c>
      <c r="Q63" s="561">
        <f t="shared" si="5"/>
        <v>0</v>
      </c>
      <c r="R63" s="561">
        <f t="shared" si="6"/>
        <v>0</v>
      </c>
      <c r="S63" s="569">
        <f t="shared" si="7"/>
        <v>0</v>
      </c>
      <c r="T63" s="545"/>
    </row>
    <row r="64" spans="1:20" s="546" customFormat="1" ht="17.25" x14ac:dyDescent="0.2">
      <c r="A64" s="565"/>
      <c r="B64" s="553"/>
      <c r="C64" s="553"/>
      <c r="D64" s="553"/>
      <c r="E64" s="553"/>
      <c r="F64" s="553"/>
      <c r="G64" s="553"/>
      <c r="H64" s="554"/>
      <c r="I64" s="553"/>
      <c r="J64" s="553"/>
      <c r="K64" s="553"/>
      <c r="L64" s="553"/>
      <c r="M64" s="555"/>
      <c r="N64" s="556"/>
      <c r="O64" s="556"/>
      <c r="P64" s="557">
        <f t="shared" si="4"/>
        <v>0</v>
      </c>
      <c r="Q64" s="561">
        <f t="shared" si="5"/>
        <v>0</v>
      </c>
      <c r="R64" s="561">
        <f t="shared" si="6"/>
        <v>0</v>
      </c>
      <c r="S64" s="569">
        <f t="shared" si="7"/>
        <v>0</v>
      </c>
      <c r="T64" s="545"/>
    </row>
    <row r="65" spans="1:20" s="546" customFormat="1" ht="17.25" x14ac:dyDescent="0.2">
      <c r="A65" s="566"/>
      <c r="B65" s="553"/>
      <c r="C65" s="553"/>
      <c r="D65" s="553"/>
      <c r="E65" s="553"/>
      <c r="F65" s="553"/>
      <c r="G65" s="553"/>
      <c r="H65" s="553"/>
      <c r="I65" s="553"/>
      <c r="J65" s="553"/>
      <c r="K65" s="553"/>
      <c r="L65" s="553"/>
      <c r="M65" s="559"/>
      <c r="N65" s="556"/>
      <c r="O65" s="560"/>
      <c r="P65" s="557">
        <f t="shared" si="4"/>
        <v>0</v>
      </c>
      <c r="Q65" s="561">
        <f t="shared" si="5"/>
        <v>0</v>
      </c>
      <c r="R65" s="561">
        <f t="shared" si="6"/>
        <v>0</v>
      </c>
      <c r="S65" s="569">
        <f t="shared" si="7"/>
        <v>0</v>
      </c>
      <c r="T65" s="545"/>
    </row>
    <row r="66" spans="1:20" s="546" customFormat="1" ht="17.25" x14ac:dyDescent="0.2">
      <c r="A66" s="566"/>
      <c r="B66" s="553"/>
      <c r="C66" s="553"/>
      <c r="D66" s="553"/>
      <c r="E66" s="553"/>
      <c r="F66" s="553"/>
      <c r="G66" s="553"/>
      <c r="H66" s="553"/>
      <c r="I66" s="553"/>
      <c r="J66" s="553"/>
      <c r="K66" s="553"/>
      <c r="L66" s="553"/>
      <c r="M66" s="559"/>
      <c r="N66" s="556"/>
      <c r="O66" s="560"/>
      <c r="P66" s="557">
        <f t="shared" si="4"/>
        <v>0</v>
      </c>
      <c r="Q66" s="561">
        <f t="shared" si="5"/>
        <v>0</v>
      </c>
      <c r="R66" s="561">
        <f t="shared" si="6"/>
        <v>0</v>
      </c>
      <c r="S66" s="569">
        <f t="shared" si="7"/>
        <v>0</v>
      </c>
      <c r="T66" s="545"/>
    </row>
    <row r="67" spans="1:20" s="546" customFormat="1" ht="17.25" x14ac:dyDescent="0.2">
      <c r="A67" s="566"/>
      <c r="B67" s="553"/>
      <c r="C67" s="553"/>
      <c r="D67" s="553"/>
      <c r="E67" s="553"/>
      <c r="F67" s="553"/>
      <c r="G67" s="553"/>
      <c r="H67" s="553"/>
      <c r="I67" s="553"/>
      <c r="J67" s="553"/>
      <c r="K67" s="553"/>
      <c r="L67" s="553"/>
      <c r="M67" s="559"/>
      <c r="N67" s="556"/>
      <c r="O67" s="560"/>
      <c r="P67" s="557">
        <f t="shared" si="4"/>
        <v>0</v>
      </c>
      <c r="Q67" s="561">
        <f t="shared" si="5"/>
        <v>0</v>
      </c>
      <c r="R67" s="561">
        <f t="shared" si="6"/>
        <v>0</v>
      </c>
      <c r="S67" s="569">
        <f t="shared" si="7"/>
        <v>0</v>
      </c>
      <c r="T67" s="547"/>
    </row>
    <row r="68" spans="1:20" s="546" customFormat="1" ht="17.25" x14ac:dyDescent="0.2">
      <c r="A68" s="566"/>
      <c r="B68" s="553"/>
      <c r="C68" s="553"/>
      <c r="D68" s="553"/>
      <c r="E68" s="553"/>
      <c r="F68" s="553"/>
      <c r="G68" s="553"/>
      <c r="H68" s="553"/>
      <c r="I68" s="553"/>
      <c r="J68" s="553"/>
      <c r="K68" s="553"/>
      <c r="L68" s="553"/>
      <c r="M68" s="559"/>
      <c r="N68" s="556"/>
      <c r="O68" s="560"/>
      <c r="P68" s="557">
        <f t="shared" si="4"/>
        <v>0</v>
      </c>
      <c r="Q68" s="561">
        <f t="shared" si="5"/>
        <v>0</v>
      </c>
      <c r="R68" s="561">
        <f t="shared" si="6"/>
        <v>0</v>
      </c>
      <c r="S68" s="569">
        <f t="shared" si="7"/>
        <v>0</v>
      </c>
      <c r="T68" s="547"/>
    </row>
    <row r="69" spans="1:20" s="546" customFormat="1" ht="17.25" x14ac:dyDescent="0.2">
      <c r="A69" s="566"/>
      <c r="B69" s="553"/>
      <c r="C69" s="553"/>
      <c r="D69" s="553"/>
      <c r="E69" s="553"/>
      <c r="F69" s="553"/>
      <c r="G69" s="553"/>
      <c r="H69" s="553"/>
      <c r="I69" s="553"/>
      <c r="J69" s="553"/>
      <c r="K69" s="553"/>
      <c r="L69" s="553"/>
      <c r="M69" s="559"/>
      <c r="N69" s="556"/>
      <c r="O69" s="560"/>
      <c r="P69" s="557">
        <f t="shared" si="4"/>
        <v>0</v>
      </c>
      <c r="Q69" s="561">
        <f t="shared" si="5"/>
        <v>0</v>
      </c>
      <c r="R69" s="561">
        <f t="shared" si="6"/>
        <v>0</v>
      </c>
      <c r="S69" s="569">
        <f t="shared" si="7"/>
        <v>0</v>
      </c>
      <c r="T69" s="547"/>
    </row>
    <row r="70" spans="1:20" s="546" customFormat="1" ht="17.25" x14ac:dyDescent="0.2">
      <c r="A70" s="566"/>
      <c r="B70" s="553"/>
      <c r="C70" s="553"/>
      <c r="D70" s="553"/>
      <c r="E70" s="553"/>
      <c r="F70" s="553"/>
      <c r="G70" s="553"/>
      <c r="H70" s="553"/>
      <c r="I70" s="553"/>
      <c r="J70" s="553"/>
      <c r="K70" s="553"/>
      <c r="L70" s="553"/>
      <c r="M70" s="559"/>
      <c r="N70" s="556"/>
      <c r="O70" s="560"/>
      <c r="P70" s="557">
        <f t="shared" si="4"/>
        <v>0</v>
      </c>
      <c r="Q70" s="561">
        <f t="shared" si="5"/>
        <v>0</v>
      </c>
      <c r="R70" s="561">
        <f t="shared" si="6"/>
        <v>0</v>
      </c>
      <c r="S70" s="569">
        <f t="shared" si="7"/>
        <v>0</v>
      </c>
      <c r="T70" s="547"/>
    </row>
    <row r="71" spans="1:20" s="546" customFormat="1" ht="17.25" x14ac:dyDescent="0.2">
      <c r="A71" s="566"/>
      <c r="B71" s="553"/>
      <c r="C71" s="553"/>
      <c r="D71" s="553"/>
      <c r="E71" s="553"/>
      <c r="F71" s="553"/>
      <c r="G71" s="553"/>
      <c r="H71" s="553"/>
      <c r="I71" s="553"/>
      <c r="J71" s="553"/>
      <c r="K71" s="553"/>
      <c r="L71" s="553"/>
      <c r="M71" s="559"/>
      <c r="N71" s="556"/>
      <c r="O71" s="560"/>
      <c r="P71" s="557">
        <f t="shared" si="4"/>
        <v>0</v>
      </c>
      <c r="Q71" s="561">
        <f t="shared" si="5"/>
        <v>0</v>
      </c>
      <c r="R71" s="561">
        <f t="shared" si="6"/>
        <v>0</v>
      </c>
      <c r="S71" s="569">
        <f t="shared" si="7"/>
        <v>0</v>
      </c>
      <c r="T71" s="547"/>
    </row>
    <row r="72" spans="1:20" s="546" customFormat="1" ht="17.25" x14ac:dyDescent="0.2">
      <c r="A72" s="566"/>
      <c r="B72" s="553"/>
      <c r="C72" s="553"/>
      <c r="D72" s="553"/>
      <c r="E72" s="553"/>
      <c r="F72" s="553"/>
      <c r="G72" s="553"/>
      <c r="H72" s="553"/>
      <c r="I72" s="553"/>
      <c r="J72" s="553"/>
      <c r="K72" s="553"/>
      <c r="L72" s="553"/>
      <c r="M72" s="559"/>
      <c r="N72" s="556"/>
      <c r="O72" s="560"/>
      <c r="P72" s="557">
        <f t="shared" si="4"/>
        <v>0</v>
      </c>
      <c r="Q72" s="561">
        <f t="shared" si="5"/>
        <v>0</v>
      </c>
      <c r="R72" s="561">
        <f t="shared" si="6"/>
        <v>0</v>
      </c>
      <c r="S72" s="569">
        <f t="shared" si="7"/>
        <v>0</v>
      </c>
      <c r="T72" s="547"/>
    </row>
    <row r="73" spans="1:20" s="546" customFormat="1" ht="17.25" x14ac:dyDescent="0.2">
      <c r="A73" s="566"/>
      <c r="B73" s="553"/>
      <c r="C73" s="553"/>
      <c r="D73" s="553"/>
      <c r="E73" s="553"/>
      <c r="F73" s="553"/>
      <c r="G73" s="553"/>
      <c r="H73" s="553"/>
      <c r="I73" s="553"/>
      <c r="J73" s="553"/>
      <c r="K73" s="553"/>
      <c r="L73" s="553"/>
      <c r="M73" s="559"/>
      <c r="N73" s="556"/>
      <c r="O73" s="560"/>
      <c r="P73" s="557">
        <f t="shared" si="4"/>
        <v>0</v>
      </c>
      <c r="Q73" s="561">
        <f t="shared" si="5"/>
        <v>0</v>
      </c>
      <c r="R73" s="561">
        <f t="shared" si="6"/>
        <v>0</v>
      </c>
      <c r="S73" s="569">
        <f t="shared" si="7"/>
        <v>0</v>
      </c>
      <c r="T73" s="547"/>
    </row>
    <row r="74" spans="1:20" s="546" customFormat="1" ht="17.25" x14ac:dyDescent="0.2">
      <c r="A74" s="566"/>
      <c r="B74" s="553"/>
      <c r="C74" s="553"/>
      <c r="D74" s="553"/>
      <c r="E74" s="553"/>
      <c r="F74" s="553"/>
      <c r="G74" s="553"/>
      <c r="H74" s="553"/>
      <c r="I74" s="553"/>
      <c r="J74" s="553"/>
      <c r="K74" s="553"/>
      <c r="L74" s="553"/>
      <c r="M74" s="559"/>
      <c r="N74" s="556"/>
      <c r="O74" s="560"/>
      <c r="P74" s="557">
        <f t="shared" si="4"/>
        <v>0</v>
      </c>
      <c r="Q74" s="561">
        <f t="shared" si="5"/>
        <v>0</v>
      </c>
      <c r="R74" s="561">
        <f t="shared" si="6"/>
        <v>0</v>
      </c>
      <c r="S74" s="569">
        <f t="shared" si="7"/>
        <v>0</v>
      </c>
      <c r="T74" s="547"/>
    </row>
    <row r="75" spans="1:20" s="546" customFormat="1" ht="17.25" x14ac:dyDescent="0.2">
      <c r="A75" s="566"/>
      <c r="B75" s="553"/>
      <c r="C75" s="553"/>
      <c r="D75" s="553"/>
      <c r="E75" s="553"/>
      <c r="F75" s="553"/>
      <c r="G75" s="553"/>
      <c r="H75" s="553"/>
      <c r="I75" s="553"/>
      <c r="J75" s="553"/>
      <c r="K75" s="553"/>
      <c r="L75" s="553"/>
      <c r="M75" s="559"/>
      <c r="N75" s="556"/>
      <c r="O75" s="560"/>
      <c r="P75" s="557">
        <f t="shared" si="4"/>
        <v>0</v>
      </c>
      <c r="Q75" s="561">
        <f t="shared" si="5"/>
        <v>0</v>
      </c>
      <c r="R75" s="561">
        <f t="shared" si="6"/>
        <v>0</v>
      </c>
      <c r="S75" s="569">
        <f t="shared" si="7"/>
        <v>0</v>
      </c>
      <c r="T75" s="547"/>
    </row>
    <row r="76" spans="1:20" s="546" customFormat="1" ht="17.25" x14ac:dyDescent="0.2">
      <c r="A76" s="566"/>
      <c r="B76" s="553"/>
      <c r="C76" s="553"/>
      <c r="D76" s="553"/>
      <c r="E76" s="553"/>
      <c r="F76" s="553"/>
      <c r="G76" s="553"/>
      <c r="H76" s="553"/>
      <c r="I76" s="553"/>
      <c r="J76" s="553"/>
      <c r="K76" s="553"/>
      <c r="L76" s="553"/>
      <c r="M76" s="559"/>
      <c r="N76" s="556"/>
      <c r="O76" s="560"/>
      <c r="P76" s="557">
        <f t="shared" si="4"/>
        <v>0</v>
      </c>
      <c r="Q76" s="561">
        <f t="shared" si="5"/>
        <v>0</v>
      </c>
      <c r="R76" s="561">
        <f t="shared" si="6"/>
        <v>0</v>
      </c>
      <c r="S76" s="569">
        <f t="shared" si="7"/>
        <v>0</v>
      </c>
      <c r="T76" s="547"/>
    </row>
    <row r="77" spans="1:20" s="546" customFormat="1" ht="17.25" x14ac:dyDescent="0.2">
      <c r="A77" s="566"/>
      <c r="B77" s="553"/>
      <c r="C77" s="553"/>
      <c r="D77" s="553"/>
      <c r="E77" s="553"/>
      <c r="F77" s="553"/>
      <c r="G77" s="553"/>
      <c r="H77" s="553"/>
      <c r="I77" s="553"/>
      <c r="J77" s="553"/>
      <c r="K77" s="553"/>
      <c r="L77" s="553"/>
      <c r="M77" s="559"/>
      <c r="N77" s="556"/>
      <c r="O77" s="560"/>
      <c r="P77" s="557">
        <f t="shared" ref="P77:P108" si="8">O77+N77</f>
        <v>0</v>
      </c>
      <c r="Q77" s="561">
        <f t="shared" ref="Q77:Q108" si="9">P77*2</f>
        <v>0</v>
      </c>
      <c r="R77" s="561">
        <f t="shared" ref="R77:R108" si="10">M77-P77</f>
        <v>0</v>
      </c>
      <c r="S77" s="569">
        <f t="shared" ref="S77:S108" si="11">IFERROR(P77/M77, 0)</f>
        <v>0</v>
      </c>
      <c r="T77" s="547"/>
    </row>
    <row r="78" spans="1:20" s="546" customFormat="1" ht="17.25" x14ac:dyDescent="0.2">
      <c r="A78" s="566"/>
      <c r="B78" s="553"/>
      <c r="C78" s="553"/>
      <c r="D78" s="553"/>
      <c r="E78" s="553"/>
      <c r="F78" s="553"/>
      <c r="G78" s="553"/>
      <c r="H78" s="553"/>
      <c r="I78" s="553"/>
      <c r="J78" s="553"/>
      <c r="K78" s="553"/>
      <c r="L78" s="553"/>
      <c r="M78" s="559"/>
      <c r="N78" s="556"/>
      <c r="O78" s="560"/>
      <c r="P78" s="557">
        <f t="shared" si="8"/>
        <v>0</v>
      </c>
      <c r="Q78" s="561">
        <f t="shared" si="9"/>
        <v>0</v>
      </c>
      <c r="R78" s="561">
        <f t="shared" si="10"/>
        <v>0</v>
      </c>
      <c r="S78" s="569">
        <f t="shared" si="11"/>
        <v>0</v>
      </c>
      <c r="T78" s="547"/>
    </row>
    <row r="79" spans="1:20" s="546" customFormat="1" ht="17.25" x14ac:dyDescent="0.2">
      <c r="A79" s="566"/>
      <c r="B79" s="553"/>
      <c r="C79" s="553"/>
      <c r="D79" s="553"/>
      <c r="E79" s="553"/>
      <c r="F79" s="553"/>
      <c r="G79" s="553"/>
      <c r="H79" s="553"/>
      <c r="I79" s="553"/>
      <c r="J79" s="553"/>
      <c r="K79" s="553"/>
      <c r="L79" s="553"/>
      <c r="M79" s="559"/>
      <c r="N79" s="556"/>
      <c r="O79" s="560"/>
      <c r="P79" s="557">
        <f t="shared" si="8"/>
        <v>0</v>
      </c>
      <c r="Q79" s="561">
        <f t="shared" si="9"/>
        <v>0</v>
      </c>
      <c r="R79" s="561">
        <f t="shared" si="10"/>
        <v>0</v>
      </c>
      <c r="S79" s="569">
        <f t="shared" si="11"/>
        <v>0</v>
      </c>
      <c r="T79" s="547"/>
    </row>
    <row r="80" spans="1:20" s="546" customFormat="1" ht="17.25" x14ac:dyDescent="0.2">
      <c r="A80" s="566"/>
      <c r="B80" s="553"/>
      <c r="C80" s="553"/>
      <c r="D80" s="553"/>
      <c r="E80" s="553"/>
      <c r="F80" s="553"/>
      <c r="G80" s="553"/>
      <c r="H80" s="553"/>
      <c r="I80" s="553"/>
      <c r="J80" s="553"/>
      <c r="K80" s="553"/>
      <c r="L80" s="553"/>
      <c r="M80" s="559"/>
      <c r="N80" s="556"/>
      <c r="O80" s="560"/>
      <c r="P80" s="557">
        <f t="shared" si="8"/>
        <v>0</v>
      </c>
      <c r="Q80" s="561">
        <f t="shared" si="9"/>
        <v>0</v>
      </c>
      <c r="R80" s="561">
        <f t="shared" si="10"/>
        <v>0</v>
      </c>
      <c r="S80" s="569">
        <f t="shared" si="11"/>
        <v>0</v>
      </c>
      <c r="T80" s="547"/>
    </row>
    <row r="81" spans="1:20" s="546" customFormat="1" ht="17.25" x14ac:dyDescent="0.2">
      <c r="A81" s="566"/>
      <c r="B81" s="553"/>
      <c r="C81" s="553"/>
      <c r="D81" s="553"/>
      <c r="E81" s="553"/>
      <c r="F81" s="553"/>
      <c r="G81" s="553"/>
      <c r="H81" s="553"/>
      <c r="I81" s="553"/>
      <c r="J81" s="553"/>
      <c r="K81" s="553"/>
      <c r="L81" s="553"/>
      <c r="M81" s="559"/>
      <c r="N81" s="556"/>
      <c r="O81" s="560"/>
      <c r="P81" s="557">
        <f t="shared" si="8"/>
        <v>0</v>
      </c>
      <c r="Q81" s="561">
        <f t="shared" si="9"/>
        <v>0</v>
      </c>
      <c r="R81" s="561">
        <f t="shared" si="10"/>
        <v>0</v>
      </c>
      <c r="S81" s="569">
        <f t="shared" si="11"/>
        <v>0</v>
      </c>
      <c r="T81" s="547"/>
    </row>
    <row r="82" spans="1:20" s="546" customFormat="1" ht="17.25" x14ac:dyDescent="0.2">
      <c r="A82" s="566"/>
      <c r="B82" s="553"/>
      <c r="C82" s="553"/>
      <c r="D82" s="553"/>
      <c r="E82" s="553"/>
      <c r="F82" s="553"/>
      <c r="G82" s="553"/>
      <c r="H82" s="553"/>
      <c r="I82" s="553"/>
      <c r="J82" s="553"/>
      <c r="K82" s="553"/>
      <c r="L82" s="553"/>
      <c r="M82" s="559"/>
      <c r="N82" s="556"/>
      <c r="O82" s="560"/>
      <c r="P82" s="557">
        <f t="shared" si="8"/>
        <v>0</v>
      </c>
      <c r="Q82" s="561">
        <f t="shared" si="9"/>
        <v>0</v>
      </c>
      <c r="R82" s="561">
        <f t="shared" si="10"/>
        <v>0</v>
      </c>
      <c r="S82" s="569">
        <f t="shared" si="11"/>
        <v>0</v>
      </c>
      <c r="T82" s="547"/>
    </row>
    <row r="83" spans="1:20" s="546" customFormat="1" ht="17.25" x14ac:dyDescent="0.2">
      <c r="A83" s="566"/>
      <c r="B83" s="553"/>
      <c r="C83" s="553"/>
      <c r="D83" s="553"/>
      <c r="E83" s="553"/>
      <c r="F83" s="553"/>
      <c r="G83" s="553"/>
      <c r="H83" s="553"/>
      <c r="I83" s="553"/>
      <c r="J83" s="553"/>
      <c r="K83" s="553"/>
      <c r="L83" s="553"/>
      <c r="M83" s="559"/>
      <c r="N83" s="556"/>
      <c r="O83" s="560"/>
      <c r="P83" s="557">
        <f t="shared" si="8"/>
        <v>0</v>
      </c>
      <c r="Q83" s="561">
        <f t="shared" si="9"/>
        <v>0</v>
      </c>
      <c r="R83" s="561">
        <f t="shared" si="10"/>
        <v>0</v>
      </c>
      <c r="S83" s="569">
        <f t="shared" si="11"/>
        <v>0</v>
      </c>
      <c r="T83" s="547"/>
    </row>
    <row r="84" spans="1:20" s="546" customFormat="1" ht="17.25" x14ac:dyDescent="0.2">
      <c r="A84" s="566"/>
      <c r="B84" s="553"/>
      <c r="C84" s="553"/>
      <c r="D84" s="553"/>
      <c r="E84" s="553"/>
      <c r="F84" s="553"/>
      <c r="G84" s="553"/>
      <c r="H84" s="553"/>
      <c r="I84" s="553"/>
      <c r="J84" s="553"/>
      <c r="K84" s="553"/>
      <c r="L84" s="553"/>
      <c r="M84" s="559"/>
      <c r="N84" s="556"/>
      <c r="O84" s="560"/>
      <c r="P84" s="557">
        <f t="shared" si="8"/>
        <v>0</v>
      </c>
      <c r="Q84" s="561">
        <f t="shared" si="9"/>
        <v>0</v>
      </c>
      <c r="R84" s="561">
        <f t="shared" si="10"/>
        <v>0</v>
      </c>
      <c r="S84" s="569">
        <f t="shared" si="11"/>
        <v>0</v>
      </c>
      <c r="T84" s="547"/>
    </row>
    <row r="85" spans="1:20" s="546" customFormat="1" ht="17.25" x14ac:dyDescent="0.2">
      <c r="A85" s="566"/>
      <c r="B85" s="553"/>
      <c r="C85" s="553"/>
      <c r="D85" s="553"/>
      <c r="E85" s="553"/>
      <c r="F85" s="553"/>
      <c r="G85" s="553"/>
      <c r="H85" s="553"/>
      <c r="I85" s="553"/>
      <c r="J85" s="553"/>
      <c r="K85" s="553"/>
      <c r="L85" s="553"/>
      <c r="M85" s="559"/>
      <c r="N85" s="556"/>
      <c r="O85" s="560"/>
      <c r="P85" s="557">
        <f t="shared" si="8"/>
        <v>0</v>
      </c>
      <c r="Q85" s="561">
        <f t="shared" si="9"/>
        <v>0</v>
      </c>
      <c r="R85" s="561">
        <f t="shared" si="10"/>
        <v>0</v>
      </c>
      <c r="S85" s="569">
        <f t="shared" si="11"/>
        <v>0</v>
      </c>
      <c r="T85" s="547"/>
    </row>
    <row r="86" spans="1:20" s="546" customFormat="1" ht="17.25" x14ac:dyDescent="0.2">
      <c r="A86" s="566"/>
      <c r="B86" s="553"/>
      <c r="C86" s="553"/>
      <c r="D86" s="553"/>
      <c r="E86" s="553"/>
      <c r="F86" s="553"/>
      <c r="G86" s="553"/>
      <c r="H86" s="553"/>
      <c r="I86" s="553"/>
      <c r="J86" s="553"/>
      <c r="K86" s="553"/>
      <c r="L86" s="553"/>
      <c r="M86" s="559"/>
      <c r="N86" s="556"/>
      <c r="O86" s="560"/>
      <c r="P86" s="557">
        <f t="shared" si="8"/>
        <v>0</v>
      </c>
      <c r="Q86" s="561">
        <f t="shared" si="9"/>
        <v>0</v>
      </c>
      <c r="R86" s="561">
        <f t="shared" si="10"/>
        <v>0</v>
      </c>
      <c r="S86" s="569">
        <f t="shared" si="11"/>
        <v>0</v>
      </c>
      <c r="T86" s="547"/>
    </row>
    <row r="87" spans="1:20" s="546" customFormat="1" ht="17.25" x14ac:dyDescent="0.2">
      <c r="A87" s="566"/>
      <c r="B87" s="553"/>
      <c r="C87" s="553"/>
      <c r="D87" s="553"/>
      <c r="E87" s="553"/>
      <c r="F87" s="553"/>
      <c r="G87" s="553"/>
      <c r="H87" s="553"/>
      <c r="I87" s="553"/>
      <c r="J87" s="553"/>
      <c r="K87" s="553"/>
      <c r="L87" s="553"/>
      <c r="M87" s="559"/>
      <c r="N87" s="556"/>
      <c r="O87" s="560"/>
      <c r="P87" s="557">
        <f t="shared" si="8"/>
        <v>0</v>
      </c>
      <c r="Q87" s="561">
        <f t="shared" si="9"/>
        <v>0</v>
      </c>
      <c r="R87" s="561">
        <f t="shared" si="10"/>
        <v>0</v>
      </c>
      <c r="S87" s="569">
        <f t="shared" si="11"/>
        <v>0</v>
      </c>
      <c r="T87" s="547"/>
    </row>
    <row r="88" spans="1:20" s="546" customFormat="1" ht="17.25" x14ac:dyDescent="0.2">
      <c r="A88" s="566"/>
      <c r="B88" s="553"/>
      <c r="C88" s="553"/>
      <c r="D88" s="553"/>
      <c r="E88" s="553"/>
      <c r="F88" s="553"/>
      <c r="G88" s="553"/>
      <c r="H88" s="553"/>
      <c r="I88" s="553"/>
      <c r="J88" s="553"/>
      <c r="K88" s="553"/>
      <c r="L88" s="553"/>
      <c r="M88" s="559"/>
      <c r="N88" s="556"/>
      <c r="O88" s="560"/>
      <c r="P88" s="557">
        <f t="shared" si="8"/>
        <v>0</v>
      </c>
      <c r="Q88" s="561">
        <f t="shared" si="9"/>
        <v>0</v>
      </c>
      <c r="R88" s="561">
        <f t="shared" si="10"/>
        <v>0</v>
      </c>
      <c r="S88" s="569">
        <f t="shared" si="11"/>
        <v>0</v>
      </c>
      <c r="T88" s="547"/>
    </row>
    <row r="89" spans="1:20" s="546" customFormat="1" ht="17.25" x14ac:dyDescent="0.2">
      <c r="A89" s="566"/>
      <c r="B89" s="553"/>
      <c r="C89" s="553"/>
      <c r="D89" s="553"/>
      <c r="E89" s="553"/>
      <c r="F89" s="553"/>
      <c r="G89" s="553"/>
      <c r="H89" s="553"/>
      <c r="I89" s="553"/>
      <c r="J89" s="553"/>
      <c r="K89" s="553"/>
      <c r="L89" s="553"/>
      <c r="M89" s="559"/>
      <c r="N89" s="556"/>
      <c r="O89" s="560"/>
      <c r="P89" s="557">
        <f t="shared" si="8"/>
        <v>0</v>
      </c>
      <c r="Q89" s="561">
        <f t="shared" si="9"/>
        <v>0</v>
      </c>
      <c r="R89" s="561">
        <f t="shared" si="10"/>
        <v>0</v>
      </c>
      <c r="S89" s="569">
        <f t="shared" si="11"/>
        <v>0</v>
      </c>
      <c r="T89" s="547"/>
    </row>
    <row r="90" spans="1:20" s="546" customFormat="1" ht="17.25" x14ac:dyDescent="0.2">
      <c r="A90" s="566"/>
      <c r="B90" s="553"/>
      <c r="C90" s="553"/>
      <c r="D90" s="553"/>
      <c r="E90" s="553"/>
      <c r="F90" s="553"/>
      <c r="G90" s="553"/>
      <c r="H90" s="553"/>
      <c r="I90" s="553"/>
      <c r="J90" s="553"/>
      <c r="K90" s="553"/>
      <c r="L90" s="553"/>
      <c r="M90" s="559"/>
      <c r="N90" s="556"/>
      <c r="O90" s="560"/>
      <c r="P90" s="557">
        <f t="shared" si="8"/>
        <v>0</v>
      </c>
      <c r="Q90" s="561">
        <f t="shared" si="9"/>
        <v>0</v>
      </c>
      <c r="R90" s="561">
        <f t="shared" si="10"/>
        <v>0</v>
      </c>
      <c r="S90" s="569">
        <f t="shared" si="11"/>
        <v>0</v>
      </c>
      <c r="T90" s="547"/>
    </row>
    <row r="91" spans="1:20" s="546" customFormat="1" ht="17.25" x14ac:dyDescent="0.2">
      <c r="A91" s="566"/>
      <c r="B91" s="553"/>
      <c r="C91" s="553"/>
      <c r="D91" s="553"/>
      <c r="E91" s="553"/>
      <c r="F91" s="553"/>
      <c r="G91" s="553"/>
      <c r="H91" s="553"/>
      <c r="I91" s="553"/>
      <c r="J91" s="553"/>
      <c r="K91" s="553"/>
      <c r="L91" s="553"/>
      <c r="M91" s="559"/>
      <c r="N91" s="556"/>
      <c r="O91" s="560"/>
      <c r="P91" s="557">
        <f t="shared" si="8"/>
        <v>0</v>
      </c>
      <c r="Q91" s="561">
        <f t="shared" si="9"/>
        <v>0</v>
      </c>
      <c r="R91" s="561">
        <f t="shared" si="10"/>
        <v>0</v>
      </c>
      <c r="S91" s="569">
        <f t="shared" si="11"/>
        <v>0</v>
      </c>
      <c r="T91" s="547"/>
    </row>
    <row r="92" spans="1:20" s="546" customFormat="1" ht="17.25" x14ac:dyDescent="0.2">
      <c r="A92" s="566"/>
      <c r="B92" s="553"/>
      <c r="C92" s="553"/>
      <c r="D92" s="553"/>
      <c r="E92" s="553"/>
      <c r="F92" s="553"/>
      <c r="G92" s="553"/>
      <c r="H92" s="553"/>
      <c r="I92" s="553"/>
      <c r="J92" s="553"/>
      <c r="K92" s="553"/>
      <c r="L92" s="553"/>
      <c r="M92" s="559"/>
      <c r="N92" s="556"/>
      <c r="O92" s="560"/>
      <c r="P92" s="557">
        <f t="shared" si="8"/>
        <v>0</v>
      </c>
      <c r="Q92" s="561">
        <f t="shared" si="9"/>
        <v>0</v>
      </c>
      <c r="R92" s="561">
        <f t="shared" si="10"/>
        <v>0</v>
      </c>
      <c r="S92" s="569">
        <f t="shared" si="11"/>
        <v>0</v>
      </c>
      <c r="T92" s="547"/>
    </row>
    <row r="93" spans="1:20" s="546" customFormat="1" ht="17.25" x14ac:dyDescent="0.2">
      <c r="A93" s="566"/>
      <c r="B93" s="553"/>
      <c r="C93" s="553"/>
      <c r="D93" s="553"/>
      <c r="E93" s="553"/>
      <c r="F93" s="553"/>
      <c r="G93" s="553"/>
      <c r="H93" s="553"/>
      <c r="I93" s="553"/>
      <c r="J93" s="553"/>
      <c r="K93" s="553"/>
      <c r="L93" s="553"/>
      <c r="M93" s="559"/>
      <c r="N93" s="556"/>
      <c r="O93" s="560"/>
      <c r="P93" s="557">
        <f t="shared" si="8"/>
        <v>0</v>
      </c>
      <c r="Q93" s="561">
        <f t="shared" si="9"/>
        <v>0</v>
      </c>
      <c r="R93" s="561">
        <f t="shared" si="10"/>
        <v>0</v>
      </c>
      <c r="S93" s="569">
        <f t="shared" si="11"/>
        <v>0</v>
      </c>
      <c r="T93" s="547"/>
    </row>
    <row r="94" spans="1:20" s="546" customFormat="1" ht="17.25" x14ac:dyDescent="0.2">
      <c r="A94" s="566"/>
      <c r="B94" s="553"/>
      <c r="C94" s="553"/>
      <c r="D94" s="553"/>
      <c r="E94" s="553"/>
      <c r="F94" s="553"/>
      <c r="G94" s="553"/>
      <c r="H94" s="553"/>
      <c r="I94" s="553"/>
      <c r="J94" s="553"/>
      <c r="K94" s="553"/>
      <c r="L94" s="553"/>
      <c r="M94" s="559"/>
      <c r="N94" s="556"/>
      <c r="O94" s="560"/>
      <c r="P94" s="557">
        <f t="shared" si="8"/>
        <v>0</v>
      </c>
      <c r="Q94" s="561">
        <f t="shared" si="9"/>
        <v>0</v>
      </c>
      <c r="R94" s="561">
        <f t="shared" si="10"/>
        <v>0</v>
      </c>
      <c r="S94" s="569">
        <f t="shared" si="11"/>
        <v>0</v>
      </c>
      <c r="T94" s="547"/>
    </row>
    <row r="95" spans="1:20" s="546" customFormat="1" ht="17.25" x14ac:dyDescent="0.2">
      <c r="A95" s="566"/>
      <c r="B95" s="553"/>
      <c r="C95" s="553"/>
      <c r="D95" s="553"/>
      <c r="E95" s="553"/>
      <c r="F95" s="553"/>
      <c r="G95" s="553"/>
      <c r="H95" s="553"/>
      <c r="I95" s="553"/>
      <c r="J95" s="553"/>
      <c r="K95" s="553"/>
      <c r="L95" s="553"/>
      <c r="M95" s="559"/>
      <c r="N95" s="556"/>
      <c r="O95" s="560"/>
      <c r="P95" s="557">
        <f t="shared" si="8"/>
        <v>0</v>
      </c>
      <c r="Q95" s="561">
        <f t="shared" si="9"/>
        <v>0</v>
      </c>
      <c r="R95" s="561">
        <f t="shared" si="10"/>
        <v>0</v>
      </c>
      <c r="S95" s="569">
        <f t="shared" si="11"/>
        <v>0</v>
      </c>
      <c r="T95" s="547"/>
    </row>
    <row r="96" spans="1:20" s="546" customFormat="1" ht="17.25" x14ac:dyDescent="0.2">
      <c r="A96" s="566"/>
      <c r="B96" s="553"/>
      <c r="C96" s="553"/>
      <c r="D96" s="553"/>
      <c r="E96" s="553"/>
      <c r="F96" s="553"/>
      <c r="G96" s="553"/>
      <c r="H96" s="553"/>
      <c r="I96" s="553"/>
      <c r="J96" s="553"/>
      <c r="K96" s="553"/>
      <c r="L96" s="553"/>
      <c r="M96" s="559"/>
      <c r="N96" s="556"/>
      <c r="O96" s="560"/>
      <c r="P96" s="557">
        <f t="shared" si="8"/>
        <v>0</v>
      </c>
      <c r="Q96" s="561">
        <f t="shared" si="9"/>
        <v>0</v>
      </c>
      <c r="R96" s="561">
        <f t="shared" si="10"/>
        <v>0</v>
      </c>
      <c r="S96" s="569">
        <f t="shared" si="11"/>
        <v>0</v>
      </c>
      <c r="T96" s="547"/>
    </row>
    <row r="97" spans="1:20" s="546" customFormat="1" ht="17.25" x14ac:dyDescent="0.2">
      <c r="A97" s="566"/>
      <c r="B97" s="553"/>
      <c r="C97" s="553"/>
      <c r="D97" s="553"/>
      <c r="E97" s="553"/>
      <c r="F97" s="553"/>
      <c r="G97" s="553"/>
      <c r="H97" s="553"/>
      <c r="I97" s="553"/>
      <c r="J97" s="553"/>
      <c r="K97" s="553"/>
      <c r="L97" s="553"/>
      <c r="M97" s="559"/>
      <c r="N97" s="556"/>
      <c r="O97" s="560"/>
      <c r="P97" s="557">
        <f t="shared" si="8"/>
        <v>0</v>
      </c>
      <c r="Q97" s="561">
        <f t="shared" si="9"/>
        <v>0</v>
      </c>
      <c r="R97" s="561">
        <f t="shared" si="10"/>
        <v>0</v>
      </c>
      <c r="S97" s="569">
        <f t="shared" si="11"/>
        <v>0</v>
      </c>
      <c r="T97" s="547"/>
    </row>
    <row r="98" spans="1:20" s="546" customFormat="1" ht="17.25" x14ac:dyDescent="0.2">
      <c r="A98" s="566"/>
      <c r="B98" s="553"/>
      <c r="C98" s="553"/>
      <c r="D98" s="553"/>
      <c r="E98" s="553"/>
      <c r="F98" s="553"/>
      <c r="G98" s="553"/>
      <c r="H98" s="553"/>
      <c r="I98" s="553"/>
      <c r="J98" s="553"/>
      <c r="K98" s="553"/>
      <c r="L98" s="553"/>
      <c r="M98" s="559"/>
      <c r="N98" s="556"/>
      <c r="O98" s="560"/>
      <c r="P98" s="557">
        <f t="shared" si="8"/>
        <v>0</v>
      </c>
      <c r="Q98" s="561">
        <f t="shared" si="9"/>
        <v>0</v>
      </c>
      <c r="R98" s="561">
        <f t="shared" si="10"/>
        <v>0</v>
      </c>
      <c r="S98" s="569">
        <f t="shared" si="11"/>
        <v>0</v>
      </c>
      <c r="T98" s="547"/>
    </row>
    <row r="99" spans="1:20" s="546" customFormat="1" ht="17.25" x14ac:dyDescent="0.2">
      <c r="A99" s="566"/>
      <c r="B99" s="553"/>
      <c r="C99" s="553"/>
      <c r="D99" s="553"/>
      <c r="E99" s="553"/>
      <c r="F99" s="553"/>
      <c r="G99" s="553"/>
      <c r="H99" s="553"/>
      <c r="I99" s="553"/>
      <c r="J99" s="553"/>
      <c r="K99" s="553"/>
      <c r="L99" s="553"/>
      <c r="M99" s="559"/>
      <c r="N99" s="556"/>
      <c r="O99" s="560"/>
      <c r="P99" s="557">
        <f t="shared" si="8"/>
        <v>0</v>
      </c>
      <c r="Q99" s="561">
        <f t="shared" si="9"/>
        <v>0</v>
      </c>
      <c r="R99" s="561">
        <f t="shared" si="10"/>
        <v>0</v>
      </c>
      <c r="S99" s="569">
        <f t="shared" si="11"/>
        <v>0</v>
      </c>
      <c r="T99" s="547"/>
    </row>
    <row r="100" spans="1:20" s="546" customFormat="1" ht="17.25" x14ac:dyDescent="0.2">
      <c r="A100" s="566"/>
      <c r="B100" s="553"/>
      <c r="C100" s="553"/>
      <c r="D100" s="553"/>
      <c r="E100" s="553"/>
      <c r="F100" s="553"/>
      <c r="G100" s="553"/>
      <c r="H100" s="553"/>
      <c r="I100" s="553"/>
      <c r="J100" s="553"/>
      <c r="K100" s="553"/>
      <c r="L100" s="553"/>
      <c r="M100" s="559"/>
      <c r="N100" s="556"/>
      <c r="O100" s="560"/>
      <c r="P100" s="557">
        <f t="shared" si="8"/>
        <v>0</v>
      </c>
      <c r="Q100" s="561">
        <f t="shared" si="9"/>
        <v>0</v>
      </c>
      <c r="R100" s="561">
        <f t="shared" si="10"/>
        <v>0</v>
      </c>
      <c r="S100" s="569">
        <f t="shared" si="11"/>
        <v>0</v>
      </c>
      <c r="T100" s="547"/>
    </row>
    <row r="101" spans="1:20" s="546" customFormat="1" ht="17.25" x14ac:dyDescent="0.2">
      <c r="A101" s="566"/>
      <c r="B101" s="553"/>
      <c r="C101" s="553"/>
      <c r="D101" s="553"/>
      <c r="E101" s="553"/>
      <c r="F101" s="553"/>
      <c r="G101" s="553"/>
      <c r="H101" s="553"/>
      <c r="I101" s="553"/>
      <c r="J101" s="553"/>
      <c r="K101" s="553"/>
      <c r="L101" s="553"/>
      <c r="M101" s="559"/>
      <c r="N101" s="556"/>
      <c r="O101" s="560"/>
      <c r="P101" s="557">
        <f t="shared" si="8"/>
        <v>0</v>
      </c>
      <c r="Q101" s="561">
        <f t="shared" si="9"/>
        <v>0</v>
      </c>
      <c r="R101" s="561">
        <f t="shared" si="10"/>
        <v>0</v>
      </c>
      <c r="S101" s="569">
        <f t="shared" si="11"/>
        <v>0</v>
      </c>
      <c r="T101" s="547"/>
    </row>
    <row r="102" spans="1:20" s="546" customFormat="1" ht="17.25" x14ac:dyDescent="0.2">
      <c r="A102" s="566"/>
      <c r="B102" s="553"/>
      <c r="C102" s="553"/>
      <c r="D102" s="553"/>
      <c r="E102" s="553"/>
      <c r="F102" s="553"/>
      <c r="G102" s="553"/>
      <c r="H102" s="553"/>
      <c r="I102" s="553"/>
      <c r="J102" s="553"/>
      <c r="K102" s="553"/>
      <c r="L102" s="553"/>
      <c r="M102" s="559"/>
      <c r="N102" s="556"/>
      <c r="O102" s="560"/>
      <c r="P102" s="557">
        <f t="shared" si="8"/>
        <v>0</v>
      </c>
      <c r="Q102" s="561">
        <f t="shared" si="9"/>
        <v>0</v>
      </c>
      <c r="R102" s="561">
        <f t="shared" si="10"/>
        <v>0</v>
      </c>
      <c r="S102" s="569">
        <f t="shared" si="11"/>
        <v>0</v>
      </c>
      <c r="T102" s="547"/>
    </row>
    <row r="103" spans="1:20" s="546" customFormat="1" ht="17.25" x14ac:dyDescent="0.2">
      <c r="A103" s="566"/>
      <c r="B103" s="553"/>
      <c r="C103" s="553"/>
      <c r="D103" s="553"/>
      <c r="E103" s="553"/>
      <c r="F103" s="553"/>
      <c r="G103" s="553"/>
      <c r="H103" s="553"/>
      <c r="I103" s="553"/>
      <c r="J103" s="553"/>
      <c r="K103" s="553"/>
      <c r="L103" s="553"/>
      <c r="M103" s="559"/>
      <c r="N103" s="556"/>
      <c r="O103" s="560"/>
      <c r="P103" s="557">
        <f t="shared" si="8"/>
        <v>0</v>
      </c>
      <c r="Q103" s="561">
        <f t="shared" si="9"/>
        <v>0</v>
      </c>
      <c r="R103" s="561">
        <f t="shared" si="10"/>
        <v>0</v>
      </c>
      <c r="S103" s="569">
        <f t="shared" si="11"/>
        <v>0</v>
      </c>
      <c r="T103" s="547"/>
    </row>
    <row r="104" spans="1:20" s="546" customFormat="1" ht="17.25" x14ac:dyDescent="0.2">
      <c r="A104" s="566"/>
      <c r="B104" s="553"/>
      <c r="C104" s="553"/>
      <c r="D104" s="553"/>
      <c r="E104" s="553"/>
      <c r="F104" s="553"/>
      <c r="G104" s="553"/>
      <c r="H104" s="553"/>
      <c r="I104" s="553"/>
      <c r="J104" s="553"/>
      <c r="K104" s="553"/>
      <c r="L104" s="553"/>
      <c r="M104" s="559"/>
      <c r="N104" s="556"/>
      <c r="O104" s="560"/>
      <c r="P104" s="557">
        <f t="shared" si="8"/>
        <v>0</v>
      </c>
      <c r="Q104" s="561">
        <f t="shared" si="9"/>
        <v>0</v>
      </c>
      <c r="R104" s="561">
        <f t="shared" si="10"/>
        <v>0</v>
      </c>
      <c r="S104" s="569">
        <f t="shared" si="11"/>
        <v>0</v>
      </c>
      <c r="T104" s="547"/>
    </row>
    <row r="105" spans="1:20" s="546" customFormat="1" ht="17.25" x14ac:dyDescent="0.2">
      <c r="A105" s="566"/>
      <c r="B105" s="553"/>
      <c r="C105" s="553"/>
      <c r="D105" s="553"/>
      <c r="E105" s="553"/>
      <c r="F105" s="553"/>
      <c r="G105" s="553"/>
      <c r="H105" s="553"/>
      <c r="I105" s="553"/>
      <c r="J105" s="553"/>
      <c r="K105" s="553"/>
      <c r="L105" s="553"/>
      <c r="M105" s="559"/>
      <c r="N105" s="556"/>
      <c r="O105" s="560"/>
      <c r="P105" s="557">
        <f t="shared" si="8"/>
        <v>0</v>
      </c>
      <c r="Q105" s="561">
        <f t="shared" si="9"/>
        <v>0</v>
      </c>
      <c r="R105" s="561">
        <f t="shared" si="10"/>
        <v>0</v>
      </c>
      <c r="S105" s="569">
        <f t="shared" si="11"/>
        <v>0</v>
      </c>
      <c r="T105" s="547"/>
    </row>
    <row r="106" spans="1:20" s="546" customFormat="1" ht="17.25" x14ac:dyDescent="0.2">
      <c r="A106" s="566"/>
      <c r="B106" s="553"/>
      <c r="C106" s="553"/>
      <c r="D106" s="553"/>
      <c r="E106" s="553"/>
      <c r="F106" s="553"/>
      <c r="G106" s="553"/>
      <c r="H106" s="553"/>
      <c r="I106" s="553"/>
      <c r="J106" s="553"/>
      <c r="K106" s="553"/>
      <c r="L106" s="553"/>
      <c r="M106" s="559"/>
      <c r="N106" s="556"/>
      <c r="O106" s="560"/>
      <c r="P106" s="557">
        <f t="shared" si="8"/>
        <v>0</v>
      </c>
      <c r="Q106" s="561">
        <f t="shared" si="9"/>
        <v>0</v>
      </c>
      <c r="R106" s="561">
        <f t="shared" si="10"/>
        <v>0</v>
      </c>
      <c r="S106" s="569">
        <f t="shared" si="11"/>
        <v>0</v>
      </c>
      <c r="T106" s="547"/>
    </row>
    <row r="107" spans="1:20" s="546" customFormat="1" ht="17.25" x14ac:dyDescent="0.2">
      <c r="A107" s="566"/>
      <c r="B107" s="553"/>
      <c r="C107" s="553"/>
      <c r="D107" s="553"/>
      <c r="E107" s="553"/>
      <c r="F107" s="553"/>
      <c r="G107" s="553"/>
      <c r="H107" s="553"/>
      <c r="I107" s="553"/>
      <c r="J107" s="553"/>
      <c r="K107" s="553"/>
      <c r="L107" s="553"/>
      <c r="M107" s="559"/>
      <c r="N107" s="556"/>
      <c r="O107" s="560"/>
      <c r="P107" s="557">
        <f t="shared" si="8"/>
        <v>0</v>
      </c>
      <c r="Q107" s="561">
        <f t="shared" si="9"/>
        <v>0</v>
      </c>
      <c r="R107" s="561">
        <f t="shared" si="10"/>
        <v>0</v>
      </c>
      <c r="S107" s="569">
        <f t="shared" si="11"/>
        <v>0</v>
      </c>
      <c r="T107" s="547"/>
    </row>
    <row r="108" spans="1:20" s="546" customFormat="1" ht="17.25" x14ac:dyDescent="0.2">
      <c r="A108" s="566"/>
      <c r="B108" s="553"/>
      <c r="C108" s="553"/>
      <c r="D108" s="553"/>
      <c r="E108" s="553"/>
      <c r="F108" s="553"/>
      <c r="G108" s="553"/>
      <c r="H108" s="553"/>
      <c r="I108" s="553"/>
      <c r="J108" s="553"/>
      <c r="K108" s="553"/>
      <c r="L108" s="553"/>
      <c r="M108" s="559"/>
      <c r="N108" s="556"/>
      <c r="O108" s="560"/>
      <c r="P108" s="557">
        <f t="shared" si="8"/>
        <v>0</v>
      </c>
      <c r="Q108" s="561">
        <f t="shared" si="9"/>
        <v>0</v>
      </c>
      <c r="R108" s="561">
        <f t="shared" si="10"/>
        <v>0</v>
      </c>
      <c r="S108" s="569">
        <f t="shared" si="11"/>
        <v>0</v>
      </c>
      <c r="T108" s="547"/>
    </row>
    <row r="109" spans="1:20" s="546" customFormat="1" ht="17.25" x14ac:dyDescent="0.2">
      <c r="A109" s="566"/>
      <c r="B109" s="553"/>
      <c r="C109" s="553"/>
      <c r="D109" s="553"/>
      <c r="E109" s="553"/>
      <c r="F109" s="553"/>
      <c r="G109" s="553"/>
      <c r="H109" s="553"/>
      <c r="I109" s="553"/>
      <c r="J109" s="553"/>
      <c r="K109" s="553"/>
      <c r="L109" s="553"/>
      <c r="M109" s="559"/>
      <c r="N109" s="556"/>
      <c r="O109" s="560"/>
      <c r="P109" s="557">
        <f t="shared" ref="P109:P140" si="12">O109+N109</f>
        <v>0</v>
      </c>
      <c r="Q109" s="561">
        <f t="shared" ref="Q109:Q140" si="13">P109*2</f>
        <v>0</v>
      </c>
      <c r="R109" s="561">
        <f t="shared" ref="R109:R140" si="14">M109-P109</f>
        <v>0</v>
      </c>
      <c r="S109" s="569">
        <f t="shared" ref="S109:S140" si="15">IFERROR(P109/M109, 0)</f>
        <v>0</v>
      </c>
      <c r="T109" s="547"/>
    </row>
    <row r="110" spans="1:20" s="546" customFormat="1" ht="17.25" x14ac:dyDescent="0.2">
      <c r="A110" s="566"/>
      <c r="B110" s="553"/>
      <c r="C110" s="553"/>
      <c r="D110" s="553"/>
      <c r="E110" s="553"/>
      <c r="F110" s="553"/>
      <c r="G110" s="553"/>
      <c r="H110" s="553"/>
      <c r="I110" s="553"/>
      <c r="J110" s="553"/>
      <c r="K110" s="553"/>
      <c r="L110" s="553"/>
      <c r="M110" s="559"/>
      <c r="N110" s="556"/>
      <c r="O110" s="560"/>
      <c r="P110" s="557">
        <f t="shared" si="12"/>
        <v>0</v>
      </c>
      <c r="Q110" s="561">
        <f t="shared" si="13"/>
        <v>0</v>
      </c>
      <c r="R110" s="561">
        <f t="shared" si="14"/>
        <v>0</v>
      </c>
      <c r="S110" s="569">
        <f t="shared" si="15"/>
        <v>0</v>
      </c>
      <c r="T110" s="547"/>
    </row>
    <row r="111" spans="1:20" s="546" customFormat="1" ht="17.25" x14ac:dyDescent="0.2">
      <c r="A111" s="566"/>
      <c r="B111" s="553"/>
      <c r="C111" s="553"/>
      <c r="D111" s="553"/>
      <c r="E111" s="553"/>
      <c r="F111" s="553"/>
      <c r="G111" s="553"/>
      <c r="H111" s="553"/>
      <c r="I111" s="553"/>
      <c r="J111" s="553"/>
      <c r="K111" s="553"/>
      <c r="L111" s="553"/>
      <c r="M111" s="559"/>
      <c r="N111" s="556"/>
      <c r="O111" s="560"/>
      <c r="P111" s="557">
        <f t="shared" si="12"/>
        <v>0</v>
      </c>
      <c r="Q111" s="561">
        <f t="shared" si="13"/>
        <v>0</v>
      </c>
      <c r="R111" s="561">
        <f t="shared" si="14"/>
        <v>0</v>
      </c>
      <c r="S111" s="569">
        <f t="shared" si="15"/>
        <v>0</v>
      </c>
      <c r="T111" s="547"/>
    </row>
    <row r="112" spans="1:20" s="546" customFormat="1" ht="17.25" x14ac:dyDescent="0.2">
      <c r="A112" s="566"/>
      <c r="B112" s="553"/>
      <c r="C112" s="553"/>
      <c r="D112" s="553"/>
      <c r="E112" s="553"/>
      <c r="F112" s="553"/>
      <c r="G112" s="553"/>
      <c r="H112" s="553"/>
      <c r="I112" s="553"/>
      <c r="J112" s="553"/>
      <c r="K112" s="553"/>
      <c r="L112" s="553"/>
      <c r="M112" s="559"/>
      <c r="N112" s="556"/>
      <c r="O112" s="560"/>
      <c r="P112" s="557">
        <f t="shared" si="12"/>
        <v>0</v>
      </c>
      <c r="Q112" s="561">
        <f t="shared" si="13"/>
        <v>0</v>
      </c>
      <c r="R112" s="561">
        <f t="shared" si="14"/>
        <v>0</v>
      </c>
      <c r="S112" s="569">
        <f t="shared" si="15"/>
        <v>0</v>
      </c>
      <c r="T112" s="547"/>
    </row>
    <row r="113" spans="1:20" s="546" customFormat="1" ht="17.25" x14ac:dyDescent="0.2">
      <c r="A113" s="566"/>
      <c r="B113" s="553"/>
      <c r="C113" s="553"/>
      <c r="D113" s="553"/>
      <c r="E113" s="553"/>
      <c r="F113" s="553"/>
      <c r="G113" s="553"/>
      <c r="H113" s="553"/>
      <c r="I113" s="553"/>
      <c r="J113" s="553"/>
      <c r="K113" s="553"/>
      <c r="L113" s="553"/>
      <c r="M113" s="559"/>
      <c r="N113" s="556"/>
      <c r="O113" s="560"/>
      <c r="P113" s="557">
        <f t="shared" si="12"/>
        <v>0</v>
      </c>
      <c r="Q113" s="561">
        <f t="shared" si="13"/>
        <v>0</v>
      </c>
      <c r="R113" s="561">
        <f t="shared" si="14"/>
        <v>0</v>
      </c>
      <c r="S113" s="569">
        <f t="shared" si="15"/>
        <v>0</v>
      </c>
      <c r="T113" s="547"/>
    </row>
    <row r="114" spans="1:20" s="546" customFormat="1" ht="17.25" x14ac:dyDescent="0.2">
      <c r="A114" s="566"/>
      <c r="B114" s="553"/>
      <c r="C114" s="553"/>
      <c r="D114" s="553"/>
      <c r="E114" s="553"/>
      <c r="F114" s="553"/>
      <c r="G114" s="553"/>
      <c r="H114" s="553"/>
      <c r="I114" s="553"/>
      <c r="J114" s="553"/>
      <c r="K114" s="553"/>
      <c r="L114" s="553"/>
      <c r="M114" s="559"/>
      <c r="N114" s="556"/>
      <c r="O114" s="560"/>
      <c r="P114" s="557">
        <f t="shared" si="12"/>
        <v>0</v>
      </c>
      <c r="Q114" s="561">
        <f t="shared" si="13"/>
        <v>0</v>
      </c>
      <c r="R114" s="561">
        <f t="shared" si="14"/>
        <v>0</v>
      </c>
      <c r="S114" s="569">
        <f t="shared" si="15"/>
        <v>0</v>
      </c>
      <c r="T114" s="547"/>
    </row>
    <row r="115" spans="1:20" s="546" customFormat="1" ht="17.25" x14ac:dyDescent="0.2">
      <c r="A115" s="566"/>
      <c r="B115" s="553"/>
      <c r="C115" s="553"/>
      <c r="D115" s="553"/>
      <c r="E115" s="553"/>
      <c r="F115" s="553"/>
      <c r="G115" s="553"/>
      <c r="H115" s="553"/>
      <c r="I115" s="553"/>
      <c r="J115" s="553"/>
      <c r="K115" s="553"/>
      <c r="L115" s="553"/>
      <c r="M115" s="559"/>
      <c r="N115" s="556"/>
      <c r="O115" s="560"/>
      <c r="P115" s="557">
        <f t="shared" si="12"/>
        <v>0</v>
      </c>
      <c r="Q115" s="561">
        <f t="shared" si="13"/>
        <v>0</v>
      </c>
      <c r="R115" s="561">
        <f t="shared" si="14"/>
        <v>0</v>
      </c>
      <c r="S115" s="569">
        <f t="shared" si="15"/>
        <v>0</v>
      </c>
      <c r="T115" s="547"/>
    </row>
    <row r="116" spans="1:20" s="546" customFormat="1" ht="17.25" x14ac:dyDescent="0.2">
      <c r="A116" s="566"/>
      <c r="B116" s="553"/>
      <c r="C116" s="553"/>
      <c r="D116" s="553"/>
      <c r="E116" s="553"/>
      <c r="F116" s="553"/>
      <c r="G116" s="553"/>
      <c r="H116" s="553"/>
      <c r="I116" s="553"/>
      <c r="J116" s="553"/>
      <c r="K116" s="553"/>
      <c r="L116" s="553"/>
      <c r="M116" s="559"/>
      <c r="N116" s="556"/>
      <c r="O116" s="560"/>
      <c r="P116" s="557">
        <f t="shared" si="12"/>
        <v>0</v>
      </c>
      <c r="Q116" s="561">
        <f t="shared" si="13"/>
        <v>0</v>
      </c>
      <c r="R116" s="561">
        <f t="shared" si="14"/>
        <v>0</v>
      </c>
      <c r="S116" s="569">
        <f t="shared" si="15"/>
        <v>0</v>
      </c>
      <c r="T116" s="547"/>
    </row>
    <row r="117" spans="1:20" s="546" customFormat="1" ht="17.25" x14ac:dyDescent="0.2">
      <c r="A117" s="566"/>
      <c r="B117" s="553"/>
      <c r="C117" s="553"/>
      <c r="D117" s="553"/>
      <c r="E117" s="553"/>
      <c r="F117" s="553"/>
      <c r="G117" s="553"/>
      <c r="H117" s="553"/>
      <c r="I117" s="553"/>
      <c r="J117" s="553"/>
      <c r="K117" s="553"/>
      <c r="L117" s="553"/>
      <c r="M117" s="559"/>
      <c r="N117" s="556"/>
      <c r="O117" s="560"/>
      <c r="P117" s="557">
        <f t="shared" si="12"/>
        <v>0</v>
      </c>
      <c r="Q117" s="561">
        <f t="shared" si="13"/>
        <v>0</v>
      </c>
      <c r="R117" s="561">
        <f t="shared" si="14"/>
        <v>0</v>
      </c>
      <c r="S117" s="569">
        <f t="shared" si="15"/>
        <v>0</v>
      </c>
      <c r="T117" s="547"/>
    </row>
    <row r="118" spans="1:20" s="546" customFormat="1" ht="17.25" x14ac:dyDescent="0.2">
      <c r="A118" s="566"/>
      <c r="B118" s="553"/>
      <c r="C118" s="553"/>
      <c r="D118" s="553"/>
      <c r="E118" s="553"/>
      <c r="F118" s="553"/>
      <c r="G118" s="553"/>
      <c r="H118" s="553"/>
      <c r="I118" s="553"/>
      <c r="J118" s="553"/>
      <c r="K118" s="553"/>
      <c r="L118" s="553"/>
      <c r="M118" s="559"/>
      <c r="N118" s="556"/>
      <c r="O118" s="560"/>
      <c r="P118" s="557">
        <f t="shared" si="12"/>
        <v>0</v>
      </c>
      <c r="Q118" s="561">
        <f t="shared" si="13"/>
        <v>0</v>
      </c>
      <c r="R118" s="561">
        <f t="shared" si="14"/>
        <v>0</v>
      </c>
      <c r="S118" s="569">
        <f t="shared" si="15"/>
        <v>0</v>
      </c>
      <c r="T118" s="547"/>
    </row>
    <row r="119" spans="1:20" s="546" customFormat="1" ht="17.25" x14ac:dyDescent="0.2">
      <c r="A119" s="566"/>
      <c r="B119" s="553"/>
      <c r="C119" s="553"/>
      <c r="D119" s="553"/>
      <c r="E119" s="553"/>
      <c r="F119" s="553"/>
      <c r="G119" s="553"/>
      <c r="H119" s="553"/>
      <c r="I119" s="553"/>
      <c r="J119" s="553"/>
      <c r="K119" s="553"/>
      <c r="L119" s="553"/>
      <c r="M119" s="559"/>
      <c r="N119" s="556"/>
      <c r="O119" s="560"/>
      <c r="P119" s="557">
        <f t="shared" si="12"/>
        <v>0</v>
      </c>
      <c r="Q119" s="561">
        <f t="shared" si="13"/>
        <v>0</v>
      </c>
      <c r="R119" s="561">
        <f t="shared" si="14"/>
        <v>0</v>
      </c>
      <c r="S119" s="569">
        <f t="shared" si="15"/>
        <v>0</v>
      </c>
      <c r="T119" s="547"/>
    </row>
    <row r="120" spans="1:20" s="546" customFormat="1" ht="17.25" x14ac:dyDescent="0.2">
      <c r="A120" s="566"/>
      <c r="B120" s="553"/>
      <c r="C120" s="553"/>
      <c r="D120" s="553"/>
      <c r="E120" s="553"/>
      <c r="F120" s="553"/>
      <c r="G120" s="553"/>
      <c r="H120" s="553"/>
      <c r="I120" s="553"/>
      <c r="J120" s="553"/>
      <c r="K120" s="553"/>
      <c r="L120" s="553"/>
      <c r="M120" s="559"/>
      <c r="N120" s="556"/>
      <c r="O120" s="560"/>
      <c r="P120" s="557">
        <f t="shared" si="12"/>
        <v>0</v>
      </c>
      <c r="Q120" s="561">
        <f t="shared" si="13"/>
        <v>0</v>
      </c>
      <c r="R120" s="561">
        <f t="shared" si="14"/>
        <v>0</v>
      </c>
      <c r="S120" s="569">
        <f t="shared" si="15"/>
        <v>0</v>
      </c>
      <c r="T120" s="547"/>
    </row>
    <row r="121" spans="1:20" s="546" customFormat="1" ht="17.25" x14ac:dyDescent="0.2">
      <c r="A121" s="566"/>
      <c r="B121" s="553"/>
      <c r="C121" s="553"/>
      <c r="D121" s="553"/>
      <c r="E121" s="553"/>
      <c r="F121" s="553"/>
      <c r="G121" s="553"/>
      <c r="H121" s="553"/>
      <c r="I121" s="553"/>
      <c r="J121" s="553"/>
      <c r="K121" s="553"/>
      <c r="L121" s="553"/>
      <c r="M121" s="559"/>
      <c r="N121" s="556"/>
      <c r="O121" s="560"/>
      <c r="P121" s="557">
        <f t="shared" si="12"/>
        <v>0</v>
      </c>
      <c r="Q121" s="561">
        <f t="shared" si="13"/>
        <v>0</v>
      </c>
      <c r="R121" s="561">
        <f t="shared" si="14"/>
        <v>0</v>
      </c>
      <c r="S121" s="569">
        <f t="shared" si="15"/>
        <v>0</v>
      </c>
      <c r="T121" s="547"/>
    </row>
    <row r="122" spans="1:20" s="546" customFormat="1" ht="17.25" x14ac:dyDescent="0.2">
      <c r="A122" s="566"/>
      <c r="B122" s="553"/>
      <c r="C122" s="553"/>
      <c r="D122" s="553"/>
      <c r="E122" s="553"/>
      <c r="F122" s="553"/>
      <c r="G122" s="553"/>
      <c r="H122" s="553"/>
      <c r="I122" s="553"/>
      <c r="J122" s="553"/>
      <c r="K122" s="553"/>
      <c r="L122" s="553"/>
      <c r="M122" s="559"/>
      <c r="N122" s="556"/>
      <c r="O122" s="560"/>
      <c r="P122" s="557">
        <f t="shared" si="12"/>
        <v>0</v>
      </c>
      <c r="Q122" s="561">
        <f t="shared" si="13"/>
        <v>0</v>
      </c>
      <c r="R122" s="561">
        <f t="shared" si="14"/>
        <v>0</v>
      </c>
      <c r="S122" s="569">
        <f t="shared" si="15"/>
        <v>0</v>
      </c>
      <c r="T122" s="547"/>
    </row>
    <row r="123" spans="1:20" s="546" customFormat="1" ht="17.25" x14ac:dyDescent="0.2">
      <c r="A123" s="566"/>
      <c r="B123" s="553"/>
      <c r="C123" s="553"/>
      <c r="D123" s="553"/>
      <c r="E123" s="553"/>
      <c r="F123" s="553"/>
      <c r="G123" s="553"/>
      <c r="H123" s="553"/>
      <c r="I123" s="553"/>
      <c r="J123" s="553"/>
      <c r="K123" s="553"/>
      <c r="L123" s="553"/>
      <c r="M123" s="559"/>
      <c r="N123" s="556"/>
      <c r="O123" s="560"/>
      <c r="P123" s="557">
        <f t="shared" si="12"/>
        <v>0</v>
      </c>
      <c r="Q123" s="561">
        <f t="shared" si="13"/>
        <v>0</v>
      </c>
      <c r="R123" s="561">
        <f t="shared" si="14"/>
        <v>0</v>
      </c>
      <c r="S123" s="569">
        <f t="shared" si="15"/>
        <v>0</v>
      </c>
      <c r="T123" s="547"/>
    </row>
    <row r="124" spans="1:20" s="546" customFormat="1" ht="17.25" x14ac:dyDescent="0.2">
      <c r="A124" s="566"/>
      <c r="B124" s="553"/>
      <c r="C124" s="553"/>
      <c r="D124" s="553"/>
      <c r="E124" s="553"/>
      <c r="F124" s="553"/>
      <c r="G124" s="553"/>
      <c r="H124" s="553"/>
      <c r="I124" s="553"/>
      <c r="J124" s="553"/>
      <c r="K124" s="553"/>
      <c r="L124" s="553"/>
      <c r="M124" s="559"/>
      <c r="N124" s="556"/>
      <c r="O124" s="560"/>
      <c r="P124" s="557">
        <f t="shared" si="12"/>
        <v>0</v>
      </c>
      <c r="Q124" s="561">
        <f t="shared" si="13"/>
        <v>0</v>
      </c>
      <c r="R124" s="561">
        <f t="shared" si="14"/>
        <v>0</v>
      </c>
      <c r="S124" s="569">
        <f t="shared" si="15"/>
        <v>0</v>
      </c>
      <c r="T124" s="547"/>
    </row>
    <row r="125" spans="1:20" s="546" customFormat="1" ht="17.25" x14ac:dyDescent="0.2">
      <c r="A125" s="566"/>
      <c r="B125" s="553"/>
      <c r="C125" s="553"/>
      <c r="D125" s="553"/>
      <c r="E125" s="553"/>
      <c r="F125" s="553"/>
      <c r="G125" s="553"/>
      <c r="H125" s="553"/>
      <c r="I125" s="553"/>
      <c r="J125" s="553"/>
      <c r="K125" s="553"/>
      <c r="L125" s="553"/>
      <c r="M125" s="559"/>
      <c r="N125" s="556"/>
      <c r="O125" s="560"/>
      <c r="P125" s="557">
        <f t="shared" si="12"/>
        <v>0</v>
      </c>
      <c r="Q125" s="561">
        <f t="shared" si="13"/>
        <v>0</v>
      </c>
      <c r="R125" s="561">
        <f t="shared" si="14"/>
        <v>0</v>
      </c>
      <c r="S125" s="569">
        <f t="shared" si="15"/>
        <v>0</v>
      </c>
      <c r="T125" s="547"/>
    </row>
    <row r="126" spans="1:20" s="546" customFormat="1" ht="17.25" x14ac:dyDescent="0.2">
      <c r="A126" s="566"/>
      <c r="B126" s="553"/>
      <c r="C126" s="553"/>
      <c r="D126" s="553"/>
      <c r="E126" s="553"/>
      <c r="F126" s="553"/>
      <c r="G126" s="553"/>
      <c r="H126" s="553"/>
      <c r="I126" s="553"/>
      <c r="J126" s="553"/>
      <c r="K126" s="553"/>
      <c r="L126" s="553"/>
      <c r="M126" s="559"/>
      <c r="N126" s="556"/>
      <c r="O126" s="560"/>
      <c r="P126" s="557">
        <f t="shared" si="12"/>
        <v>0</v>
      </c>
      <c r="Q126" s="561">
        <f t="shared" si="13"/>
        <v>0</v>
      </c>
      <c r="R126" s="561">
        <f t="shared" si="14"/>
        <v>0</v>
      </c>
      <c r="S126" s="569">
        <f t="shared" si="15"/>
        <v>0</v>
      </c>
      <c r="T126" s="547"/>
    </row>
    <row r="127" spans="1:20" s="546" customFormat="1" ht="17.25" x14ac:dyDescent="0.2">
      <c r="A127" s="566"/>
      <c r="B127" s="553"/>
      <c r="C127" s="553"/>
      <c r="D127" s="553"/>
      <c r="E127" s="553"/>
      <c r="F127" s="553"/>
      <c r="G127" s="553"/>
      <c r="H127" s="553"/>
      <c r="I127" s="553"/>
      <c r="J127" s="553"/>
      <c r="K127" s="553"/>
      <c r="L127" s="553"/>
      <c r="M127" s="559"/>
      <c r="N127" s="556"/>
      <c r="O127" s="560"/>
      <c r="P127" s="557">
        <f t="shared" si="12"/>
        <v>0</v>
      </c>
      <c r="Q127" s="561">
        <f t="shared" si="13"/>
        <v>0</v>
      </c>
      <c r="R127" s="561">
        <f t="shared" si="14"/>
        <v>0</v>
      </c>
      <c r="S127" s="569">
        <f t="shared" si="15"/>
        <v>0</v>
      </c>
      <c r="T127" s="547"/>
    </row>
    <row r="128" spans="1:20" s="546" customFormat="1" ht="17.25" x14ac:dyDescent="0.2">
      <c r="A128" s="566"/>
      <c r="B128" s="553"/>
      <c r="C128" s="553"/>
      <c r="D128" s="553"/>
      <c r="E128" s="553"/>
      <c r="F128" s="553"/>
      <c r="G128" s="553"/>
      <c r="H128" s="553"/>
      <c r="I128" s="553"/>
      <c r="J128" s="553"/>
      <c r="K128" s="553"/>
      <c r="L128" s="553"/>
      <c r="M128" s="559"/>
      <c r="N128" s="556"/>
      <c r="O128" s="560"/>
      <c r="P128" s="557">
        <f t="shared" si="12"/>
        <v>0</v>
      </c>
      <c r="Q128" s="561">
        <f t="shared" si="13"/>
        <v>0</v>
      </c>
      <c r="R128" s="561">
        <f t="shared" si="14"/>
        <v>0</v>
      </c>
      <c r="S128" s="569">
        <f t="shared" si="15"/>
        <v>0</v>
      </c>
      <c r="T128" s="547"/>
    </row>
    <row r="129" spans="1:20" s="546" customFormat="1" ht="17.25" x14ac:dyDescent="0.2">
      <c r="A129" s="566"/>
      <c r="B129" s="553"/>
      <c r="C129" s="553"/>
      <c r="D129" s="553"/>
      <c r="E129" s="553"/>
      <c r="F129" s="553"/>
      <c r="G129" s="553"/>
      <c r="H129" s="553"/>
      <c r="I129" s="553"/>
      <c r="J129" s="553"/>
      <c r="K129" s="553"/>
      <c r="L129" s="553"/>
      <c r="M129" s="559"/>
      <c r="N129" s="556"/>
      <c r="O129" s="560"/>
      <c r="P129" s="557">
        <f t="shared" si="12"/>
        <v>0</v>
      </c>
      <c r="Q129" s="561">
        <f t="shared" si="13"/>
        <v>0</v>
      </c>
      <c r="R129" s="561">
        <f t="shared" si="14"/>
        <v>0</v>
      </c>
      <c r="S129" s="569">
        <f t="shared" si="15"/>
        <v>0</v>
      </c>
      <c r="T129" s="547"/>
    </row>
    <row r="130" spans="1:20" s="546" customFormat="1" ht="17.25" x14ac:dyDescent="0.2">
      <c r="A130" s="566"/>
      <c r="B130" s="553"/>
      <c r="C130" s="553"/>
      <c r="D130" s="553"/>
      <c r="E130" s="553"/>
      <c r="F130" s="553"/>
      <c r="G130" s="553"/>
      <c r="H130" s="553"/>
      <c r="I130" s="553"/>
      <c r="J130" s="553"/>
      <c r="K130" s="553"/>
      <c r="L130" s="553"/>
      <c r="M130" s="559"/>
      <c r="N130" s="556"/>
      <c r="O130" s="560"/>
      <c r="P130" s="557">
        <f t="shared" si="12"/>
        <v>0</v>
      </c>
      <c r="Q130" s="561">
        <f t="shared" si="13"/>
        <v>0</v>
      </c>
      <c r="R130" s="561">
        <f t="shared" si="14"/>
        <v>0</v>
      </c>
      <c r="S130" s="569">
        <f t="shared" si="15"/>
        <v>0</v>
      </c>
      <c r="T130" s="547"/>
    </row>
    <row r="131" spans="1:20" s="546" customFormat="1" ht="17.25" x14ac:dyDescent="0.2">
      <c r="A131" s="566"/>
      <c r="B131" s="553"/>
      <c r="C131" s="553"/>
      <c r="D131" s="553"/>
      <c r="E131" s="553"/>
      <c r="F131" s="553"/>
      <c r="G131" s="553"/>
      <c r="H131" s="553"/>
      <c r="I131" s="553"/>
      <c r="J131" s="553"/>
      <c r="K131" s="553"/>
      <c r="L131" s="553"/>
      <c r="M131" s="559"/>
      <c r="N131" s="556"/>
      <c r="O131" s="560"/>
      <c r="P131" s="557">
        <f t="shared" si="12"/>
        <v>0</v>
      </c>
      <c r="Q131" s="561">
        <f t="shared" si="13"/>
        <v>0</v>
      </c>
      <c r="R131" s="561">
        <f t="shared" si="14"/>
        <v>0</v>
      </c>
      <c r="S131" s="569">
        <f t="shared" si="15"/>
        <v>0</v>
      </c>
      <c r="T131" s="547"/>
    </row>
    <row r="132" spans="1:20" s="546" customFormat="1" ht="17.25" x14ac:dyDescent="0.2">
      <c r="A132" s="566"/>
      <c r="B132" s="553"/>
      <c r="C132" s="553"/>
      <c r="D132" s="553"/>
      <c r="E132" s="553"/>
      <c r="F132" s="553"/>
      <c r="G132" s="553"/>
      <c r="H132" s="553"/>
      <c r="I132" s="553"/>
      <c r="J132" s="553"/>
      <c r="K132" s="553"/>
      <c r="L132" s="553"/>
      <c r="M132" s="559"/>
      <c r="N132" s="556"/>
      <c r="O132" s="560"/>
      <c r="P132" s="557">
        <f t="shared" si="12"/>
        <v>0</v>
      </c>
      <c r="Q132" s="561">
        <f t="shared" si="13"/>
        <v>0</v>
      </c>
      <c r="R132" s="561">
        <f t="shared" si="14"/>
        <v>0</v>
      </c>
      <c r="S132" s="569">
        <f t="shared" si="15"/>
        <v>0</v>
      </c>
      <c r="T132" s="547"/>
    </row>
    <row r="133" spans="1:20" s="546" customFormat="1" ht="17.25" x14ac:dyDescent="0.2">
      <c r="A133" s="566"/>
      <c r="B133" s="553"/>
      <c r="C133" s="553"/>
      <c r="D133" s="553"/>
      <c r="E133" s="553"/>
      <c r="F133" s="553"/>
      <c r="G133" s="553"/>
      <c r="H133" s="553"/>
      <c r="I133" s="553"/>
      <c r="J133" s="553"/>
      <c r="K133" s="553"/>
      <c r="L133" s="553"/>
      <c r="M133" s="559"/>
      <c r="N133" s="556"/>
      <c r="O133" s="560"/>
      <c r="P133" s="557">
        <f t="shared" si="12"/>
        <v>0</v>
      </c>
      <c r="Q133" s="561">
        <f t="shared" si="13"/>
        <v>0</v>
      </c>
      <c r="R133" s="561">
        <f t="shared" si="14"/>
        <v>0</v>
      </c>
      <c r="S133" s="569">
        <f t="shared" si="15"/>
        <v>0</v>
      </c>
      <c r="T133" s="547"/>
    </row>
    <row r="134" spans="1:20" s="546" customFormat="1" ht="17.25" x14ac:dyDescent="0.2">
      <c r="A134" s="566"/>
      <c r="B134" s="553"/>
      <c r="C134" s="553"/>
      <c r="D134" s="553"/>
      <c r="E134" s="553"/>
      <c r="F134" s="553"/>
      <c r="G134" s="553"/>
      <c r="H134" s="553"/>
      <c r="I134" s="553"/>
      <c r="J134" s="553"/>
      <c r="K134" s="553"/>
      <c r="L134" s="553"/>
      <c r="M134" s="559"/>
      <c r="N134" s="556"/>
      <c r="O134" s="560"/>
      <c r="P134" s="557">
        <f t="shared" si="12"/>
        <v>0</v>
      </c>
      <c r="Q134" s="561">
        <f t="shared" si="13"/>
        <v>0</v>
      </c>
      <c r="R134" s="561">
        <f t="shared" si="14"/>
        <v>0</v>
      </c>
      <c r="S134" s="569">
        <f t="shared" si="15"/>
        <v>0</v>
      </c>
      <c r="T134" s="547"/>
    </row>
    <row r="135" spans="1:20" s="546" customFormat="1" ht="17.25" x14ac:dyDescent="0.2">
      <c r="A135" s="566"/>
      <c r="B135" s="553"/>
      <c r="C135" s="553"/>
      <c r="D135" s="553"/>
      <c r="E135" s="553"/>
      <c r="F135" s="553"/>
      <c r="G135" s="553"/>
      <c r="H135" s="553"/>
      <c r="I135" s="553"/>
      <c r="J135" s="553"/>
      <c r="K135" s="553"/>
      <c r="L135" s="553"/>
      <c r="M135" s="559"/>
      <c r="N135" s="556"/>
      <c r="O135" s="560"/>
      <c r="P135" s="557">
        <f t="shared" si="12"/>
        <v>0</v>
      </c>
      <c r="Q135" s="561">
        <f t="shared" si="13"/>
        <v>0</v>
      </c>
      <c r="R135" s="561">
        <f t="shared" si="14"/>
        <v>0</v>
      </c>
      <c r="S135" s="569">
        <f t="shared" si="15"/>
        <v>0</v>
      </c>
      <c r="T135" s="547"/>
    </row>
    <row r="136" spans="1:20" s="546" customFormat="1" ht="17.25" x14ac:dyDescent="0.2">
      <c r="A136" s="566"/>
      <c r="B136" s="553"/>
      <c r="C136" s="553"/>
      <c r="D136" s="553"/>
      <c r="E136" s="553"/>
      <c r="F136" s="553"/>
      <c r="G136" s="553"/>
      <c r="H136" s="553"/>
      <c r="I136" s="553"/>
      <c r="J136" s="553"/>
      <c r="K136" s="553"/>
      <c r="L136" s="553"/>
      <c r="M136" s="559"/>
      <c r="N136" s="556"/>
      <c r="O136" s="560"/>
      <c r="P136" s="557">
        <f t="shared" si="12"/>
        <v>0</v>
      </c>
      <c r="Q136" s="561">
        <f t="shared" si="13"/>
        <v>0</v>
      </c>
      <c r="R136" s="561">
        <f t="shared" si="14"/>
        <v>0</v>
      </c>
      <c r="S136" s="569">
        <f t="shared" si="15"/>
        <v>0</v>
      </c>
      <c r="T136" s="547"/>
    </row>
    <row r="137" spans="1:20" s="546" customFormat="1" ht="17.25" x14ac:dyDescent="0.2">
      <c r="A137" s="566"/>
      <c r="B137" s="553"/>
      <c r="C137" s="553"/>
      <c r="D137" s="553"/>
      <c r="E137" s="553"/>
      <c r="F137" s="553"/>
      <c r="G137" s="553"/>
      <c r="H137" s="553"/>
      <c r="I137" s="553"/>
      <c r="J137" s="553"/>
      <c r="K137" s="553"/>
      <c r="L137" s="553"/>
      <c r="M137" s="559"/>
      <c r="N137" s="556"/>
      <c r="O137" s="560"/>
      <c r="P137" s="557">
        <f t="shared" si="12"/>
        <v>0</v>
      </c>
      <c r="Q137" s="561">
        <f t="shared" si="13"/>
        <v>0</v>
      </c>
      <c r="R137" s="561">
        <f t="shared" si="14"/>
        <v>0</v>
      </c>
      <c r="S137" s="569">
        <f t="shared" si="15"/>
        <v>0</v>
      </c>
      <c r="T137" s="547"/>
    </row>
    <row r="138" spans="1:20" s="546" customFormat="1" ht="17.25" x14ac:dyDescent="0.2">
      <c r="A138" s="566"/>
      <c r="B138" s="553"/>
      <c r="C138" s="553"/>
      <c r="D138" s="553"/>
      <c r="E138" s="553"/>
      <c r="F138" s="553"/>
      <c r="G138" s="553"/>
      <c r="H138" s="553"/>
      <c r="I138" s="553"/>
      <c r="J138" s="553"/>
      <c r="K138" s="553"/>
      <c r="L138" s="553"/>
      <c r="M138" s="559"/>
      <c r="N138" s="556"/>
      <c r="O138" s="560"/>
      <c r="P138" s="557">
        <f t="shared" si="12"/>
        <v>0</v>
      </c>
      <c r="Q138" s="561">
        <f t="shared" si="13"/>
        <v>0</v>
      </c>
      <c r="R138" s="561">
        <f t="shared" si="14"/>
        <v>0</v>
      </c>
      <c r="S138" s="569">
        <f t="shared" si="15"/>
        <v>0</v>
      </c>
      <c r="T138" s="547"/>
    </row>
    <row r="139" spans="1:20" s="546" customFormat="1" ht="17.25" x14ac:dyDescent="0.2">
      <c r="A139" s="566"/>
      <c r="B139" s="553"/>
      <c r="C139" s="553"/>
      <c r="D139" s="553"/>
      <c r="E139" s="553"/>
      <c r="F139" s="553"/>
      <c r="G139" s="553"/>
      <c r="H139" s="553"/>
      <c r="I139" s="553"/>
      <c r="J139" s="553"/>
      <c r="K139" s="553"/>
      <c r="L139" s="553"/>
      <c r="M139" s="559"/>
      <c r="N139" s="556"/>
      <c r="O139" s="560"/>
      <c r="P139" s="557">
        <f t="shared" si="12"/>
        <v>0</v>
      </c>
      <c r="Q139" s="561">
        <f t="shared" si="13"/>
        <v>0</v>
      </c>
      <c r="R139" s="561">
        <f t="shared" si="14"/>
        <v>0</v>
      </c>
      <c r="S139" s="569">
        <f t="shared" si="15"/>
        <v>0</v>
      </c>
      <c r="T139" s="547"/>
    </row>
    <row r="140" spans="1:20" s="546" customFormat="1" ht="17.25" x14ac:dyDescent="0.2">
      <c r="A140" s="566"/>
      <c r="B140" s="553"/>
      <c r="C140" s="553"/>
      <c r="D140" s="553"/>
      <c r="E140" s="553"/>
      <c r="F140" s="553"/>
      <c r="G140" s="553"/>
      <c r="H140" s="553"/>
      <c r="I140" s="553"/>
      <c r="J140" s="553"/>
      <c r="K140" s="553"/>
      <c r="L140" s="553"/>
      <c r="M140" s="559"/>
      <c r="N140" s="556"/>
      <c r="O140" s="560"/>
      <c r="P140" s="557">
        <f t="shared" si="12"/>
        <v>0</v>
      </c>
      <c r="Q140" s="561">
        <f t="shared" si="13"/>
        <v>0</v>
      </c>
      <c r="R140" s="561">
        <f t="shared" si="14"/>
        <v>0</v>
      </c>
      <c r="S140" s="569">
        <f t="shared" si="15"/>
        <v>0</v>
      </c>
      <c r="T140" s="547"/>
    </row>
    <row r="141" spans="1:20" s="546" customFormat="1" ht="17.25" x14ac:dyDescent="0.2">
      <c r="A141" s="566"/>
      <c r="B141" s="553"/>
      <c r="C141" s="553"/>
      <c r="D141" s="553"/>
      <c r="E141" s="553"/>
      <c r="F141" s="553"/>
      <c r="G141" s="553"/>
      <c r="H141" s="553"/>
      <c r="I141" s="553"/>
      <c r="J141" s="553"/>
      <c r="K141" s="553"/>
      <c r="L141" s="553"/>
      <c r="M141" s="559"/>
      <c r="N141" s="556"/>
      <c r="O141" s="560"/>
      <c r="P141" s="557">
        <f t="shared" ref="P141:P172" si="16">O141+N141</f>
        <v>0</v>
      </c>
      <c r="Q141" s="561">
        <f t="shared" ref="Q141:Q172" si="17">P141*2</f>
        <v>0</v>
      </c>
      <c r="R141" s="561">
        <f t="shared" ref="R141:R172" si="18">M141-P141</f>
        <v>0</v>
      </c>
      <c r="S141" s="569">
        <f t="shared" ref="S141:S172" si="19">IFERROR(P141/M141, 0)</f>
        <v>0</v>
      </c>
      <c r="T141" s="547"/>
    </row>
    <row r="142" spans="1:20" s="546" customFormat="1" ht="17.25" x14ac:dyDescent="0.2">
      <c r="A142" s="566"/>
      <c r="B142" s="553"/>
      <c r="C142" s="553"/>
      <c r="D142" s="553"/>
      <c r="E142" s="553"/>
      <c r="F142" s="553"/>
      <c r="G142" s="553"/>
      <c r="H142" s="553"/>
      <c r="I142" s="553"/>
      <c r="J142" s="553"/>
      <c r="K142" s="553"/>
      <c r="L142" s="553"/>
      <c r="M142" s="559"/>
      <c r="N142" s="556"/>
      <c r="O142" s="560"/>
      <c r="P142" s="557">
        <f t="shared" si="16"/>
        <v>0</v>
      </c>
      <c r="Q142" s="561">
        <f t="shared" si="17"/>
        <v>0</v>
      </c>
      <c r="R142" s="561">
        <f t="shared" si="18"/>
        <v>0</v>
      </c>
      <c r="S142" s="569">
        <f t="shared" si="19"/>
        <v>0</v>
      </c>
      <c r="T142" s="547"/>
    </row>
    <row r="143" spans="1:20" s="546" customFormat="1" ht="17.25" x14ac:dyDescent="0.2">
      <c r="A143" s="566"/>
      <c r="B143" s="553"/>
      <c r="C143" s="553"/>
      <c r="D143" s="553"/>
      <c r="E143" s="553"/>
      <c r="F143" s="553"/>
      <c r="G143" s="553"/>
      <c r="H143" s="553"/>
      <c r="I143" s="553"/>
      <c r="J143" s="553"/>
      <c r="K143" s="553"/>
      <c r="L143" s="553"/>
      <c r="M143" s="559"/>
      <c r="N143" s="556"/>
      <c r="O143" s="560"/>
      <c r="P143" s="557">
        <f t="shared" si="16"/>
        <v>0</v>
      </c>
      <c r="Q143" s="561">
        <f t="shared" si="17"/>
        <v>0</v>
      </c>
      <c r="R143" s="561">
        <f t="shared" si="18"/>
        <v>0</v>
      </c>
      <c r="S143" s="569">
        <f t="shared" si="19"/>
        <v>0</v>
      </c>
      <c r="T143" s="547"/>
    </row>
    <row r="144" spans="1:20" s="546" customFormat="1" ht="17.25" x14ac:dyDescent="0.2">
      <c r="A144" s="566"/>
      <c r="B144" s="553"/>
      <c r="C144" s="553"/>
      <c r="D144" s="553"/>
      <c r="E144" s="553"/>
      <c r="F144" s="553"/>
      <c r="G144" s="553"/>
      <c r="H144" s="553"/>
      <c r="I144" s="553"/>
      <c r="J144" s="553"/>
      <c r="K144" s="553"/>
      <c r="L144" s="553"/>
      <c r="M144" s="559"/>
      <c r="N144" s="556"/>
      <c r="O144" s="560"/>
      <c r="P144" s="557">
        <f t="shared" si="16"/>
        <v>0</v>
      </c>
      <c r="Q144" s="561">
        <f t="shared" si="17"/>
        <v>0</v>
      </c>
      <c r="R144" s="561">
        <f t="shared" si="18"/>
        <v>0</v>
      </c>
      <c r="S144" s="569">
        <f t="shared" si="19"/>
        <v>0</v>
      </c>
      <c r="T144" s="547"/>
    </row>
    <row r="145" spans="1:20" s="546" customFormat="1" ht="17.25" x14ac:dyDescent="0.2">
      <c r="A145" s="566"/>
      <c r="B145" s="553"/>
      <c r="C145" s="553"/>
      <c r="D145" s="553"/>
      <c r="E145" s="553"/>
      <c r="F145" s="553"/>
      <c r="G145" s="553"/>
      <c r="H145" s="553"/>
      <c r="I145" s="553"/>
      <c r="J145" s="553"/>
      <c r="K145" s="553"/>
      <c r="L145" s="553"/>
      <c r="M145" s="559"/>
      <c r="N145" s="556"/>
      <c r="O145" s="560"/>
      <c r="P145" s="557">
        <f t="shared" si="16"/>
        <v>0</v>
      </c>
      <c r="Q145" s="561">
        <f t="shared" si="17"/>
        <v>0</v>
      </c>
      <c r="R145" s="561">
        <f t="shared" si="18"/>
        <v>0</v>
      </c>
      <c r="S145" s="569">
        <f t="shared" si="19"/>
        <v>0</v>
      </c>
      <c r="T145" s="547"/>
    </row>
    <row r="146" spans="1:20" s="546" customFormat="1" ht="17.25" x14ac:dyDescent="0.2">
      <c r="A146" s="566"/>
      <c r="B146" s="553"/>
      <c r="C146" s="553"/>
      <c r="D146" s="553"/>
      <c r="E146" s="553"/>
      <c r="F146" s="553"/>
      <c r="G146" s="553"/>
      <c r="H146" s="553"/>
      <c r="I146" s="553"/>
      <c r="J146" s="553"/>
      <c r="K146" s="553"/>
      <c r="L146" s="553"/>
      <c r="M146" s="559"/>
      <c r="N146" s="556"/>
      <c r="O146" s="560"/>
      <c r="P146" s="557">
        <f t="shared" si="16"/>
        <v>0</v>
      </c>
      <c r="Q146" s="561">
        <f t="shared" si="17"/>
        <v>0</v>
      </c>
      <c r="R146" s="561">
        <f t="shared" si="18"/>
        <v>0</v>
      </c>
      <c r="S146" s="569">
        <f t="shared" si="19"/>
        <v>0</v>
      </c>
      <c r="T146" s="547"/>
    </row>
    <row r="147" spans="1:20" s="546" customFormat="1" ht="17.25" x14ac:dyDescent="0.2">
      <c r="A147" s="566"/>
      <c r="B147" s="553"/>
      <c r="C147" s="553"/>
      <c r="D147" s="553"/>
      <c r="E147" s="553"/>
      <c r="F147" s="553"/>
      <c r="G147" s="553"/>
      <c r="H147" s="553"/>
      <c r="I147" s="553"/>
      <c r="J147" s="553"/>
      <c r="K147" s="553"/>
      <c r="L147" s="553"/>
      <c r="M147" s="559"/>
      <c r="N147" s="556"/>
      <c r="O147" s="560"/>
      <c r="P147" s="557">
        <f t="shared" si="16"/>
        <v>0</v>
      </c>
      <c r="Q147" s="561">
        <f t="shared" si="17"/>
        <v>0</v>
      </c>
      <c r="R147" s="561">
        <f t="shared" si="18"/>
        <v>0</v>
      </c>
      <c r="S147" s="569">
        <f t="shared" si="19"/>
        <v>0</v>
      </c>
      <c r="T147" s="547"/>
    </row>
    <row r="148" spans="1:20" s="546" customFormat="1" ht="17.25" x14ac:dyDescent="0.2">
      <c r="A148" s="566"/>
      <c r="B148" s="553"/>
      <c r="C148" s="553"/>
      <c r="D148" s="553"/>
      <c r="E148" s="553"/>
      <c r="F148" s="553"/>
      <c r="G148" s="553"/>
      <c r="H148" s="553"/>
      <c r="I148" s="553"/>
      <c r="J148" s="553"/>
      <c r="K148" s="553"/>
      <c r="L148" s="553"/>
      <c r="M148" s="559"/>
      <c r="N148" s="556"/>
      <c r="O148" s="560"/>
      <c r="P148" s="557">
        <f t="shared" si="16"/>
        <v>0</v>
      </c>
      <c r="Q148" s="561">
        <f t="shared" si="17"/>
        <v>0</v>
      </c>
      <c r="R148" s="561">
        <f t="shared" si="18"/>
        <v>0</v>
      </c>
      <c r="S148" s="569">
        <f t="shared" si="19"/>
        <v>0</v>
      </c>
      <c r="T148" s="547"/>
    </row>
    <row r="149" spans="1:20" s="546" customFormat="1" ht="17.25" x14ac:dyDescent="0.2">
      <c r="A149" s="566"/>
      <c r="B149" s="553"/>
      <c r="C149" s="553"/>
      <c r="D149" s="553"/>
      <c r="E149" s="553"/>
      <c r="F149" s="553"/>
      <c r="G149" s="553"/>
      <c r="H149" s="553"/>
      <c r="I149" s="553"/>
      <c r="J149" s="553"/>
      <c r="K149" s="553"/>
      <c r="L149" s="553"/>
      <c r="M149" s="559"/>
      <c r="N149" s="556"/>
      <c r="O149" s="560"/>
      <c r="P149" s="557">
        <f t="shared" si="16"/>
        <v>0</v>
      </c>
      <c r="Q149" s="561">
        <f t="shared" si="17"/>
        <v>0</v>
      </c>
      <c r="R149" s="561">
        <f t="shared" si="18"/>
        <v>0</v>
      </c>
      <c r="S149" s="569">
        <f t="shared" si="19"/>
        <v>0</v>
      </c>
      <c r="T149" s="547"/>
    </row>
    <row r="150" spans="1:20" s="546" customFormat="1" ht="17.25" x14ac:dyDescent="0.2">
      <c r="A150" s="566"/>
      <c r="B150" s="553"/>
      <c r="C150" s="553"/>
      <c r="D150" s="553"/>
      <c r="E150" s="553"/>
      <c r="F150" s="553"/>
      <c r="G150" s="553"/>
      <c r="H150" s="553"/>
      <c r="I150" s="553"/>
      <c r="J150" s="553"/>
      <c r="K150" s="553"/>
      <c r="L150" s="553"/>
      <c r="M150" s="559"/>
      <c r="N150" s="556"/>
      <c r="O150" s="560"/>
      <c r="P150" s="557">
        <f t="shared" si="16"/>
        <v>0</v>
      </c>
      <c r="Q150" s="561">
        <f t="shared" si="17"/>
        <v>0</v>
      </c>
      <c r="R150" s="561">
        <f t="shared" si="18"/>
        <v>0</v>
      </c>
      <c r="S150" s="569">
        <f t="shared" si="19"/>
        <v>0</v>
      </c>
      <c r="T150" s="547"/>
    </row>
    <row r="151" spans="1:20" s="546" customFormat="1" ht="17.25" x14ac:dyDescent="0.2">
      <c r="A151" s="566"/>
      <c r="B151" s="553"/>
      <c r="C151" s="553"/>
      <c r="D151" s="553"/>
      <c r="E151" s="553"/>
      <c r="F151" s="553"/>
      <c r="G151" s="553"/>
      <c r="H151" s="553"/>
      <c r="I151" s="553"/>
      <c r="J151" s="553"/>
      <c r="K151" s="553"/>
      <c r="L151" s="553"/>
      <c r="M151" s="559"/>
      <c r="N151" s="556"/>
      <c r="O151" s="560"/>
      <c r="P151" s="557">
        <f t="shared" si="16"/>
        <v>0</v>
      </c>
      <c r="Q151" s="561">
        <f t="shared" si="17"/>
        <v>0</v>
      </c>
      <c r="R151" s="561">
        <f t="shared" si="18"/>
        <v>0</v>
      </c>
      <c r="S151" s="569">
        <f t="shared" si="19"/>
        <v>0</v>
      </c>
      <c r="T151" s="547"/>
    </row>
    <row r="152" spans="1:20" s="546" customFormat="1" ht="17.25" x14ac:dyDescent="0.2">
      <c r="A152" s="566"/>
      <c r="B152" s="553"/>
      <c r="C152" s="553"/>
      <c r="D152" s="553"/>
      <c r="E152" s="553"/>
      <c r="F152" s="553"/>
      <c r="G152" s="553"/>
      <c r="H152" s="553"/>
      <c r="I152" s="553"/>
      <c r="J152" s="553"/>
      <c r="K152" s="553"/>
      <c r="L152" s="553"/>
      <c r="M152" s="559"/>
      <c r="N152" s="556"/>
      <c r="O152" s="560"/>
      <c r="P152" s="557">
        <f t="shared" si="16"/>
        <v>0</v>
      </c>
      <c r="Q152" s="561">
        <f t="shared" si="17"/>
        <v>0</v>
      </c>
      <c r="R152" s="561">
        <f t="shared" si="18"/>
        <v>0</v>
      </c>
      <c r="S152" s="569">
        <f t="shared" si="19"/>
        <v>0</v>
      </c>
      <c r="T152" s="547"/>
    </row>
    <row r="153" spans="1:20" s="546" customFormat="1" ht="17.25" x14ac:dyDescent="0.2">
      <c r="A153" s="566"/>
      <c r="B153" s="553"/>
      <c r="C153" s="553"/>
      <c r="D153" s="553"/>
      <c r="E153" s="553"/>
      <c r="F153" s="553"/>
      <c r="G153" s="553"/>
      <c r="H153" s="553"/>
      <c r="I153" s="553"/>
      <c r="J153" s="553"/>
      <c r="K153" s="553"/>
      <c r="L153" s="553"/>
      <c r="M153" s="559"/>
      <c r="N153" s="556"/>
      <c r="O153" s="560"/>
      <c r="P153" s="557">
        <f t="shared" si="16"/>
        <v>0</v>
      </c>
      <c r="Q153" s="561">
        <f t="shared" si="17"/>
        <v>0</v>
      </c>
      <c r="R153" s="561">
        <f t="shared" si="18"/>
        <v>0</v>
      </c>
      <c r="S153" s="569">
        <f t="shared" si="19"/>
        <v>0</v>
      </c>
      <c r="T153" s="547"/>
    </row>
    <row r="154" spans="1:20" s="546" customFormat="1" ht="17.25" x14ac:dyDescent="0.2">
      <c r="A154" s="566"/>
      <c r="B154" s="553"/>
      <c r="C154" s="553"/>
      <c r="D154" s="553"/>
      <c r="E154" s="553"/>
      <c r="F154" s="553"/>
      <c r="G154" s="553"/>
      <c r="H154" s="553"/>
      <c r="I154" s="553"/>
      <c r="J154" s="553"/>
      <c r="K154" s="553"/>
      <c r="L154" s="553"/>
      <c r="M154" s="559"/>
      <c r="N154" s="556"/>
      <c r="O154" s="560"/>
      <c r="P154" s="557">
        <f t="shared" si="16"/>
        <v>0</v>
      </c>
      <c r="Q154" s="561">
        <f t="shared" si="17"/>
        <v>0</v>
      </c>
      <c r="R154" s="561">
        <f t="shared" si="18"/>
        <v>0</v>
      </c>
      <c r="S154" s="569">
        <f t="shared" si="19"/>
        <v>0</v>
      </c>
      <c r="T154" s="547"/>
    </row>
    <row r="155" spans="1:20" s="546" customFormat="1" ht="17.25" x14ac:dyDescent="0.2">
      <c r="A155" s="566"/>
      <c r="B155" s="553"/>
      <c r="C155" s="553"/>
      <c r="D155" s="553"/>
      <c r="E155" s="553"/>
      <c r="F155" s="553"/>
      <c r="G155" s="553"/>
      <c r="H155" s="553"/>
      <c r="I155" s="553"/>
      <c r="J155" s="553"/>
      <c r="K155" s="553"/>
      <c r="L155" s="553"/>
      <c r="M155" s="559"/>
      <c r="N155" s="556"/>
      <c r="O155" s="560"/>
      <c r="P155" s="557">
        <f t="shared" si="16"/>
        <v>0</v>
      </c>
      <c r="Q155" s="561">
        <f t="shared" si="17"/>
        <v>0</v>
      </c>
      <c r="R155" s="561">
        <f t="shared" si="18"/>
        <v>0</v>
      </c>
      <c r="S155" s="569">
        <f t="shared" si="19"/>
        <v>0</v>
      </c>
      <c r="T155" s="547"/>
    </row>
    <row r="156" spans="1:20" s="546" customFormat="1" ht="17.25" x14ac:dyDescent="0.2">
      <c r="A156" s="566"/>
      <c r="B156" s="553"/>
      <c r="C156" s="553"/>
      <c r="D156" s="553"/>
      <c r="E156" s="553"/>
      <c r="F156" s="553"/>
      <c r="G156" s="553"/>
      <c r="H156" s="553"/>
      <c r="I156" s="553"/>
      <c r="J156" s="553"/>
      <c r="K156" s="553"/>
      <c r="L156" s="553"/>
      <c r="M156" s="559"/>
      <c r="N156" s="556"/>
      <c r="O156" s="560"/>
      <c r="P156" s="557">
        <f t="shared" si="16"/>
        <v>0</v>
      </c>
      <c r="Q156" s="561">
        <f t="shared" si="17"/>
        <v>0</v>
      </c>
      <c r="R156" s="561">
        <f t="shared" si="18"/>
        <v>0</v>
      </c>
      <c r="S156" s="569">
        <f t="shared" si="19"/>
        <v>0</v>
      </c>
      <c r="T156" s="547"/>
    </row>
    <row r="157" spans="1:20" s="546" customFormat="1" ht="17.25" x14ac:dyDescent="0.2">
      <c r="A157" s="566"/>
      <c r="B157" s="553"/>
      <c r="C157" s="553"/>
      <c r="D157" s="553"/>
      <c r="E157" s="553"/>
      <c r="F157" s="553"/>
      <c r="G157" s="553"/>
      <c r="H157" s="553"/>
      <c r="I157" s="553"/>
      <c r="J157" s="553"/>
      <c r="K157" s="553"/>
      <c r="L157" s="553"/>
      <c r="M157" s="559"/>
      <c r="N157" s="556"/>
      <c r="O157" s="560"/>
      <c r="P157" s="557">
        <f t="shared" si="16"/>
        <v>0</v>
      </c>
      <c r="Q157" s="561">
        <f t="shared" si="17"/>
        <v>0</v>
      </c>
      <c r="R157" s="561">
        <f t="shared" si="18"/>
        <v>0</v>
      </c>
      <c r="S157" s="569">
        <f t="shared" si="19"/>
        <v>0</v>
      </c>
      <c r="T157" s="547"/>
    </row>
    <row r="158" spans="1:20" s="546" customFormat="1" ht="17.25" x14ac:dyDescent="0.2">
      <c r="A158" s="566"/>
      <c r="B158" s="553"/>
      <c r="C158" s="553"/>
      <c r="D158" s="553"/>
      <c r="E158" s="553"/>
      <c r="F158" s="553"/>
      <c r="G158" s="553"/>
      <c r="H158" s="553"/>
      <c r="I158" s="553"/>
      <c r="J158" s="553"/>
      <c r="K158" s="553"/>
      <c r="L158" s="553"/>
      <c r="M158" s="559"/>
      <c r="N158" s="556"/>
      <c r="O158" s="560"/>
      <c r="P158" s="557">
        <f t="shared" si="16"/>
        <v>0</v>
      </c>
      <c r="Q158" s="561">
        <f t="shared" si="17"/>
        <v>0</v>
      </c>
      <c r="R158" s="561">
        <f t="shared" si="18"/>
        <v>0</v>
      </c>
      <c r="S158" s="569">
        <f t="shared" si="19"/>
        <v>0</v>
      </c>
      <c r="T158" s="547"/>
    </row>
    <row r="159" spans="1:20" s="546" customFormat="1" ht="17.25" x14ac:dyDescent="0.2">
      <c r="A159" s="566"/>
      <c r="B159" s="553"/>
      <c r="C159" s="553"/>
      <c r="D159" s="553"/>
      <c r="E159" s="553"/>
      <c r="F159" s="553"/>
      <c r="G159" s="553"/>
      <c r="H159" s="553"/>
      <c r="I159" s="553"/>
      <c r="J159" s="553"/>
      <c r="K159" s="553"/>
      <c r="L159" s="553"/>
      <c r="M159" s="559"/>
      <c r="N159" s="556"/>
      <c r="O159" s="560"/>
      <c r="P159" s="557">
        <f t="shared" si="16"/>
        <v>0</v>
      </c>
      <c r="Q159" s="561">
        <f t="shared" si="17"/>
        <v>0</v>
      </c>
      <c r="R159" s="561">
        <f t="shared" si="18"/>
        <v>0</v>
      </c>
      <c r="S159" s="569">
        <f t="shared" si="19"/>
        <v>0</v>
      </c>
      <c r="T159" s="547"/>
    </row>
    <row r="160" spans="1:20" s="546" customFormat="1" ht="17.25" x14ac:dyDescent="0.2">
      <c r="A160" s="566"/>
      <c r="B160" s="553"/>
      <c r="C160" s="553"/>
      <c r="D160" s="553"/>
      <c r="E160" s="553"/>
      <c r="F160" s="553"/>
      <c r="G160" s="553"/>
      <c r="H160" s="553"/>
      <c r="I160" s="553"/>
      <c r="J160" s="553"/>
      <c r="K160" s="553"/>
      <c r="L160" s="553"/>
      <c r="M160" s="559"/>
      <c r="N160" s="556"/>
      <c r="O160" s="560"/>
      <c r="P160" s="557">
        <f t="shared" si="16"/>
        <v>0</v>
      </c>
      <c r="Q160" s="561">
        <f t="shared" si="17"/>
        <v>0</v>
      </c>
      <c r="R160" s="561">
        <f t="shared" si="18"/>
        <v>0</v>
      </c>
      <c r="S160" s="569">
        <f t="shared" si="19"/>
        <v>0</v>
      </c>
      <c r="T160" s="547"/>
    </row>
    <row r="161" spans="1:20" s="546" customFormat="1" ht="17.25" x14ac:dyDescent="0.2">
      <c r="A161" s="566"/>
      <c r="B161" s="553"/>
      <c r="C161" s="553"/>
      <c r="D161" s="553"/>
      <c r="E161" s="553"/>
      <c r="F161" s="553"/>
      <c r="G161" s="553"/>
      <c r="H161" s="553"/>
      <c r="I161" s="553"/>
      <c r="J161" s="553"/>
      <c r="K161" s="553"/>
      <c r="L161" s="553"/>
      <c r="M161" s="559"/>
      <c r="N161" s="556"/>
      <c r="O161" s="560"/>
      <c r="P161" s="557">
        <f t="shared" si="16"/>
        <v>0</v>
      </c>
      <c r="Q161" s="561">
        <f t="shared" si="17"/>
        <v>0</v>
      </c>
      <c r="R161" s="561">
        <f t="shared" si="18"/>
        <v>0</v>
      </c>
      <c r="S161" s="569">
        <f t="shared" si="19"/>
        <v>0</v>
      </c>
      <c r="T161" s="547"/>
    </row>
    <row r="162" spans="1:20" s="546" customFormat="1" ht="17.25" x14ac:dyDescent="0.2">
      <c r="A162" s="566"/>
      <c r="B162" s="553"/>
      <c r="C162" s="553"/>
      <c r="D162" s="553"/>
      <c r="E162" s="553"/>
      <c r="F162" s="553"/>
      <c r="G162" s="553"/>
      <c r="H162" s="553"/>
      <c r="I162" s="553"/>
      <c r="J162" s="553"/>
      <c r="K162" s="553"/>
      <c r="L162" s="553"/>
      <c r="M162" s="559"/>
      <c r="N162" s="556"/>
      <c r="O162" s="560"/>
      <c r="P162" s="557">
        <f t="shared" si="16"/>
        <v>0</v>
      </c>
      <c r="Q162" s="561">
        <f t="shared" si="17"/>
        <v>0</v>
      </c>
      <c r="R162" s="561">
        <f t="shared" si="18"/>
        <v>0</v>
      </c>
      <c r="S162" s="569">
        <f t="shared" si="19"/>
        <v>0</v>
      </c>
      <c r="T162" s="547"/>
    </row>
    <row r="163" spans="1:20" s="546" customFormat="1" ht="17.25" x14ac:dyDescent="0.2">
      <c r="A163" s="566"/>
      <c r="B163" s="553"/>
      <c r="C163" s="553"/>
      <c r="D163" s="553"/>
      <c r="E163" s="553"/>
      <c r="F163" s="553"/>
      <c r="G163" s="553"/>
      <c r="H163" s="553"/>
      <c r="I163" s="553"/>
      <c r="J163" s="553"/>
      <c r="K163" s="553"/>
      <c r="L163" s="553"/>
      <c r="M163" s="559"/>
      <c r="N163" s="556"/>
      <c r="O163" s="560"/>
      <c r="P163" s="557">
        <f t="shared" si="16"/>
        <v>0</v>
      </c>
      <c r="Q163" s="561">
        <f t="shared" si="17"/>
        <v>0</v>
      </c>
      <c r="R163" s="561">
        <f t="shared" si="18"/>
        <v>0</v>
      </c>
      <c r="S163" s="569">
        <f t="shared" si="19"/>
        <v>0</v>
      </c>
      <c r="T163" s="547"/>
    </row>
    <row r="164" spans="1:20" s="546" customFormat="1" ht="17.25" x14ac:dyDescent="0.2">
      <c r="A164" s="566"/>
      <c r="B164" s="553"/>
      <c r="C164" s="553"/>
      <c r="D164" s="553"/>
      <c r="E164" s="553"/>
      <c r="F164" s="553"/>
      <c r="G164" s="553"/>
      <c r="H164" s="553"/>
      <c r="I164" s="553"/>
      <c r="J164" s="553"/>
      <c r="K164" s="553"/>
      <c r="L164" s="553"/>
      <c r="M164" s="559"/>
      <c r="N164" s="556"/>
      <c r="O164" s="560"/>
      <c r="P164" s="557">
        <f t="shared" si="16"/>
        <v>0</v>
      </c>
      <c r="Q164" s="561">
        <f t="shared" si="17"/>
        <v>0</v>
      </c>
      <c r="R164" s="561">
        <f t="shared" si="18"/>
        <v>0</v>
      </c>
      <c r="S164" s="569">
        <f t="shared" si="19"/>
        <v>0</v>
      </c>
      <c r="T164" s="547"/>
    </row>
    <row r="165" spans="1:20" s="546" customFormat="1" ht="17.25" x14ac:dyDescent="0.2">
      <c r="A165" s="566"/>
      <c r="B165" s="553"/>
      <c r="C165" s="553"/>
      <c r="D165" s="553"/>
      <c r="E165" s="553"/>
      <c r="F165" s="553"/>
      <c r="G165" s="553"/>
      <c r="H165" s="553"/>
      <c r="I165" s="553"/>
      <c r="J165" s="553"/>
      <c r="K165" s="553"/>
      <c r="L165" s="553"/>
      <c r="M165" s="559"/>
      <c r="N165" s="556"/>
      <c r="O165" s="560"/>
      <c r="P165" s="557">
        <f t="shared" si="16"/>
        <v>0</v>
      </c>
      <c r="Q165" s="561">
        <f t="shared" si="17"/>
        <v>0</v>
      </c>
      <c r="R165" s="561">
        <f t="shared" si="18"/>
        <v>0</v>
      </c>
      <c r="S165" s="569">
        <f t="shared" si="19"/>
        <v>0</v>
      </c>
      <c r="T165" s="547"/>
    </row>
    <row r="166" spans="1:20" s="546" customFormat="1" ht="17.25" x14ac:dyDescent="0.2">
      <c r="A166" s="566"/>
      <c r="B166" s="553"/>
      <c r="C166" s="553"/>
      <c r="D166" s="553"/>
      <c r="E166" s="553"/>
      <c r="F166" s="553"/>
      <c r="G166" s="553"/>
      <c r="H166" s="553"/>
      <c r="I166" s="553"/>
      <c r="J166" s="553"/>
      <c r="K166" s="553"/>
      <c r="L166" s="553"/>
      <c r="M166" s="559"/>
      <c r="N166" s="556"/>
      <c r="O166" s="560"/>
      <c r="P166" s="557">
        <f t="shared" si="16"/>
        <v>0</v>
      </c>
      <c r="Q166" s="561">
        <f t="shared" si="17"/>
        <v>0</v>
      </c>
      <c r="R166" s="561">
        <f t="shared" si="18"/>
        <v>0</v>
      </c>
      <c r="S166" s="569">
        <f t="shared" si="19"/>
        <v>0</v>
      </c>
      <c r="T166" s="547"/>
    </row>
    <row r="167" spans="1:20" s="546" customFormat="1" ht="17.25" x14ac:dyDescent="0.2">
      <c r="A167" s="566"/>
      <c r="B167" s="553"/>
      <c r="C167" s="553"/>
      <c r="D167" s="553"/>
      <c r="E167" s="553"/>
      <c r="F167" s="553"/>
      <c r="G167" s="553"/>
      <c r="H167" s="553"/>
      <c r="I167" s="553"/>
      <c r="J167" s="553"/>
      <c r="K167" s="553"/>
      <c r="L167" s="553"/>
      <c r="M167" s="559"/>
      <c r="N167" s="556"/>
      <c r="O167" s="560"/>
      <c r="P167" s="557">
        <f t="shared" si="16"/>
        <v>0</v>
      </c>
      <c r="Q167" s="561">
        <f t="shared" si="17"/>
        <v>0</v>
      </c>
      <c r="R167" s="561">
        <f t="shared" si="18"/>
        <v>0</v>
      </c>
      <c r="S167" s="569">
        <f t="shared" si="19"/>
        <v>0</v>
      </c>
      <c r="T167" s="547"/>
    </row>
    <row r="168" spans="1:20" s="546" customFormat="1" ht="17.25" x14ac:dyDescent="0.2">
      <c r="A168" s="566"/>
      <c r="B168" s="553"/>
      <c r="C168" s="553"/>
      <c r="D168" s="553"/>
      <c r="E168" s="553"/>
      <c r="F168" s="553"/>
      <c r="G168" s="553"/>
      <c r="H168" s="553"/>
      <c r="I168" s="553"/>
      <c r="J168" s="553"/>
      <c r="K168" s="553"/>
      <c r="L168" s="553"/>
      <c r="M168" s="559"/>
      <c r="N168" s="556"/>
      <c r="O168" s="560"/>
      <c r="P168" s="557">
        <f t="shared" si="16"/>
        <v>0</v>
      </c>
      <c r="Q168" s="561">
        <f t="shared" si="17"/>
        <v>0</v>
      </c>
      <c r="R168" s="561">
        <f t="shared" si="18"/>
        <v>0</v>
      </c>
      <c r="S168" s="569">
        <f t="shared" si="19"/>
        <v>0</v>
      </c>
      <c r="T168" s="547"/>
    </row>
    <row r="169" spans="1:20" s="546" customFormat="1" ht="17.25" x14ac:dyDescent="0.2">
      <c r="A169" s="566"/>
      <c r="B169" s="553"/>
      <c r="C169" s="553"/>
      <c r="D169" s="553"/>
      <c r="E169" s="553"/>
      <c r="F169" s="553"/>
      <c r="G169" s="553"/>
      <c r="H169" s="553"/>
      <c r="I169" s="553"/>
      <c r="J169" s="553"/>
      <c r="K169" s="553"/>
      <c r="L169" s="553"/>
      <c r="M169" s="559"/>
      <c r="N169" s="556"/>
      <c r="O169" s="560"/>
      <c r="P169" s="557">
        <f t="shared" si="16"/>
        <v>0</v>
      </c>
      <c r="Q169" s="561">
        <f t="shared" si="17"/>
        <v>0</v>
      </c>
      <c r="R169" s="561">
        <f t="shared" si="18"/>
        <v>0</v>
      </c>
      <c r="S169" s="569">
        <f t="shared" si="19"/>
        <v>0</v>
      </c>
      <c r="T169" s="547"/>
    </row>
    <row r="170" spans="1:20" s="546" customFormat="1" ht="17.25" x14ac:dyDescent="0.2">
      <c r="A170" s="566"/>
      <c r="B170" s="553"/>
      <c r="C170" s="553"/>
      <c r="D170" s="553"/>
      <c r="E170" s="553"/>
      <c r="F170" s="553"/>
      <c r="G170" s="553"/>
      <c r="H170" s="553"/>
      <c r="I170" s="553"/>
      <c r="J170" s="553"/>
      <c r="K170" s="553"/>
      <c r="L170" s="553"/>
      <c r="M170" s="559"/>
      <c r="N170" s="556"/>
      <c r="O170" s="560"/>
      <c r="P170" s="557">
        <f t="shared" si="16"/>
        <v>0</v>
      </c>
      <c r="Q170" s="561">
        <f t="shared" si="17"/>
        <v>0</v>
      </c>
      <c r="R170" s="561">
        <f t="shared" si="18"/>
        <v>0</v>
      </c>
      <c r="S170" s="569">
        <f t="shared" si="19"/>
        <v>0</v>
      </c>
      <c r="T170" s="547"/>
    </row>
    <row r="171" spans="1:20" s="546" customFormat="1" ht="17.25" x14ac:dyDescent="0.2">
      <c r="A171" s="566"/>
      <c r="B171" s="553"/>
      <c r="C171" s="553"/>
      <c r="D171" s="553"/>
      <c r="E171" s="553"/>
      <c r="F171" s="553"/>
      <c r="G171" s="553"/>
      <c r="H171" s="553"/>
      <c r="I171" s="553"/>
      <c r="J171" s="553"/>
      <c r="K171" s="553"/>
      <c r="L171" s="553"/>
      <c r="M171" s="559"/>
      <c r="N171" s="556"/>
      <c r="O171" s="560"/>
      <c r="P171" s="557">
        <f t="shared" si="16"/>
        <v>0</v>
      </c>
      <c r="Q171" s="561">
        <f t="shared" si="17"/>
        <v>0</v>
      </c>
      <c r="R171" s="561">
        <f t="shared" si="18"/>
        <v>0</v>
      </c>
      <c r="S171" s="569">
        <f t="shared" si="19"/>
        <v>0</v>
      </c>
      <c r="T171" s="547"/>
    </row>
    <row r="172" spans="1:20" s="546" customFormat="1" ht="17.25" x14ac:dyDescent="0.2">
      <c r="A172" s="566"/>
      <c r="B172" s="553"/>
      <c r="C172" s="553"/>
      <c r="D172" s="553"/>
      <c r="E172" s="553"/>
      <c r="F172" s="553"/>
      <c r="G172" s="553"/>
      <c r="H172" s="553"/>
      <c r="I172" s="553"/>
      <c r="J172" s="553"/>
      <c r="K172" s="553"/>
      <c r="L172" s="553"/>
      <c r="M172" s="559"/>
      <c r="N172" s="556"/>
      <c r="O172" s="560"/>
      <c r="P172" s="557">
        <f t="shared" si="16"/>
        <v>0</v>
      </c>
      <c r="Q172" s="561">
        <f t="shared" si="17"/>
        <v>0</v>
      </c>
      <c r="R172" s="561">
        <f t="shared" si="18"/>
        <v>0</v>
      </c>
      <c r="S172" s="569">
        <f t="shared" si="19"/>
        <v>0</v>
      </c>
      <c r="T172" s="547"/>
    </row>
    <row r="173" spans="1:20" s="546" customFormat="1" ht="17.25" x14ac:dyDescent="0.2">
      <c r="A173" s="566"/>
      <c r="B173" s="553"/>
      <c r="C173" s="553"/>
      <c r="D173" s="553"/>
      <c r="E173" s="553"/>
      <c r="F173" s="553"/>
      <c r="G173" s="553"/>
      <c r="H173" s="553"/>
      <c r="I173" s="553"/>
      <c r="J173" s="553"/>
      <c r="K173" s="553"/>
      <c r="L173" s="553"/>
      <c r="M173" s="559"/>
      <c r="N173" s="556"/>
      <c r="O173" s="560"/>
      <c r="P173" s="557">
        <f t="shared" ref="P173:P200" si="20">O173+N173</f>
        <v>0</v>
      </c>
      <c r="Q173" s="561">
        <f t="shared" ref="Q173:Q200" si="21">P173*2</f>
        <v>0</v>
      </c>
      <c r="R173" s="561">
        <f t="shared" ref="R173:R200" si="22">M173-P173</f>
        <v>0</v>
      </c>
      <c r="S173" s="569">
        <f t="shared" ref="S173:S200" si="23">IFERROR(P173/M173, 0)</f>
        <v>0</v>
      </c>
      <c r="T173" s="547"/>
    </row>
    <row r="174" spans="1:20" s="546" customFormat="1" ht="17.25" x14ac:dyDescent="0.2">
      <c r="A174" s="566"/>
      <c r="B174" s="553"/>
      <c r="C174" s="553"/>
      <c r="D174" s="553"/>
      <c r="E174" s="553"/>
      <c r="F174" s="553"/>
      <c r="G174" s="553"/>
      <c r="H174" s="553"/>
      <c r="I174" s="553"/>
      <c r="J174" s="553"/>
      <c r="K174" s="553"/>
      <c r="L174" s="553"/>
      <c r="M174" s="559"/>
      <c r="N174" s="556"/>
      <c r="O174" s="560"/>
      <c r="P174" s="557">
        <f t="shared" si="20"/>
        <v>0</v>
      </c>
      <c r="Q174" s="561">
        <f t="shared" si="21"/>
        <v>0</v>
      </c>
      <c r="R174" s="561">
        <f t="shared" si="22"/>
        <v>0</v>
      </c>
      <c r="S174" s="569">
        <f t="shared" si="23"/>
        <v>0</v>
      </c>
      <c r="T174" s="547"/>
    </row>
    <row r="175" spans="1:20" s="546" customFormat="1" ht="17.25" x14ac:dyDescent="0.2">
      <c r="A175" s="566"/>
      <c r="B175" s="553"/>
      <c r="C175" s="553"/>
      <c r="D175" s="553"/>
      <c r="E175" s="553"/>
      <c r="F175" s="553"/>
      <c r="G175" s="553"/>
      <c r="H175" s="553"/>
      <c r="I175" s="553"/>
      <c r="J175" s="553"/>
      <c r="K175" s="553"/>
      <c r="L175" s="553"/>
      <c r="M175" s="559"/>
      <c r="N175" s="556"/>
      <c r="O175" s="560"/>
      <c r="P175" s="557">
        <f t="shared" si="20"/>
        <v>0</v>
      </c>
      <c r="Q175" s="561">
        <f t="shared" si="21"/>
        <v>0</v>
      </c>
      <c r="R175" s="561">
        <f t="shared" si="22"/>
        <v>0</v>
      </c>
      <c r="S175" s="569">
        <f t="shared" si="23"/>
        <v>0</v>
      </c>
      <c r="T175" s="547"/>
    </row>
    <row r="176" spans="1:20" s="546" customFormat="1" ht="17.25" x14ac:dyDescent="0.2">
      <c r="A176" s="566"/>
      <c r="B176" s="553"/>
      <c r="C176" s="553"/>
      <c r="D176" s="553"/>
      <c r="E176" s="553"/>
      <c r="F176" s="553"/>
      <c r="G176" s="553"/>
      <c r="H176" s="553"/>
      <c r="I176" s="553"/>
      <c r="J176" s="553"/>
      <c r="K176" s="553"/>
      <c r="L176" s="553"/>
      <c r="M176" s="559"/>
      <c r="N176" s="556"/>
      <c r="O176" s="560"/>
      <c r="P176" s="557">
        <f t="shared" si="20"/>
        <v>0</v>
      </c>
      <c r="Q176" s="561">
        <f t="shared" si="21"/>
        <v>0</v>
      </c>
      <c r="R176" s="561">
        <f t="shared" si="22"/>
        <v>0</v>
      </c>
      <c r="S176" s="569">
        <f t="shared" si="23"/>
        <v>0</v>
      </c>
      <c r="T176" s="547"/>
    </row>
    <row r="177" spans="1:20" s="546" customFormat="1" ht="17.25" x14ac:dyDescent="0.2">
      <c r="A177" s="566"/>
      <c r="B177" s="553"/>
      <c r="C177" s="553"/>
      <c r="D177" s="553"/>
      <c r="E177" s="553"/>
      <c r="F177" s="553"/>
      <c r="G177" s="553"/>
      <c r="H177" s="553"/>
      <c r="I177" s="553"/>
      <c r="J177" s="553"/>
      <c r="K177" s="553"/>
      <c r="L177" s="553"/>
      <c r="M177" s="559"/>
      <c r="N177" s="556"/>
      <c r="O177" s="560"/>
      <c r="P177" s="557">
        <f t="shared" si="20"/>
        <v>0</v>
      </c>
      <c r="Q177" s="561">
        <f t="shared" si="21"/>
        <v>0</v>
      </c>
      <c r="R177" s="561">
        <f t="shared" si="22"/>
        <v>0</v>
      </c>
      <c r="S177" s="569">
        <f t="shared" si="23"/>
        <v>0</v>
      </c>
      <c r="T177" s="547"/>
    </row>
    <row r="178" spans="1:20" s="546" customFormat="1" ht="17.25" x14ac:dyDescent="0.2">
      <c r="A178" s="566"/>
      <c r="B178" s="553"/>
      <c r="C178" s="553"/>
      <c r="D178" s="553"/>
      <c r="E178" s="553"/>
      <c r="F178" s="553"/>
      <c r="G178" s="553"/>
      <c r="H178" s="553"/>
      <c r="I178" s="553"/>
      <c r="J178" s="553"/>
      <c r="K178" s="553"/>
      <c r="L178" s="553"/>
      <c r="M178" s="559"/>
      <c r="N178" s="556"/>
      <c r="O178" s="560"/>
      <c r="P178" s="557">
        <f t="shared" si="20"/>
        <v>0</v>
      </c>
      <c r="Q178" s="561">
        <f t="shared" si="21"/>
        <v>0</v>
      </c>
      <c r="R178" s="561">
        <f t="shared" si="22"/>
        <v>0</v>
      </c>
      <c r="S178" s="569">
        <f t="shared" si="23"/>
        <v>0</v>
      </c>
      <c r="T178" s="547"/>
    </row>
    <row r="179" spans="1:20" s="546" customFormat="1" ht="17.25" x14ac:dyDescent="0.2">
      <c r="A179" s="566"/>
      <c r="B179" s="553"/>
      <c r="C179" s="553"/>
      <c r="D179" s="553"/>
      <c r="E179" s="553"/>
      <c r="F179" s="553"/>
      <c r="G179" s="553"/>
      <c r="H179" s="553"/>
      <c r="I179" s="553"/>
      <c r="J179" s="553"/>
      <c r="K179" s="553"/>
      <c r="L179" s="553"/>
      <c r="M179" s="559"/>
      <c r="N179" s="556"/>
      <c r="O179" s="560"/>
      <c r="P179" s="557">
        <f t="shared" si="20"/>
        <v>0</v>
      </c>
      <c r="Q179" s="561">
        <f t="shared" si="21"/>
        <v>0</v>
      </c>
      <c r="R179" s="561">
        <f t="shared" si="22"/>
        <v>0</v>
      </c>
      <c r="S179" s="569">
        <f t="shared" si="23"/>
        <v>0</v>
      </c>
      <c r="T179" s="547"/>
    </row>
    <row r="180" spans="1:20" s="546" customFormat="1" ht="17.25" x14ac:dyDescent="0.2">
      <c r="A180" s="566"/>
      <c r="B180" s="553"/>
      <c r="C180" s="553"/>
      <c r="D180" s="553"/>
      <c r="E180" s="553"/>
      <c r="F180" s="553"/>
      <c r="G180" s="553"/>
      <c r="H180" s="553"/>
      <c r="I180" s="553"/>
      <c r="J180" s="553"/>
      <c r="K180" s="553"/>
      <c r="L180" s="553"/>
      <c r="M180" s="559"/>
      <c r="N180" s="556"/>
      <c r="O180" s="560"/>
      <c r="P180" s="557">
        <f t="shared" si="20"/>
        <v>0</v>
      </c>
      <c r="Q180" s="561">
        <f t="shared" si="21"/>
        <v>0</v>
      </c>
      <c r="R180" s="561">
        <f t="shared" si="22"/>
        <v>0</v>
      </c>
      <c r="S180" s="569">
        <f t="shared" si="23"/>
        <v>0</v>
      </c>
      <c r="T180" s="547"/>
    </row>
    <row r="181" spans="1:20" s="546" customFormat="1" ht="17.25" x14ac:dyDescent="0.2">
      <c r="A181" s="566"/>
      <c r="B181" s="553"/>
      <c r="C181" s="553"/>
      <c r="D181" s="553"/>
      <c r="E181" s="553"/>
      <c r="F181" s="553"/>
      <c r="G181" s="553"/>
      <c r="H181" s="553"/>
      <c r="I181" s="553"/>
      <c r="J181" s="553"/>
      <c r="K181" s="553"/>
      <c r="L181" s="553"/>
      <c r="M181" s="559"/>
      <c r="N181" s="556"/>
      <c r="O181" s="560"/>
      <c r="P181" s="557">
        <f t="shared" si="20"/>
        <v>0</v>
      </c>
      <c r="Q181" s="561">
        <f t="shared" si="21"/>
        <v>0</v>
      </c>
      <c r="R181" s="561">
        <f t="shared" si="22"/>
        <v>0</v>
      </c>
      <c r="S181" s="569">
        <f t="shared" si="23"/>
        <v>0</v>
      </c>
      <c r="T181" s="547"/>
    </row>
    <row r="182" spans="1:20" s="546" customFormat="1" ht="17.25" x14ac:dyDescent="0.2">
      <c r="A182" s="566"/>
      <c r="B182" s="553"/>
      <c r="C182" s="553"/>
      <c r="D182" s="553"/>
      <c r="E182" s="553"/>
      <c r="F182" s="553"/>
      <c r="G182" s="553"/>
      <c r="H182" s="553"/>
      <c r="I182" s="553"/>
      <c r="J182" s="553"/>
      <c r="K182" s="553"/>
      <c r="L182" s="553"/>
      <c r="M182" s="559"/>
      <c r="N182" s="556"/>
      <c r="O182" s="560"/>
      <c r="P182" s="557">
        <f t="shared" si="20"/>
        <v>0</v>
      </c>
      <c r="Q182" s="561">
        <f t="shared" si="21"/>
        <v>0</v>
      </c>
      <c r="R182" s="561">
        <f t="shared" si="22"/>
        <v>0</v>
      </c>
      <c r="S182" s="569">
        <f t="shared" si="23"/>
        <v>0</v>
      </c>
      <c r="T182" s="547"/>
    </row>
    <row r="183" spans="1:20" s="546" customFormat="1" ht="17.25" x14ac:dyDescent="0.2">
      <c r="A183" s="566"/>
      <c r="B183" s="553"/>
      <c r="C183" s="553"/>
      <c r="D183" s="553"/>
      <c r="E183" s="553"/>
      <c r="F183" s="553"/>
      <c r="G183" s="553"/>
      <c r="H183" s="553"/>
      <c r="I183" s="553"/>
      <c r="J183" s="553"/>
      <c r="K183" s="553"/>
      <c r="L183" s="553"/>
      <c r="M183" s="559"/>
      <c r="N183" s="556"/>
      <c r="O183" s="560"/>
      <c r="P183" s="557">
        <f t="shared" si="20"/>
        <v>0</v>
      </c>
      <c r="Q183" s="561">
        <f t="shared" si="21"/>
        <v>0</v>
      </c>
      <c r="R183" s="561">
        <f t="shared" si="22"/>
        <v>0</v>
      </c>
      <c r="S183" s="569">
        <f t="shared" si="23"/>
        <v>0</v>
      </c>
      <c r="T183" s="547"/>
    </row>
    <row r="184" spans="1:20" s="546" customFormat="1" ht="17.25" x14ac:dyDescent="0.2">
      <c r="A184" s="566"/>
      <c r="B184" s="553"/>
      <c r="C184" s="553"/>
      <c r="D184" s="553"/>
      <c r="E184" s="553"/>
      <c r="F184" s="553"/>
      <c r="G184" s="553"/>
      <c r="H184" s="553"/>
      <c r="I184" s="553"/>
      <c r="J184" s="553"/>
      <c r="K184" s="553"/>
      <c r="L184" s="553"/>
      <c r="M184" s="559"/>
      <c r="N184" s="556"/>
      <c r="O184" s="560"/>
      <c r="P184" s="557">
        <f t="shared" si="20"/>
        <v>0</v>
      </c>
      <c r="Q184" s="561">
        <f t="shared" si="21"/>
        <v>0</v>
      </c>
      <c r="R184" s="561">
        <f t="shared" si="22"/>
        <v>0</v>
      </c>
      <c r="S184" s="569">
        <f t="shared" si="23"/>
        <v>0</v>
      </c>
      <c r="T184" s="547"/>
    </row>
    <row r="185" spans="1:20" s="546" customFormat="1" ht="17.25" x14ac:dyDescent="0.2">
      <c r="A185" s="566"/>
      <c r="B185" s="553"/>
      <c r="C185" s="553"/>
      <c r="D185" s="553"/>
      <c r="E185" s="553"/>
      <c r="F185" s="553"/>
      <c r="G185" s="553"/>
      <c r="H185" s="553"/>
      <c r="I185" s="553"/>
      <c r="J185" s="553"/>
      <c r="K185" s="553"/>
      <c r="L185" s="553"/>
      <c r="M185" s="559"/>
      <c r="N185" s="556"/>
      <c r="O185" s="560"/>
      <c r="P185" s="557">
        <f t="shared" si="20"/>
        <v>0</v>
      </c>
      <c r="Q185" s="561">
        <f t="shared" si="21"/>
        <v>0</v>
      </c>
      <c r="R185" s="561">
        <f t="shared" si="22"/>
        <v>0</v>
      </c>
      <c r="S185" s="569">
        <f t="shared" si="23"/>
        <v>0</v>
      </c>
      <c r="T185" s="547"/>
    </row>
    <row r="186" spans="1:20" s="546" customFormat="1" ht="17.25" x14ac:dyDescent="0.2">
      <c r="A186" s="566"/>
      <c r="B186" s="553"/>
      <c r="C186" s="553"/>
      <c r="D186" s="553"/>
      <c r="E186" s="553"/>
      <c r="F186" s="553"/>
      <c r="G186" s="553"/>
      <c r="H186" s="553"/>
      <c r="I186" s="553"/>
      <c r="J186" s="553"/>
      <c r="K186" s="553"/>
      <c r="L186" s="553"/>
      <c r="M186" s="559"/>
      <c r="N186" s="556"/>
      <c r="O186" s="560"/>
      <c r="P186" s="557">
        <f t="shared" si="20"/>
        <v>0</v>
      </c>
      <c r="Q186" s="561">
        <f t="shared" si="21"/>
        <v>0</v>
      </c>
      <c r="R186" s="561">
        <f t="shared" si="22"/>
        <v>0</v>
      </c>
      <c r="S186" s="569">
        <f t="shared" si="23"/>
        <v>0</v>
      </c>
      <c r="T186" s="547"/>
    </row>
    <row r="187" spans="1:20" s="546" customFormat="1" ht="17.25" x14ac:dyDescent="0.2">
      <c r="A187" s="566"/>
      <c r="B187" s="553"/>
      <c r="C187" s="553"/>
      <c r="D187" s="553"/>
      <c r="E187" s="553"/>
      <c r="F187" s="553"/>
      <c r="G187" s="553"/>
      <c r="H187" s="553"/>
      <c r="I187" s="553"/>
      <c r="J187" s="553"/>
      <c r="K187" s="553"/>
      <c r="L187" s="553"/>
      <c r="M187" s="559"/>
      <c r="N187" s="556"/>
      <c r="O187" s="560"/>
      <c r="P187" s="557">
        <f t="shared" si="20"/>
        <v>0</v>
      </c>
      <c r="Q187" s="561">
        <f t="shared" si="21"/>
        <v>0</v>
      </c>
      <c r="R187" s="561">
        <f t="shared" si="22"/>
        <v>0</v>
      </c>
      <c r="S187" s="569">
        <f t="shared" si="23"/>
        <v>0</v>
      </c>
      <c r="T187" s="547"/>
    </row>
    <row r="188" spans="1:20" s="546" customFormat="1" ht="17.25" x14ac:dyDescent="0.2">
      <c r="A188" s="566"/>
      <c r="B188" s="553"/>
      <c r="C188" s="553"/>
      <c r="D188" s="553"/>
      <c r="E188" s="553"/>
      <c r="F188" s="553"/>
      <c r="G188" s="553"/>
      <c r="H188" s="553"/>
      <c r="I188" s="553"/>
      <c r="J188" s="553"/>
      <c r="K188" s="553"/>
      <c r="L188" s="553"/>
      <c r="M188" s="559"/>
      <c r="N188" s="556"/>
      <c r="O188" s="560"/>
      <c r="P188" s="557">
        <f t="shared" si="20"/>
        <v>0</v>
      </c>
      <c r="Q188" s="561">
        <f t="shared" si="21"/>
        <v>0</v>
      </c>
      <c r="R188" s="561">
        <f t="shared" si="22"/>
        <v>0</v>
      </c>
      <c r="S188" s="569">
        <f t="shared" si="23"/>
        <v>0</v>
      </c>
      <c r="T188" s="547"/>
    </row>
    <row r="189" spans="1:20" s="546" customFormat="1" ht="17.25" x14ac:dyDescent="0.2">
      <c r="A189" s="566"/>
      <c r="B189" s="553"/>
      <c r="C189" s="553"/>
      <c r="D189" s="553"/>
      <c r="E189" s="553"/>
      <c r="F189" s="553"/>
      <c r="G189" s="553"/>
      <c r="H189" s="553"/>
      <c r="I189" s="553"/>
      <c r="J189" s="553"/>
      <c r="K189" s="553"/>
      <c r="L189" s="553"/>
      <c r="M189" s="559"/>
      <c r="N189" s="556"/>
      <c r="O189" s="560"/>
      <c r="P189" s="557">
        <f t="shared" si="20"/>
        <v>0</v>
      </c>
      <c r="Q189" s="561">
        <f t="shared" si="21"/>
        <v>0</v>
      </c>
      <c r="R189" s="561">
        <f t="shared" si="22"/>
        <v>0</v>
      </c>
      <c r="S189" s="569">
        <f t="shared" si="23"/>
        <v>0</v>
      </c>
      <c r="T189" s="547"/>
    </row>
    <row r="190" spans="1:20" s="546" customFormat="1" ht="17.25" x14ac:dyDescent="0.2">
      <c r="A190" s="566"/>
      <c r="B190" s="553"/>
      <c r="C190" s="553"/>
      <c r="D190" s="553"/>
      <c r="E190" s="553"/>
      <c r="F190" s="553"/>
      <c r="G190" s="553"/>
      <c r="H190" s="553"/>
      <c r="I190" s="553"/>
      <c r="J190" s="553"/>
      <c r="K190" s="553"/>
      <c r="L190" s="553"/>
      <c r="M190" s="559"/>
      <c r="N190" s="556"/>
      <c r="O190" s="560"/>
      <c r="P190" s="557">
        <f t="shared" si="20"/>
        <v>0</v>
      </c>
      <c r="Q190" s="561">
        <f t="shared" si="21"/>
        <v>0</v>
      </c>
      <c r="R190" s="561">
        <f t="shared" si="22"/>
        <v>0</v>
      </c>
      <c r="S190" s="569">
        <f t="shared" si="23"/>
        <v>0</v>
      </c>
      <c r="T190" s="547"/>
    </row>
    <row r="191" spans="1:20" s="546" customFormat="1" ht="17.25" x14ac:dyDescent="0.2">
      <c r="A191" s="566"/>
      <c r="B191" s="553"/>
      <c r="C191" s="553"/>
      <c r="D191" s="553"/>
      <c r="E191" s="553"/>
      <c r="F191" s="553"/>
      <c r="G191" s="553"/>
      <c r="H191" s="553"/>
      <c r="I191" s="553"/>
      <c r="J191" s="553"/>
      <c r="K191" s="553"/>
      <c r="L191" s="553"/>
      <c r="M191" s="559"/>
      <c r="N191" s="556"/>
      <c r="O191" s="560"/>
      <c r="P191" s="557">
        <f t="shared" si="20"/>
        <v>0</v>
      </c>
      <c r="Q191" s="561">
        <f t="shared" si="21"/>
        <v>0</v>
      </c>
      <c r="R191" s="561">
        <f t="shared" si="22"/>
        <v>0</v>
      </c>
      <c r="S191" s="569">
        <f t="shared" si="23"/>
        <v>0</v>
      </c>
      <c r="T191" s="547"/>
    </row>
    <row r="192" spans="1:20" s="546" customFormat="1" ht="17.25" x14ac:dyDescent="0.2">
      <c r="A192" s="566"/>
      <c r="B192" s="553"/>
      <c r="C192" s="553"/>
      <c r="D192" s="553"/>
      <c r="E192" s="553"/>
      <c r="F192" s="553"/>
      <c r="G192" s="553"/>
      <c r="H192" s="553"/>
      <c r="I192" s="553"/>
      <c r="J192" s="553"/>
      <c r="K192" s="553"/>
      <c r="L192" s="553"/>
      <c r="M192" s="559"/>
      <c r="N192" s="556"/>
      <c r="O192" s="560"/>
      <c r="P192" s="557">
        <f t="shared" si="20"/>
        <v>0</v>
      </c>
      <c r="Q192" s="561">
        <f t="shared" si="21"/>
        <v>0</v>
      </c>
      <c r="R192" s="561">
        <f t="shared" si="22"/>
        <v>0</v>
      </c>
      <c r="S192" s="569">
        <f t="shared" si="23"/>
        <v>0</v>
      </c>
      <c r="T192" s="547"/>
    </row>
    <row r="193" spans="1:20" s="546" customFormat="1" ht="17.25" x14ac:dyDescent="0.2">
      <c r="A193" s="566"/>
      <c r="B193" s="553"/>
      <c r="C193" s="553"/>
      <c r="D193" s="553"/>
      <c r="E193" s="553"/>
      <c r="F193" s="553"/>
      <c r="G193" s="553"/>
      <c r="H193" s="553"/>
      <c r="I193" s="553"/>
      <c r="J193" s="553"/>
      <c r="K193" s="553"/>
      <c r="L193" s="553"/>
      <c r="M193" s="559"/>
      <c r="N193" s="556"/>
      <c r="O193" s="560"/>
      <c r="P193" s="557">
        <f t="shared" si="20"/>
        <v>0</v>
      </c>
      <c r="Q193" s="561">
        <f t="shared" si="21"/>
        <v>0</v>
      </c>
      <c r="R193" s="561">
        <f t="shared" si="22"/>
        <v>0</v>
      </c>
      <c r="S193" s="569">
        <f t="shared" si="23"/>
        <v>0</v>
      </c>
      <c r="T193" s="547"/>
    </row>
    <row r="194" spans="1:20" s="546" customFormat="1" ht="17.25" x14ac:dyDescent="0.2">
      <c r="A194" s="566"/>
      <c r="B194" s="553"/>
      <c r="C194" s="553"/>
      <c r="D194" s="553"/>
      <c r="E194" s="553"/>
      <c r="F194" s="553"/>
      <c r="G194" s="553"/>
      <c r="H194" s="553"/>
      <c r="I194" s="553"/>
      <c r="J194" s="553"/>
      <c r="K194" s="553"/>
      <c r="L194" s="553"/>
      <c r="M194" s="559"/>
      <c r="N194" s="556"/>
      <c r="O194" s="560"/>
      <c r="P194" s="557">
        <f t="shared" si="20"/>
        <v>0</v>
      </c>
      <c r="Q194" s="561">
        <f t="shared" si="21"/>
        <v>0</v>
      </c>
      <c r="R194" s="561">
        <f t="shared" si="22"/>
        <v>0</v>
      </c>
      <c r="S194" s="569">
        <f t="shared" si="23"/>
        <v>0</v>
      </c>
      <c r="T194" s="547"/>
    </row>
    <row r="195" spans="1:20" s="546" customFormat="1" ht="17.25" x14ac:dyDescent="0.2">
      <c r="A195" s="566"/>
      <c r="B195" s="553"/>
      <c r="C195" s="553"/>
      <c r="D195" s="553"/>
      <c r="E195" s="553"/>
      <c r="F195" s="553"/>
      <c r="G195" s="553"/>
      <c r="H195" s="553"/>
      <c r="I195" s="553"/>
      <c r="J195" s="553"/>
      <c r="K195" s="553"/>
      <c r="L195" s="553"/>
      <c r="M195" s="559"/>
      <c r="N195" s="556"/>
      <c r="O195" s="560"/>
      <c r="P195" s="557">
        <f t="shared" si="20"/>
        <v>0</v>
      </c>
      <c r="Q195" s="561">
        <f t="shared" si="21"/>
        <v>0</v>
      </c>
      <c r="R195" s="561">
        <f t="shared" si="22"/>
        <v>0</v>
      </c>
      <c r="S195" s="569">
        <f t="shared" si="23"/>
        <v>0</v>
      </c>
      <c r="T195" s="547"/>
    </row>
    <row r="196" spans="1:20" s="546" customFormat="1" ht="17.25" x14ac:dyDescent="0.2">
      <c r="A196" s="566"/>
      <c r="B196" s="553"/>
      <c r="C196" s="553"/>
      <c r="D196" s="553"/>
      <c r="E196" s="553"/>
      <c r="F196" s="553"/>
      <c r="G196" s="553"/>
      <c r="H196" s="553"/>
      <c r="I196" s="553"/>
      <c r="J196" s="553"/>
      <c r="K196" s="553"/>
      <c r="L196" s="553"/>
      <c r="M196" s="559"/>
      <c r="N196" s="556"/>
      <c r="O196" s="560"/>
      <c r="P196" s="557">
        <f t="shared" si="20"/>
        <v>0</v>
      </c>
      <c r="Q196" s="561">
        <f t="shared" si="21"/>
        <v>0</v>
      </c>
      <c r="R196" s="561">
        <f t="shared" si="22"/>
        <v>0</v>
      </c>
      <c r="S196" s="569">
        <f t="shared" si="23"/>
        <v>0</v>
      </c>
      <c r="T196" s="547"/>
    </row>
    <row r="197" spans="1:20" s="546" customFormat="1" ht="17.25" x14ac:dyDescent="0.2">
      <c r="A197" s="566"/>
      <c r="B197" s="553"/>
      <c r="C197" s="553"/>
      <c r="D197" s="553"/>
      <c r="E197" s="553"/>
      <c r="F197" s="553"/>
      <c r="G197" s="553"/>
      <c r="H197" s="553"/>
      <c r="I197" s="553"/>
      <c r="J197" s="553"/>
      <c r="K197" s="553"/>
      <c r="L197" s="553"/>
      <c r="M197" s="559"/>
      <c r="N197" s="556"/>
      <c r="O197" s="560"/>
      <c r="P197" s="557">
        <f t="shared" si="20"/>
        <v>0</v>
      </c>
      <c r="Q197" s="561">
        <f t="shared" si="21"/>
        <v>0</v>
      </c>
      <c r="R197" s="561">
        <f t="shared" si="22"/>
        <v>0</v>
      </c>
      <c r="S197" s="569">
        <f t="shared" si="23"/>
        <v>0</v>
      </c>
      <c r="T197" s="547"/>
    </row>
    <row r="198" spans="1:20" s="546" customFormat="1" ht="17.25" x14ac:dyDescent="0.2">
      <c r="A198" s="566"/>
      <c r="B198" s="553"/>
      <c r="C198" s="553"/>
      <c r="D198" s="553"/>
      <c r="E198" s="553"/>
      <c r="F198" s="553"/>
      <c r="G198" s="553"/>
      <c r="H198" s="553"/>
      <c r="I198" s="553"/>
      <c r="J198" s="553"/>
      <c r="K198" s="553"/>
      <c r="L198" s="553"/>
      <c r="M198" s="559"/>
      <c r="N198" s="556"/>
      <c r="O198" s="560"/>
      <c r="P198" s="557">
        <f t="shared" si="20"/>
        <v>0</v>
      </c>
      <c r="Q198" s="561">
        <f t="shared" si="21"/>
        <v>0</v>
      </c>
      <c r="R198" s="561">
        <f t="shared" si="22"/>
        <v>0</v>
      </c>
      <c r="S198" s="569">
        <f t="shared" si="23"/>
        <v>0</v>
      </c>
      <c r="T198" s="547"/>
    </row>
    <row r="199" spans="1:20" s="546" customFormat="1" ht="17.25" x14ac:dyDescent="0.2">
      <c r="A199" s="566"/>
      <c r="B199" s="553"/>
      <c r="C199" s="553"/>
      <c r="D199" s="553"/>
      <c r="E199" s="553"/>
      <c r="F199" s="553"/>
      <c r="G199" s="553"/>
      <c r="H199" s="553"/>
      <c r="I199" s="553"/>
      <c r="J199" s="553"/>
      <c r="K199" s="553"/>
      <c r="L199" s="553"/>
      <c r="M199" s="559"/>
      <c r="N199" s="556"/>
      <c r="O199" s="560"/>
      <c r="P199" s="557">
        <f t="shared" si="20"/>
        <v>0</v>
      </c>
      <c r="Q199" s="561">
        <f t="shared" si="21"/>
        <v>0</v>
      </c>
      <c r="R199" s="561">
        <f t="shared" si="22"/>
        <v>0</v>
      </c>
      <c r="S199" s="569">
        <f t="shared" si="23"/>
        <v>0</v>
      </c>
      <c r="T199" s="547"/>
    </row>
    <row r="200" spans="1:20" s="546" customFormat="1" ht="17.25" x14ac:dyDescent="0.2">
      <c r="A200" s="566"/>
      <c r="B200" s="553"/>
      <c r="C200" s="553"/>
      <c r="D200" s="553"/>
      <c r="E200" s="553"/>
      <c r="F200" s="553"/>
      <c r="G200" s="553"/>
      <c r="H200" s="553"/>
      <c r="I200" s="553"/>
      <c r="J200" s="553"/>
      <c r="K200" s="553"/>
      <c r="L200" s="553"/>
      <c r="M200" s="559"/>
      <c r="N200" s="556"/>
      <c r="O200" s="560"/>
      <c r="P200" s="557">
        <f t="shared" si="20"/>
        <v>0</v>
      </c>
      <c r="Q200" s="561">
        <f t="shared" si="21"/>
        <v>0</v>
      </c>
      <c r="R200" s="561">
        <f t="shared" si="22"/>
        <v>0</v>
      </c>
      <c r="S200" s="569">
        <f t="shared" si="23"/>
        <v>0</v>
      </c>
      <c r="T200" s="547"/>
    </row>
    <row r="201" spans="1:20" s="460" customFormat="1" ht="17.25" x14ac:dyDescent="0.2">
      <c r="A201" s="562"/>
      <c r="B201" s="562"/>
      <c r="C201" s="562"/>
      <c r="D201" s="562"/>
      <c r="E201" s="562"/>
      <c r="F201" s="562"/>
      <c r="G201" s="562"/>
      <c r="H201" s="562"/>
      <c r="I201" s="562"/>
      <c r="J201" s="562"/>
      <c r="K201" s="562"/>
      <c r="L201" s="562"/>
      <c r="M201" s="562"/>
      <c r="N201" s="562"/>
      <c r="O201" s="562"/>
      <c r="P201" s="562"/>
      <c r="Q201" s="562"/>
      <c r="R201" s="562"/>
      <c r="S201" s="562"/>
      <c r="T201" s="461"/>
    </row>
    <row r="202" spans="1:20" hidden="1" x14ac:dyDescent="0.2">
      <c r="A202" s="406"/>
      <c r="B202" s="406"/>
    </row>
    <row r="203" spans="1:20" hidden="1" x14ac:dyDescent="0.2"/>
    <row r="204" spans="1:20" hidden="1" x14ac:dyDescent="0.2"/>
    <row r="205" spans="1:20" x14ac:dyDescent="0.2"/>
    <row r="206" spans="1:20" x14ac:dyDescent="0.2"/>
    <row r="207" spans="1:20" x14ac:dyDescent="0.2"/>
    <row r="208" spans="1:20" x14ac:dyDescent="0.2"/>
    <row r="209" x14ac:dyDescent="0.2"/>
  </sheetData>
  <sheetProtection password="C040" sheet="1" objects="1" scenarios="1" formatCells="0" formatColumns="0" insertRows="0" deleteRows="0" autoFilter="0"/>
  <dataConsolidate link="1"/>
  <mergeCells count="15">
    <mergeCell ref="A10:O10"/>
    <mergeCell ref="A9:O9"/>
    <mergeCell ref="A8:O8"/>
    <mergeCell ref="A1:S1"/>
    <mergeCell ref="Q5:S5"/>
    <mergeCell ref="A5:O5"/>
    <mergeCell ref="A3:S3"/>
    <mergeCell ref="A2:S2"/>
    <mergeCell ref="Q9:S9"/>
    <mergeCell ref="A7:O7"/>
    <mergeCell ref="A6:O6"/>
    <mergeCell ref="Q6:S6"/>
    <mergeCell ref="Q7:S7"/>
    <mergeCell ref="Q8:S8"/>
    <mergeCell ref="A4:S4"/>
  </mergeCells>
  <conditionalFormatting sqref="P6:P7">
    <cfRule type="notContainsBlanks" dxfId="263" priority="177" stopIfTrue="1">
      <formula>LEN(TRIM(P6))&gt;0</formula>
    </cfRule>
  </conditionalFormatting>
  <conditionalFormatting sqref="Q7:S7">
    <cfRule type="expression" dxfId="262" priority="63">
      <formula>NOT(ISBLANK(RequestNumber))</formula>
    </cfRule>
  </conditionalFormatting>
  <conditionalFormatting sqref="Q6:S6">
    <cfRule type="expression" dxfId="261" priority="62">
      <formula>NOT(ISBLANK(LabelDate))</formula>
    </cfRule>
  </conditionalFormatting>
  <conditionalFormatting sqref="O12 O14:O200">
    <cfRule type="cellIs" dxfId="260" priority="2" operator="greaterThan">
      <formula>0</formula>
    </cfRule>
  </conditionalFormatting>
  <conditionalFormatting sqref="S12 S14:S200">
    <cfRule type="cellIs" dxfId="259" priority="1" operator="equal">
      <formula>1</formula>
    </cfRule>
  </conditionalFormatting>
  <dataValidations count="19">
    <dataValidation type="whole" operator="greaterThan" allowBlank="1" showInputMessage="1" showErrorMessage="1" errorTitle="Request Number" error="Please enter the Request Number for this request." promptTitle="Request Number" prompt="Please enter the request number.  Each request type (Modification and Reimbursement) will have its own sequence that must be followed in order. " sqref="Q7:S7">
      <formula1>0</formula1>
    </dataValidation>
    <dataValidation allowBlank="1" showInputMessage="1" showErrorMessage="1" promptTitle="Cal OES ONLY" prompt="For Cal OES use only.  Do not enter." sqref="R10"/>
    <dataValidation type="list" allowBlank="1" showInputMessage="1" showErrorMessage="1" promptTitle="Ledger Type" prompt="Select a request type from the drop-down list." sqref="Q5:S5">
      <formula1>"Initial Application, Modification, Advance, Reimbursement Request, Final Reimbursement Request"</formula1>
    </dataValidation>
    <dataValidation type="date" operator="greaterThan" allowBlank="1" showInputMessage="1" showErrorMessage="1" errorTitle="Invalid Date" error="Enter the date you started working on this request." promptTitle="Date" prompt="Enter the date you started this request." sqref="Q6:S6">
      <formula1>StartDate</formula1>
    </dataValidation>
    <dataValidation allowBlank="1" showErrorMessage="1" prompt="Do not enter information into the following 4 columns because they will auto-populate:_x000a__x000a_1) Total Approved_x000a_2) Expenditures to Date_x000a_3) Remaining Balance_x000a_4) Percentage Expended" sqref="A10:O10"/>
    <dataValidation type="list" allowBlank="1" showInputMessage="1" showErrorMessage="1" sqref="C14:C200">
      <formula1>SOURCE_ProjectLetter</formula1>
    </dataValidation>
    <dataValidation type="list" allowBlank="1" showInputMessage="1" showErrorMessage="1" sqref="A14:A200">
      <formula1>SOURCE_StateGoals</formula1>
    </dataValidation>
    <dataValidation type="list" allowBlank="1" showInputMessage="1" showErrorMessage="1" sqref="H14:H200">
      <formula1>SOURCE_SolutionAreaProject</formula1>
    </dataValidation>
    <dataValidation showInputMessage="1" showErrorMessage="1" sqref="D14:E200"/>
    <dataValidation type="list" allowBlank="1" showInputMessage="1" showErrorMessage="1" sqref="K14:K200">
      <formula1>"Build, Sustain"</formula1>
    </dataValidation>
    <dataValidation type="list" allowBlank="1" showInputMessage="1" showErrorMessage="1" sqref="J14:J200">
      <formula1>Source_CoreCapabilities</formula1>
    </dataValidation>
    <dataValidation type="list" allowBlank="1" showInputMessage="1" showErrorMessage="1" sqref="L14:L200">
      <formula1>"Deployable, Shareable, Both, N/A"</formula1>
    </dataValidation>
    <dataValidation type="list" allowBlank="1" showInputMessage="1" showErrorMessage="1" sqref="B14:B200">
      <formula1>"Direct, Subaward"</formula1>
    </dataValidation>
    <dataValidation type="list" allowBlank="1" showInputMessage="1" showErrorMessage="1" sqref="I14:I200">
      <formula1>INDIRECT(VLOOKUP(H14,Source_ProjectNameLookup,2,0))</formula1>
    </dataValidation>
    <dataValidation type="whole" operator="lessThanOrEqual" allowBlank="1" showInputMessage="1" showErrorMessage="1" errorTitle="AMOUNT THIS REQUEST" error="Please enter a dollar amount less than or equal to the available balance for this project." sqref="O14:O200">
      <formula1>M14-N14</formula1>
    </dataValidation>
    <dataValidation type="whole" operator="greaterThan" allowBlank="1" showInputMessage="1" showErrorMessage="1" errorTitle="BUDGETED COST" error="Enter the Budged Cost for this project, rounded DOWN to the nearest dollar." sqref="M14:M200">
      <formula1>0</formula1>
    </dataValidation>
    <dataValidation type="list" allowBlank="1" showInputMessage="1" showErrorMessage="1" sqref="F14:F200">
      <formula1>"EMPG"</formula1>
    </dataValidation>
    <dataValidation type="list" allowBlank="1" showInputMessage="1" showErrorMessage="1" sqref="G14:G200">
      <formula1>"EMG"</formula1>
    </dataValidation>
    <dataValidation allowBlank="1" showErrorMessage="1" prompt="Blank" sqref="T14:T200"/>
  </dataValidations>
  <printOptions horizontalCentered="1"/>
  <pageMargins left="0.25" right="0.25" top="0.5" bottom="0.5" header="0.25" footer="0.25"/>
  <pageSetup scale="35" fitToHeight="0" orientation="landscape" useFirstPageNumber="1" r:id="rId1"/>
  <headerFooter alignWithMargins="0">
    <oddHeader>&amp;C&amp;"Century Gothic,Regular"CALIFORNIA GOVERNOR'S OFFICE OF EMERGENCY SERVICES (Cal OES)</oddHeader>
    <oddFooter>&amp;L&amp;"Tahoma,Regular"&amp;12EMPG FMFW v1.19 - 2019&amp;R&amp;A</oddFooter>
  </headerFooter>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FFCC"/>
    <pageSetUpPr fitToPage="1"/>
  </sheetPr>
  <dimension ref="A1:R228"/>
  <sheetViews>
    <sheetView showGridLines="0" showZeros="0" zoomScale="65" zoomScaleNormal="65" workbookViewId="0">
      <pane ySplit="12" topLeftCell="A13" activePane="bottomLeft" state="frozen"/>
      <selection activeCell="A10" sqref="A10:P10"/>
      <selection pane="bottomLeft" sqref="A1:Q1"/>
    </sheetView>
  </sheetViews>
  <sheetFormatPr defaultColWidth="9.140625" defaultRowHeight="12.75" zeroHeight="1" x14ac:dyDescent="0.2"/>
  <cols>
    <col min="1" max="1" width="13.85546875" style="283" customWidth="1"/>
    <col min="2" max="2" width="16.28515625" style="283" customWidth="1"/>
    <col min="3" max="3" width="40.7109375" style="283" customWidth="1"/>
    <col min="4" max="4" width="14.7109375" style="283" customWidth="1"/>
    <col min="5" max="5" width="15" style="283" customWidth="1"/>
    <col min="6" max="6" width="30.7109375" style="283" customWidth="1"/>
    <col min="7" max="7" width="21.28515625" style="283" customWidth="1"/>
    <col min="8" max="8" width="54.7109375" style="281" customWidth="1"/>
    <col min="9" max="9" width="23.140625" style="283" customWidth="1"/>
    <col min="10" max="10" width="16.140625" style="283" bestFit="1" customWidth="1"/>
    <col min="11" max="11" width="16.7109375" style="283" customWidth="1"/>
    <col min="12" max="14" width="20.7109375" style="283" customWidth="1"/>
    <col min="15" max="15" width="22.7109375" style="283" bestFit="1" customWidth="1"/>
    <col min="16" max="17" width="20.7109375" style="283" customWidth="1"/>
    <col min="18" max="19" width="7.85546875" style="283" customWidth="1"/>
    <col min="20" max="16384" width="9.140625" style="283"/>
  </cols>
  <sheetData>
    <row r="1" spans="1:18" ht="30" customHeight="1" x14ac:dyDescent="0.2">
      <c r="A1" s="1118" t="s">
        <v>614</v>
      </c>
      <c r="B1" s="1118"/>
      <c r="C1" s="1118"/>
      <c r="D1" s="1118"/>
      <c r="E1" s="1118"/>
      <c r="F1" s="1118"/>
      <c r="G1" s="1118"/>
      <c r="H1" s="1118"/>
      <c r="I1" s="1118"/>
      <c r="J1" s="1119"/>
      <c r="K1" s="1119"/>
      <c r="L1" s="1118"/>
      <c r="M1" s="1118"/>
      <c r="N1" s="1118"/>
      <c r="O1" s="1118"/>
      <c r="P1" s="1118"/>
      <c r="Q1" s="1118"/>
    </row>
    <row r="2" spans="1:18" s="285" customFormat="1" ht="20.100000000000001" customHeight="1" x14ac:dyDescent="0.2">
      <c r="A2" s="1123" t="s">
        <v>1336</v>
      </c>
      <c r="B2" s="1123"/>
      <c r="C2" s="1123"/>
      <c r="D2" s="1123"/>
      <c r="E2" s="1123"/>
      <c r="F2" s="1123"/>
      <c r="G2" s="1123"/>
      <c r="H2" s="1123"/>
      <c r="I2" s="1123"/>
      <c r="J2" s="1124"/>
      <c r="K2" s="1124"/>
      <c r="L2" s="1123"/>
      <c r="M2" s="1123"/>
      <c r="N2" s="1123"/>
      <c r="O2" s="1123"/>
      <c r="P2" s="1123"/>
      <c r="Q2" s="1123"/>
    </row>
    <row r="3" spans="1:18" s="285" customFormat="1" ht="35.1" customHeight="1" x14ac:dyDescent="0.2">
      <c r="A3" s="1104" t="s">
        <v>1068</v>
      </c>
      <c r="B3" s="1104"/>
      <c r="C3" s="1104"/>
      <c r="D3" s="1104"/>
      <c r="E3" s="1104"/>
      <c r="F3" s="1104"/>
      <c r="G3" s="1104"/>
      <c r="H3" s="1104"/>
      <c r="I3" s="1104"/>
      <c r="J3" s="1104"/>
      <c r="K3" s="1104"/>
      <c r="L3" s="1104"/>
      <c r="M3" s="1104"/>
      <c r="N3" s="1104"/>
      <c r="O3" s="1104"/>
      <c r="P3" s="1104"/>
      <c r="Q3" s="1104"/>
    </row>
    <row r="4" spans="1:18" s="285" customFormat="1" ht="20.100000000000001" customHeight="1" x14ac:dyDescent="0.2">
      <c r="A4" s="1117"/>
      <c r="B4" s="1117"/>
      <c r="C4" s="1117"/>
      <c r="D4" s="1117"/>
      <c r="E4" s="1117"/>
      <c r="F4" s="1117"/>
      <c r="G4" s="1117"/>
      <c r="H4" s="1117"/>
      <c r="I4" s="1117"/>
      <c r="J4" s="1117"/>
      <c r="K4" s="1117"/>
      <c r="L4" s="1117"/>
      <c r="M4" s="1117"/>
      <c r="N4" s="1117"/>
      <c r="O4" s="1117"/>
      <c r="P4" s="1117"/>
      <c r="Q4" s="1117"/>
    </row>
    <row r="5" spans="1:18" ht="24.95" customHeight="1" x14ac:dyDescent="0.2">
      <c r="A5" s="1101">
        <f>SubrecipientName</f>
        <v>0</v>
      </c>
      <c r="B5" s="1101"/>
      <c r="C5" s="1101"/>
      <c r="D5" s="1101"/>
      <c r="E5" s="1101"/>
      <c r="F5" s="1101"/>
      <c r="G5" s="1101"/>
      <c r="H5" s="1101"/>
      <c r="I5" s="1101"/>
      <c r="J5" s="1101"/>
      <c r="K5" s="1101"/>
      <c r="L5" s="1101"/>
      <c r="M5" s="1101"/>
      <c r="N5" s="589" t="s">
        <v>49</v>
      </c>
      <c r="O5" s="1120"/>
      <c r="P5" s="1121"/>
      <c r="Q5" s="1121"/>
    </row>
    <row r="6" spans="1:18" ht="24.95" customHeight="1" x14ac:dyDescent="0.25">
      <c r="A6" s="1125">
        <f>FIPSNumber</f>
        <v>0</v>
      </c>
      <c r="B6" s="1125"/>
      <c r="C6" s="1125"/>
      <c r="D6" s="1125"/>
      <c r="E6" s="1125"/>
      <c r="F6" s="1125"/>
      <c r="G6" s="1125"/>
      <c r="H6" s="1125"/>
      <c r="I6" s="1125"/>
      <c r="J6" s="1125"/>
      <c r="K6" s="1125"/>
      <c r="L6" s="1125"/>
      <c r="M6" s="1125"/>
      <c r="N6" s="589" t="s">
        <v>10</v>
      </c>
      <c r="O6" s="1122"/>
      <c r="P6" s="1122"/>
      <c r="Q6" s="1122"/>
    </row>
    <row r="7" spans="1:18" s="286" customFormat="1" ht="24.95" customHeight="1" x14ac:dyDescent="0.3">
      <c r="A7" s="1131" t="str">
        <f>SubawardNumber</f>
        <v>2019-0003</v>
      </c>
      <c r="B7" s="1132"/>
      <c r="C7" s="1132"/>
      <c r="D7" s="1132"/>
      <c r="E7" s="1132"/>
      <c r="F7" s="1132"/>
      <c r="G7" s="1132"/>
      <c r="H7" s="1132"/>
      <c r="I7" s="1132"/>
      <c r="J7" s="1132"/>
      <c r="K7" s="1132"/>
      <c r="L7" s="1132"/>
      <c r="M7" s="1132"/>
      <c r="N7" s="589" t="s">
        <v>885</v>
      </c>
      <c r="O7" s="1128"/>
      <c r="P7" s="1128"/>
      <c r="Q7" s="1128"/>
    </row>
    <row r="8" spans="1:18" ht="24.95" customHeight="1" x14ac:dyDescent="0.25">
      <c r="A8" s="1133"/>
      <c r="B8" s="1133"/>
      <c r="C8" s="1133"/>
      <c r="D8" s="1133"/>
      <c r="E8" s="1133"/>
      <c r="F8" s="1133"/>
      <c r="G8" s="1133"/>
      <c r="H8" s="1133"/>
      <c r="I8" s="1133"/>
      <c r="J8" s="1133"/>
      <c r="K8" s="1133"/>
      <c r="L8" s="1133"/>
      <c r="M8" s="1134"/>
      <c r="N8" s="287" t="s">
        <v>1072</v>
      </c>
      <c r="O8" s="1129">
        <f>StartDate</f>
        <v>0</v>
      </c>
      <c r="P8" s="1130"/>
      <c r="Q8" s="1130"/>
    </row>
    <row r="9" spans="1:18" ht="24.95" customHeight="1" x14ac:dyDescent="0.25">
      <c r="A9" s="1133"/>
      <c r="B9" s="1133"/>
      <c r="C9" s="1133"/>
      <c r="D9" s="1133"/>
      <c r="E9" s="1133"/>
      <c r="F9" s="1133"/>
      <c r="G9" s="1133"/>
      <c r="H9" s="1133"/>
      <c r="I9" s="1133"/>
      <c r="J9" s="1133"/>
      <c r="K9" s="1133"/>
      <c r="L9" s="1133"/>
      <c r="M9" s="1134"/>
      <c r="N9" s="287" t="s">
        <v>1073</v>
      </c>
      <c r="O9" s="1129">
        <f>EndDate</f>
        <v>0</v>
      </c>
      <c r="P9" s="1130"/>
      <c r="Q9" s="1130"/>
    </row>
    <row r="10" spans="1:18" ht="39.950000000000003" customHeight="1" x14ac:dyDescent="0.2">
      <c r="A10" s="1307" t="s">
        <v>1424</v>
      </c>
      <c r="B10" s="1126"/>
      <c r="C10" s="1126"/>
      <c r="D10" s="1126"/>
      <c r="E10" s="1126"/>
      <c r="F10" s="1126"/>
      <c r="G10" s="1126"/>
      <c r="H10" s="1126"/>
      <c r="I10" s="1126"/>
      <c r="J10" s="1126"/>
      <c r="K10" s="1126"/>
      <c r="L10" s="1126"/>
      <c r="M10" s="1127"/>
      <c r="N10" s="288" t="s">
        <v>1076</v>
      </c>
      <c r="O10" s="289" t="s">
        <v>1141</v>
      </c>
      <c r="P10" s="291"/>
      <c r="Q10" s="506"/>
    </row>
    <row r="11" spans="1:18" ht="50.1" customHeight="1" x14ac:dyDescent="0.2">
      <c r="A11" s="597" t="s">
        <v>220</v>
      </c>
      <c r="B11" s="590" t="s">
        <v>1039</v>
      </c>
      <c r="C11" s="590" t="s">
        <v>1113</v>
      </c>
      <c r="D11" s="591" t="s">
        <v>1040</v>
      </c>
      <c r="E11" s="591" t="s">
        <v>330</v>
      </c>
      <c r="F11" s="591" t="s">
        <v>1041</v>
      </c>
      <c r="G11" s="591" t="s">
        <v>1108</v>
      </c>
      <c r="H11" s="591" t="s">
        <v>1116</v>
      </c>
      <c r="I11" s="591" t="s">
        <v>1226</v>
      </c>
      <c r="J11" s="591" t="s">
        <v>1115</v>
      </c>
      <c r="K11" s="591" t="s">
        <v>1114</v>
      </c>
      <c r="L11" s="590" t="s">
        <v>1109</v>
      </c>
      <c r="M11" s="590" t="s">
        <v>1126</v>
      </c>
      <c r="N11" s="590" t="s">
        <v>1105</v>
      </c>
      <c r="O11" s="590" t="s">
        <v>1106</v>
      </c>
      <c r="P11" s="590" t="s">
        <v>1107</v>
      </c>
      <c r="Q11" s="590" t="s">
        <v>1075</v>
      </c>
    </row>
    <row r="12" spans="1:18" s="279" customFormat="1" ht="20.25" customHeight="1" x14ac:dyDescent="0.25">
      <c r="A12" s="594"/>
      <c r="B12" s="572"/>
      <c r="C12" s="573"/>
      <c r="D12" s="574"/>
      <c r="E12" s="574"/>
      <c r="F12" s="574"/>
      <c r="G12" s="574"/>
      <c r="H12" s="575"/>
      <c r="I12" s="574"/>
      <c r="J12" s="574"/>
      <c r="K12" s="574"/>
      <c r="L12" s="576">
        <f>SUM(RangeCost)</f>
        <v>0</v>
      </c>
      <c r="M12" s="576">
        <f>SUM(RangePrevious)</f>
        <v>0</v>
      </c>
      <c r="N12" s="576">
        <f>SUM(RangeThisRequest)</f>
        <v>0</v>
      </c>
      <c r="O12" s="577"/>
      <c r="P12" s="576">
        <f>SUM(RangeApproved)</f>
        <v>0</v>
      </c>
      <c r="Q12" s="576">
        <f>SUM(RangeBalance)</f>
        <v>0</v>
      </c>
      <c r="R12" s="290"/>
    </row>
    <row r="13" spans="1:18" s="279" customFormat="1" ht="0.2" customHeight="1" x14ac:dyDescent="0.2">
      <c r="A13" s="595" t="s">
        <v>1400</v>
      </c>
      <c r="B13" s="578" t="s">
        <v>1400</v>
      </c>
      <c r="C13" s="578" t="s">
        <v>1400</v>
      </c>
      <c r="D13" s="578" t="s">
        <v>1400</v>
      </c>
      <c r="E13" s="578" t="s">
        <v>1400</v>
      </c>
      <c r="F13" s="578" t="s">
        <v>1400</v>
      </c>
      <c r="G13" s="578" t="s">
        <v>1400</v>
      </c>
      <c r="H13" s="579" t="s">
        <v>1400</v>
      </c>
      <c r="I13" s="578" t="s">
        <v>1400</v>
      </c>
      <c r="J13" s="579" t="s">
        <v>1400</v>
      </c>
      <c r="K13" s="580" t="s">
        <v>1400</v>
      </c>
      <c r="L13" s="581" t="s">
        <v>1400</v>
      </c>
      <c r="M13" s="581" t="s">
        <v>1400</v>
      </c>
      <c r="N13" s="581" t="s">
        <v>1400</v>
      </c>
      <c r="O13" s="582" t="s">
        <v>1400</v>
      </c>
      <c r="P13" s="583" t="s">
        <v>1400</v>
      </c>
      <c r="Q13" s="581" t="s">
        <v>1400</v>
      </c>
      <c r="R13" s="290"/>
    </row>
    <row r="14" spans="1:18" s="592" customFormat="1" ht="17.25" x14ac:dyDescent="0.2">
      <c r="A14" s="596"/>
      <c r="B14" s="553"/>
      <c r="C14" s="553"/>
      <c r="D14" s="553"/>
      <c r="E14" s="553"/>
      <c r="F14" s="553"/>
      <c r="G14" s="553"/>
      <c r="H14" s="584"/>
      <c r="I14" s="553"/>
      <c r="J14" s="584"/>
      <c r="K14" s="585"/>
      <c r="L14" s="555"/>
      <c r="M14" s="586"/>
      <c r="N14" s="586"/>
      <c r="O14" s="587"/>
      <c r="P14" s="561">
        <f t="shared" ref="P14:P45" si="0">N14+M14</f>
        <v>0</v>
      </c>
      <c r="Q14" s="561">
        <f t="shared" ref="Q14:Q45" si="1">L14-P14</f>
        <v>0</v>
      </c>
    </row>
    <row r="15" spans="1:18" s="592" customFormat="1" ht="17.25" x14ac:dyDescent="0.2">
      <c r="A15" s="596"/>
      <c r="B15" s="553"/>
      <c r="C15" s="553"/>
      <c r="D15" s="553"/>
      <c r="E15" s="553"/>
      <c r="F15" s="553"/>
      <c r="G15" s="553"/>
      <c r="H15" s="584"/>
      <c r="I15" s="553"/>
      <c r="J15" s="584"/>
      <c r="K15" s="585"/>
      <c r="L15" s="555"/>
      <c r="M15" s="586"/>
      <c r="N15" s="586"/>
      <c r="O15" s="587"/>
      <c r="P15" s="561">
        <f t="shared" si="0"/>
        <v>0</v>
      </c>
      <c r="Q15" s="561">
        <f t="shared" si="1"/>
        <v>0</v>
      </c>
    </row>
    <row r="16" spans="1:18" s="592" customFormat="1" ht="17.25" x14ac:dyDescent="0.2">
      <c r="A16" s="596"/>
      <c r="B16" s="553"/>
      <c r="C16" s="553"/>
      <c r="D16" s="553"/>
      <c r="E16" s="553"/>
      <c r="F16" s="553"/>
      <c r="G16" s="553"/>
      <c r="H16" s="584"/>
      <c r="I16" s="553"/>
      <c r="J16" s="584"/>
      <c r="K16" s="585"/>
      <c r="L16" s="555"/>
      <c r="M16" s="586"/>
      <c r="N16" s="586"/>
      <c r="O16" s="587"/>
      <c r="P16" s="561">
        <f t="shared" si="0"/>
        <v>0</v>
      </c>
      <c r="Q16" s="561">
        <f t="shared" si="1"/>
        <v>0</v>
      </c>
    </row>
    <row r="17" spans="1:17" s="592" customFormat="1" ht="17.25" x14ac:dyDescent="0.2">
      <c r="A17" s="596"/>
      <c r="B17" s="553"/>
      <c r="C17" s="553"/>
      <c r="D17" s="553"/>
      <c r="E17" s="553"/>
      <c r="F17" s="553"/>
      <c r="G17" s="553"/>
      <c r="H17" s="584"/>
      <c r="I17" s="553"/>
      <c r="J17" s="584"/>
      <c r="K17" s="585"/>
      <c r="L17" s="555"/>
      <c r="M17" s="586"/>
      <c r="N17" s="586"/>
      <c r="O17" s="587"/>
      <c r="P17" s="561">
        <f t="shared" si="0"/>
        <v>0</v>
      </c>
      <c r="Q17" s="561">
        <f t="shared" si="1"/>
        <v>0</v>
      </c>
    </row>
    <row r="18" spans="1:17" s="592" customFormat="1" ht="17.25" x14ac:dyDescent="0.2">
      <c r="A18" s="596"/>
      <c r="B18" s="553"/>
      <c r="C18" s="553"/>
      <c r="D18" s="553"/>
      <c r="E18" s="553"/>
      <c r="F18" s="553"/>
      <c r="G18" s="553"/>
      <c r="H18" s="584"/>
      <c r="I18" s="553"/>
      <c r="J18" s="584"/>
      <c r="K18" s="585"/>
      <c r="L18" s="555"/>
      <c r="M18" s="586"/>
      <c r="N18" s="586"/>
      <c r="O18" s="587"/>
      <c r="P18" s="561">
        <f t="shared" si="0"/>
        <v>0</v>
      </c>
      <c r="Q18" s="561">
        <f t="shared" si="1"/>
        <v>0</v>
      </c>
    </row>
    <row r="19" spans="1:17" s="592" customFormat="1" ht="17.25" x14ac:dyDescent="0.2">
      <c r="A19" s="596"/>
      <c r="B19" s="553"/>
      <c r="C19" s="553"/>
      <c r="D19" s="553"/>
      <c r="E19" s="553"/>
      <c r="F19" s="553"/>
      <c r="G19" s="553"/>
      <c r="H19" s="584"/>
      <c r="I19" s="553"/>
      <c r="J19" s="584"/>
      <c r="K19" s="585"/>
      <c r="L19" s="555"/>
      <c r="M19" s="586"/>
      <c r="N19" s="586"/>
      <c r="O19" s="587"/>
      <c r="P19" s="561">
        <f t="shared" si="0"/>
        <v>0</v>
      </c>
      <c r="Q19" s="561">
        <f t="shared" si="1"/>
        <v>0</v>
      </c>
    </row>
    <row r="20" spans="1:17" s="592" customFormat="1" ht="17.25" x14ac:dyDescent="0.2">
      <c r="A20" s="596"/>
      <c r="B20" s="553"/>
      <c r="C20" s="553"/>
      <c r="D20" s="553"/>
      <c r="E20" s="553"/>
      <c r="F20" s="553"/>
      <c r="G20" s="553"/>
      <c r="H20" s="584"/>
      <c r="I20" s="553"/>
      <c r="J20" s="584"/>
      <c r="K20" s="585"/>
      <c r="L20" s="555"/>
      <c r="M20" s="586"/>
      <c r="N20" s="586"/>
      <c r="O20" s="587"/>
      <c r="P20" s="561">
        <f t="shared" si="0"/>
        <v>0</v>
      </c>
      <c r="Q20" s="561">
        <f t="shared" si="1"/>
        <v>0</v>
      </c>
    </row>
    <row r="21" spans="1:17" s="592" customFormat="1" ht="17.25" x14ac:dyDescent="0.2">
      <c r="A21" s="596"/>
      <c r="B21" s="553"/>
      <c r="C21" s="553"/>
      <c r="D21" s="553"/>
      <c r="E21" s="553"/>
      <c r="F21" s="553"/>
      <c r="G21" s="553"/>
      <c r="H21" s="584"/>
      <c r="I21" s="553"/>
      <c r="J21" s="584"/>
      <c r="K21" s="585"/>
      <c r="L21" s="555"/>
      <c r="M21" s="586"/>
      <c r="N21" s="586"/>
      <c r="O21" s="587"/>
      <c r="P21" s="561">
        <f t="shared" si="0"/>
        <v>0</v>
      </c>
      <c r="Q21" s="561">
        <f t="shared" si="1"/>
        <v>0</v>
      </c>
    </row>
    <row r="22" spans="1:17" s="592" customFormat="1" ht="17.25" x14ac:dyDescent="0.2">
      <c r="A22" s="596"/>
      <c r="B22" s="553"/>
      <c r="C22" s="553"/>
      <c r="D22" s="553"/>
      <c r="E22" s="553"/>
      <c r="F22" s="553"/>
      <c r="G22" s="553"/>
      <c r="H22" s="584"/>
      <c r="I22" s="553"/>
      <c r="J22" s="584"/>
      <c r="K22" s="585"/>
      <c r="L22" s="555"/>
      <c r="M22" s="559"/>
      <c r="N22" s="559"/>
      <c r="O22" s="587"/>
      <c r="P22" s="561">
        <f t="shared" si="0"/>
        <v>0</v>
      </c>
      <c r="Q22" s="561">
        <f t="shared" si="1"/>
        <v>0</v>
      </c>
    </row>
    <row r="23" spans="1:17" s="592" customFormat="1" ht="17.25" x14ac:dyDescent="0.2">
      <c r="A23" s="596"/>
      <c r="B23" s="553"/>
      <c r="C23" s="553"/>
      <c r="D23" s="553"/>
      <c r="E23" s="553"/>
      <c r="F23" s="553"/>
      <c r="G23" s="553"/>
      <c r="H23" s="584"/>
      <c r="I23" s="553"/>
      <c r="J23" s="584"/>
      <c r="K23" s="585"/>
      <c r="L23" s="555"/>
      <c r="M23" s="559"/>
      <c r="N23" s="559"/>
      <c r="O23" s="587"/>
      <c r="P23" s="561">
        <f t="shared" si="0"/>
        <v>0</v>
      </c>
      <c r="Q23" s="561">
        <f t="shared" si="1"/>
        <v>0</v>
      </c>
    </row>
    <row r="24" spans="1:17" s="592" customFormat="1" ht="17.25" x14ac:dyDescent="0.2">
      <c r="A24" s="596"/>
      <c r="B24" s="553"/>
      <c r="C24" s="553"/>
      <c r="D24" s="553"/>
      <c r="E24" s="553"/>
      <c r="F24" s="553"/>
      <c r="G24" s="553"/>
      <c r="H24" s="584"/>
      <c r="I24" s="553"/>
      <c r="J24" s="584"/>
      <c r="K24" s="585"/>
      <c r="L24" s="555"/>
      <c r="M24" s="559"/>
      <c r="N24" s="559"/>
      <c r="O24" s="587"/>
      <c r="P24" s="561">
        <f t="shared" si="0"/>
        <v>0</v>
      </c>
      <c r="Q24" s="561">
        <f t="shared" si="1"/>
        <v>0</v>
      </c>
    </row>
    <row r="25" spans="1:17" s="592" customFormat="1" ht="17.25" x14ac:dyDescent="0.2">
      <c r="A25" s="596"/>
      <c r="B25" s="553"/>
      <c r="C25" s="553"/>
      <c r="D25" s="553"/>
      <c r="E25" s="553"/>
      <c r="F25" s="553"/>
      <c r="G25" s="553"/>
      <c r="H25" s="584"/>
      <c r="I25" s="553"/>
      <c r="J25" s="584"/>
      <c r="K25" s="585"/>
      <c r="L25" s="555"/>
      <c r="M25" s="559"/>
      <c r="N25" s="559"/>
      <c r="O25" s="587"/>
      <c r="P25" s="561">
        <f t="shared" si="0"/>
        <v>0</v>
      </c>
      <c r="Q25" s="561">
        <f t="shared" si="1"/>
        <v>0</v>
      </c>
    </row>
    <row r="26" spans="1:17" s="592" customFormat="1" ht="17.25" x14ac:dyDescent="0.2">
      <c r="A26" s="596"/>
      <c r="B26" s="553"/>
      <c r="C26" s="553"/>
      <c r="D26" s="553"/>
      <c r="E26" s="553"/>
      <c r="F26" s="553"/>
      <c r="G26" s="553"/>
      <c r="H26" s="584"/>
      <c r="I26" s="553"/>
      <c r="J26" s="584"/>
      <c r="K26" s="585"/>
      <c r="L26" s="555"/>
      <c r="M26" s="559"/>
      <c r="N26" s="559"/>
      <c r="O26" s="587"/>
      <c r="P26" s="561">
        <f t="shared" si="0"/>
        <v>0</v>
      </c>
      <c r="Q26" s="561">
        <f t="shared" si="1"/>
        <v>0</v>
      </c>
    </row>
    <row r="27" spans="1:17" s="592" customFormat="1" ht="17.25" x14ac:dyDescent="0.2">
      <c r="A27" s="596"/>
      <c r="B27" s="553"/>
      <c r="C27" s="553"/>
      <c r="D27" s="553"/>
      <c r="E27" s="553"/>
      <c r="F27" s="553"/>
      <c r="G27" s="553"/>
      <c r="H27" s="584"/>
      <c r="I27" s="553"/>
      <c r="J27" s="584"/>
      <c r="K27" s="585"/>
      <c r="L27" s="555"/>
      <c r="M27" s="559"/>
      <c r="N27" s="559"/>
      <c r="O27" s="587"/>
      <c r="P27" s="561">
        <f t="shared" si="0"/>
        <v>0</v>
      </c>
      <c r="Q27" s="561">
        <f t="shared" si="1"/>
        <v>0</v>
      </c>
    </row>
    <row r="28" spans="1:17" s="592" customFormat="1" ht="17.25" x14ac:dyDescent="0.2">
      <c r="A28" s="596"/>
      <c r="B28" s="553"/>
      <c r="C28" s="553"/>
      <c r="D28" s="553"/>
      <c r="E28" s="553"/>
      <c r="F28" s="553"/>
      <c r="G28" s="553"/>
      <c r="H28" s="584"/>
      <c r="I28" s="553"/>
      <c r="J28" s="584"/>
      <c r="K28" s="585"/>
      <c r="L28" s="555"/>
      <c r="M28" s="559"/>
      <c r="N28" s="559"/>
      <c r="O28" s="587"/>
      <c r="P28" s="561">
        <f t="shared" si="0"/>
        <v>0</v>
      </c>
      <c r="Q28" s="561">
        <f t="shared" si="1"/>
        <v>0</v>
      </c>
    </row>
    <row r="29" spans="1:17" s="592" customFormat="1" ht="17.25" x14ac:dyDescent="0.2">
      <c r="A29" s="596"/>
      <c r="B29" s="553"/>
      <c r="C29" s="553"/>
      <c r="D29" s="553"/>
      <c r="E29" s="553"/>
      <c r="F29" s="553"/>
      <c r="G29" s="553"/>
      <c r="H29" s="584"/>
      <c r="I29" s="553"/>
      <c r="J29" s="584"/>
      <c r="K29" s="585"/>
      <c r="L29" s="555"/>
      <c r="M29" s="586"/>
      <c r="N29" s="586"/>
      <c r="O29" s="587"/>
      <c r="P29" s="561">
        <f t="shared" si="0"/>
        <v>0</v>
      </c>
      <c r="Q29" s="561">
        <f t="shared" si="1"/>
        <v>0</v>
      </c>
    </row>
    <row r="30" spans="1:17" s="592" customFormat="1" ht="17.25" x14ac:dyDescent="0.2">
      <c r="A30" s="596"/>
      <c r="B30" s="553"/>
      <c r="C30" s="553"/>
      <c r="D30" s="553"/>
      <c r="E30" s="553"/>
      <c r="F30" s="553"/>
      <c r="G30" s="553"/>
      <c r="H30" s="584"/>
      <c r="I30" s="553"/>
      <c r="J30" s="584"/>
      <c r="K30" s="585"/>
      <c r="L30" s="555"/>
      <c r="M30" s="586"/>
      <c r="N30" s="586"/>
      <c r="O30" s="587"/>
      <c r="P30" s="561">
        <f t="shared" si="0"/>
        <v>0</v>
      </c>
      <c r="Q30" s="561">
        <f t="shared" si="1"/>
        <v>0</v>
      </c>
    </row>
    <row r="31" spans="1:17" s="592" customFormat="1" ht="17.25" x14ac:dyDescent="0.2">
      <c r="A31" s="596"/>
      <c r="B31" s="553"/>
      <c r="C31" s="553"/>
      <c r="D31" s="553"/>
      <c r="E31" s="553"/>
      <c r="F31" s="553"/>
      <c r="G31" s="553"/>
      <c r="H31" s="584"/>
      <c r="I31" s="553"/>
      <c r="J31" s="584"/>
      <c r="K31" s="585"/>
      <c r="L31" s="555"/>
      <c r="M31" s="586"/>
      <c r="N31" s="586"/>
      <c r="O31" s="587"/>
      <c r="P31" s="561">
        <f t="shared" si="0"/>
        <v>0</v>
      </c>
      <c r="Q31" s="561">
        <f t="shared" si="1"/>
        <v>0</v>
      </c>
    </row>
    <row r="32" spans="1:17" s="592" customFormat="1" ht="17.25" x14ac:dyDescent="0.2">
      <c r="A32" s="596"/>
      <c r="B32" s="553"/>
      <c r="C32" s="553"/>
      <c r="D32" s="553"/>
      <c r="E32" s="553"/>
      <c r="F32" s="553"/>
      <c r="G32" s="553"/>
      <c r="H32" s="584"/>
      <c r="I32" s="553"/>
      <c r="J32" s="584"/>
      <c r="K32" s="585"/>
      <c r="L32" s="555"/>
      <c r="M32" s="559"/>
      <c r="N32" s="559"/>
      <c r="O32" s="587"/>
      <c r="P32" s="561">
        <f t="shared" si="0"/>
        <v>0</v>
      </c>
      <c r="Q32" s="561">
        <f t="shared" si="1"/>
        <v>0</v>
      </c>
    </row>
    <row r="33" spans="1:17" s="592" customFormat="1" ht="17.25" x14ac:dyDescent="0.2">
      <c r="A33" s="596"/>
      <c r="B33" s="553"/>
      <c r="C33" s="553"/>
      <c r="D33" s="553"/>
      <c r="E33" s="553"/>
      <c r="F33" s="553"/>
      <c r="G33" s="553"/>
      <c r="H33" s="584"/>
      <c r="I33" s="553"/>
      <c r="J33" s="584"/>
      <c r="K33" s="585"/>
      <c r="L33" s="555"/>
      <c r="M33" s="559"/>
      <c r="N33" s="559"/>
      <c r="O33" s="587"/>
      <c r="P33" s="561">
        <f t="shared" si="0"/>
        <v>0</v>
      </c>
      <c r="Q33" s="561">
        <f t="shared" si="1"/>
        <v>0</v>
      </c>
    </row>
    <row r="34" spans="1:17" s="592" customFormat="1" ht="17.25" x14ac:dyDescent="0.2">
      <c r="A34" s="596"/>
      <c r="B34" s="553"/>
      <c r="C34" s="553"/>
      <c r="D34" s="553"/>
      <c r="E34" s="553"/>
      <c r="F34" s="553"/>
      <c r="G34" s="553"/>
      <c r="H34" s="584"/>
      <c r="I34" s="553"/>
      <c r="J34" s="584"/>
      <c r="K34" s="585"/>
      <c r="L34" s="555"/>
      <c r="M34" s="559"/>
      <c r="N34" s="559"/>
      <c r="O34" s="587"/>
      <c r="P34" s="561">
        <f t="shared" si="0"/>
        <v>0</v>
      </c>
      <c r="Q34" s="561">
        <f t="shared" si="1"/>
        <v>0</v>
      </c>
    </row>
    <row r="35" spans="1:17" s="592" customFormat="1" ht="17.25" x14ac:dyDescent="0.2">
      <c r="A35" s="596"/>
      <c r="B35" s="553"/>
      <c r="C35" s="553"/>
      <c r="D35" s="553"/>
      <c r="E35" s="553"/>
      <c r="F35" s="553"/>
      <c r="G35" s="553"/>
      <c r="H35" s="584"/>
      <c r="I35" s="553"/>
      <c r="J35" s="584"/>
      <c r="K35" s="585"/>
      <c r="L35" s="555"/>
      <c r="M35" s="559"/>
      <c r="N35" s="559"/>
      <c r="O35" s="587"/>
      <c r="P35" s="561">
        <f t="shared" si="0"/>
        <v>0</v>
      </c>
      <c r="Q35" s="561">
        <f t="shared" si="1"/>
        <v>0</v>
      </c>
    </row>
    <row r="36" spans="1:17" s="592" customFormat="1" ht="17.25" x14ac:dyDescent="0.2">
      <c r="A36" s="596"/>
      <c r="B36" s="553"/>
      <c r="C36" s="553"/>
      <c r="D36" s="553"/>
      <c r="E36" s="553"/>
      <c r="F36" s="553"/>
      <c r="G36" s="553"/>
      <c r="H36" s="584"/>
      <c r="I36" s="553"/>
      <c r="J36" s="584"/>
      <c r="K36" s="585"/>
      <c r="L36" s="555"/>
      <c r="M36" s="559"/>
      <c r="N36" s="559"/>
      <c r="O36" s="587"/>
      <c r="P36" s="561">
        <f t="shared" si="0"/>
        <v>0</v>
      </c>
      <c r="Q36" s="561">
        <f t="shared" si="1"/>
        <v>0</v>
      </c>
    </row>
    <row r="37" spans="1:17" s="592" customFormat="1" ht="17.25" x14ac:dyDescent="0.2">
      <c r="A37" s="596"/>
      <c r="B37" s="553"/>
      <c r="C37" s="553"/>
      <c r="D37" s="553"/>
      <c r="E37" s="553"/>
      <c r="F37" s="553"/>
      <c r="G37" s="553"/>
      <c r="H37" s="584"/>
      <c r="I37" s="553"/>
      <c r="J37" s="584"/>
      <c r="K37" s="585"/>
      <c r="L37" s="555"/>
      <c r="M37" s="559"/>
      <c r="N37" s="559"/>
      <c r="O37" s="587"/>
      <c r="P37" s="561">
        <f t="shared" si="0"/>
        <v>0</v>
      </c>
      <c r="Q37" s="561">
        <f t="shared" si="1"/>
        <v>0</v>
      </c>
    </row>
    <row r="38" spans="1:17" s="592" customFormat="1" ht="17.25" x14ac:dyDescent="0.2">
      <c r="A38" s="596"/>
      <c r="B38" s="553"/>
      <c r="C38" s="553"/>
      <c r="D38" s="553"/>
      <c r="E38" s="553"/>
      <c r="F38" s="553"/>
      <c r="G38" s="553"/>
      <c r="H38" s="584"/>
      <c r="I38" s="553"/>
      <c r="J38" s="584"/>
      <c r="K38" s="585"/>
      <c r="L38" s="555"/>
      <c r="M38" s="559"/>
      <c r="N38" s="559"/>
      <c r="O38" s="587"/>
      <c r="P38" s="561">
        <f t="shared" si="0"/>
        <v>0</v>
      </c>
      <c r="Q38" s="561">
        <f t="shared" si="1"/>
        <v>0</v>
      </c>
    </row>
    <row r="39" spans="1:17" s="592" customFormat="1" ht="17.25" x14ac:dyDescent="0.2">
      <c r="A39" s="596"/>
      <c r="B39" s="553"/>
      <c r="C39" s="553"/>
      <c r="D39" s="553"/>
      <c r="E39" s="553"/>
      <c r="F39" s="553"/>
      <c r="G39" s="553"/>
      <c r="H39" s="584"/>
      <c r="I39" s="553"/>
      <c r="J39" s="584"/>
      <c r="K39" s="585"/>
      <c r="L39" s="555"/>
      <c r="M39" s="559"/>
      <c r="N39" s="559"/>
      <c r="O39" s="587"/>
      <c r="P39" s="561">
        <f t="shared" si="0"/>
        <v>0</v>
      </c>
      <c r="Q39" s="561">
        <f t="shared" si="1"/>
        <v>0</v>
      </c>
    </row>
    <row r="40" spans="1:17" s="592" customFormat="1" ht="17.25" x14ac:dyDescent="0.2">
      <c r="A40" s="596"/>
      <c r="B40" s="553"/>
      <c r="C40" s="553"/>
      <c r="D40" s="553"/>
      <c r="E40" s="553"/>
      <c r="F40" s="553"/>
      <c r="G40" s="553"/>
      <c r="H40" s="584"/>
      <c r="I40" s="553"/>
      <c r="J40" s="584"/>
      <c r="K40" s="585"/>
      <c r="L40" s="555"/>
      <c r="M40" s="559"/>
      <c r="N40" s="559"/>
      <c r="O40" s="587"/>
      <c r="P40" s="561">
        <f t="shared" si="0"/>
        <v>0</v>
      </c>
      <c r="Q40" s="561">
        <f t="shared" si="1"/>
        <v>0</v>
      </c>
    </row>
    <row r="41" spans="1:17" s="592" customFormat="1" ht="17.25" x14ac:dyDescent="0.2">
      <c r="A41" s="596"/>
      <c r="B41" s="553"/>
      <c r="C41" s="553"/>
      <c r="D41" s="553"/>
      <c r="E41" s="553"/>
      <c r="F41" s="553"/>
      <c r="G41" s="553"/>
      <c r="H41" s="584"/>
      <c r="I41" s="553"/>
      <c r="J41" s="584"/>
      <c r="K41" s="585"/>
      <c r="L41" s="555"/>
      <c r="M41" s="559"/>
      <c r="N41" s="559"/>
      <c r="O41" s="587"/>
      <c r="P41" s="561">
        <f t="shared" si="0"/>
        <v>0</v>
      </c>
      <c r="Q41" s="561">
        <f t="shared" si="1"/>
        <v>0</v>
      </c>
    </row>
    <row r="42" spans="1:17" s="592" customFormat="1" ht="17.25" x14ac:dyDescent="0.2">
      <c r="A42" s="596"/>
      <c r="B42" s="553"/>
      <c r="C42" s="553"/>
      <c r="D42" s="553"/>
      <c r="E42" s="553"/>
      <c r="F42" s="553"/>
      <c r="G42" s="553"/>
      <c r="H42" s="584"/>
      <c r="I42" s="553"/>
      <c r="J42" s="584"/>
      <c r="K42" s="585"/>
      <c r="L42" s="555"/>
      <c r="M42" s="559"/>
      <c r="N42" s="559"/>
      <c r="O42" s="587"/>
      <c r="P42" s="561">
        <f t="shared" si="0"/>
        <v>0</v>
      </c>
      <c r="Q42" s="561">
        <f t="shared" si="1"/>
        <v>0</v>
      </c>
    </row>
    <row r="43" spans="1:17" s="592" customFormat="1" ht="17.25" x14ac:dyDescent="0.2">
      <c r="A43" s="596"/>
      <c r="B43" s="553"/>
      <c r="C43" s="553"/>
      <c r="D43" s="553"/>
      <c r="E43" s="553"/>
      <c r="F43" s="553"/>
      <c r="G43" s="553"/>
      <c r="H43" s="584"/>
      <c r="I43" s="553"/>
      <c r="J43" s="584"/>
      <c r="K43" s="585"/>
      <c r="L43" s="555"/>
      <c r="M43" s="586"/>
      <c r="N43" s="586"/>
      <c r="O43" s="587"/>
      <c r="P43" s="561">
        <f t="shared" si="0"/>
        <v>0</v>
      </c>
      <c r="Q43" s="561">
        <f t="shared" si="1"/>
        <v>0</v>
      </c>
    </row>
    <row r="44" spans="1:17" s="592" customFormat="1" ht="17.25" x14ac:dyDescent="0.2">
      <c r="A44" s="596"/>
      <c r="B44" s="553"/>
      <c r="C44" s="553"/>
      <c r="D44" s="553"/>
      <c r="E44" s="553"/>
      <c r="F44" s="553"/>
      <c r="G44" s="553"/>
      <c r="H44" s="584"/>
      <c r="I44" s="553"/>
      <c r="J44" s="584"/>
      <c r="K44" s="585"/>
      <c r="L44" s="555"/>
      <c r="M44" s="586"/>
      <c r="N44" s="586"/>
      <c r="O44" s="587"/>
      <c r="P44" s="561">
        <f t="shared" si="0"/>
        <v>0</v>
      </c>
      <c r="Q44" s="561">
        <f t="shared" si="1"/>
        <v>0</v>
      </c>
    </row>
    <row r="45" spans="1:17" s="592" customFormat="1" ht="17.25" x14ac:dyDescent="0.2">
      <c r="A45" s="596"/>
      <c r="B45" s="553"/>
      <c r="C45" s="553"/>
      <c r="D45" s="553"/>
      <c r="E45" s="553"/>
      <c r="F45" s="553"/>
      <c r="G45" s="553"/>
      <c r="H45" s="584"/>
      <c r="I45" s="553"/>
      <c r="J45" s="584"/>
      <c r="K45" s="585"/>
      <c r="L45" s="555"/>
      <c r="M45" s="586"/>
      <c r="N45" s="586"/>
      <c r="O45" s="587"/>
      <c r="P45" s="561">
        <f t="shared" si="0"/>
        <v>0</v>
      </c>
      <c r="Q45" s="561">
        <f t="shared" si="1"/>
        <v>0</v>
      </c>
    </row>
    <row r="46" spans="1:17" s="592" customFormat="1" ht="17.25" x14ac:dyDescent="0.2">
      <c r="A46" s="596"/>
      <c r="B46" s="553"/>
      <c r="C46" s="553"/>
      <c r="D46" s="553"/>
      <c r="E46" s="553"/>
      <c r="F46" s="553"/>
      <c r="G46" s="553"/>
      <c r="H46" s="584"/>
      <c r="I46" s="553"/>
      <c r="J46" s="584"/>
      <c r="K46" s="585"/>
      <c r="L46" s="555"/>
      <c r="M46" s="586"/>
      <c r="N46" s="586"/>
      <c r="O46" s="587"/>
      <c r="P46" s="561">
        <f t="shared" ref="P46:P77" si="2">N46+M46</f>
        <v>0</v>
      </c>
      <c r="Q46" s="561">
        <f t="shared" ref="Q46:Q77" si="3">L46-P46</f>
        <v>0</v>
      </c>
    </row>
    <row r="47" spans="1:17" s="592" customFormat="1" ht="17.25" x14ac:dyDescent="0.2">
      <c r="A47" s="596"/>
      <c r="B47" s="553"/>
      <c r="C47" s="553"/>
      <c r="D47" s="553"/>
      <c r="E47" s="553"/>
      <c r="F47" s="553"/>
      <c r="G47" s="553"/>
      <c r="H47" s="584"/>
      <c r="I47" s="553"/>
      <c r="J47" s="584"/>
      <c r="K47" s="585"/>
      <c r="L47" s="555"/>
      <c r="M47" s="586"/>
      <c r="N47" s="586"/>
      <c r="O47" s="587"/>
      <c r="P47" s="561">
        <f t="shared" si="2"/>
        <v>0</v>
      </c>
      <c r="Q47" s="561">
        <f t="shared" si="3"/>
        <v>0</v>
      </c>
    </row>
    <row r="48" spans="1:17" s="592" customFormat="1" ht="17.25" x14ac:dyDescent="0.2">
      <c r="A48" s="596"/>
      <c r="B48" s="553"/>
      <c r="C48" s="553"/>
      <c r="D48" s="553"/>
      <c r="E48" s="553"/>
      <c r="F48" s="553"/>
      <c r="G48" s="553"/>
      <c r="H48" s="584"/>
      <c r="I48" s="553"/>
      <c r="J48" s="584"/>
      <c r="K48" s="585"/>
      <c r="L48" s="555"/>
      <c r="M48" s="586"/>
      <c r="N48" s="586"/>
      <c r="O48" s="587"/>
      <c r="P48" s="561">
        <f t="shared" si="2"/>
        <v>0</v>
      </c>
      <c r="Q48" s="561">
        <f t="shared" si="3"/>
        <v>0</v>
      </c>
    </row>
    <row r="49" spans="1:17" s="592" customFormat="1" ht="17.25" x14ac:dyDescent="0.2">
      <c r="A49" s="596"/>
      <c r="B49" s="553"/>
      <c r="C49" s="553"/>
      <c r="D49" s="553"/>
      <c r="E49" s="553"/>
      <c r="F49" s="553"/>
      <c r="G49" s="553"/>
      <c r="H49" s="584"/>
      <c r="I49" s="553"/>
      <c r="J49" s="584"/>
      <c r="K49" s="585"/>
      <c r="L49" s="555"/>
      <c r="M49" s="586"/>
      <c r="N49" s="586"/>
      <c r="O49" s="587"/>
      <c r="P49" s="561">
        <f t="shared" si="2"/>
        <v>0</v>
      </c>
      <c r="Q49" s="561">
        <f t="shared" si="3"/>
        <v>0</v>
      </c>
    </row>
    <row r="50" spans="1:17" s="592" customFormat="1" ht="17.25" x14ac:dyDescent="0.2">
      <c r="A50" s="596"/>
      <c r="B50" s="553"/>
      <c r="C50" s="553"/>
      <c r="D50" s="553"/>
      <c r="E50" s="553"/>
      <c r="F50" s="553"/>
      <c r="G50" s="553"/>
      <c r="H50" s="584"/>
      <c r="I50" s="553"/>
      <c r="J50" s="584"/>
      <c r="K50" s="585"/>
      <c r="L50" s="555"/>
      <c r="M50" s="586"/>
      <c r="N50" s="586"/>
      <c r="O50" s="587"/>
      <c r="P50" s="561">
        <f t="shared" si="2"/>
        <v>0</v>
      </c>
      <c r="Q50" s="561">
        <f t="shared" si="3"/>
        <v>0</v>
      </c>
    </row>
    <row r="51" spans="1:17" s="592" customFormat="1" ht="17.25" x14ac:dyDescent="0.2">
      <c r="A51" s="596"/>
      <c r="B51" s="553"/>
      <c r="C51" s="553"/>
      <c r="D51" s="553"/>
      <c r="E51" s="553"/>
      <c r="F51" s="553"/>
      <c r="G51" s="553"/>
      <c r="H51" s="584"/>
      <c r="I51" s="553"/>
      <c r="J51" s="584"/>
      <c r="K51" s="585"/>
      <c r="L51" s="555"/>
      <c r="M51" s="586"/>
      <c r="N51" s="586"/>
      <c r="O51" s="587"/>
      <c r="P51" s="561">
        <f t="shared" si="2"/>
        <v>0</v>
      </c>
      <c r="Q51" s="561">
        <f t="shared" si="3"/>
        <v>0</v>
      </c>
    </row>
    <row r="52" spans="1:17" s="592" customFormat="1" ht="17.25" x14ac:dyDescent="0.2">
      <c r="A52" s="596"/>
      <c r="B52" s="553"/>
      <c r="C52" s="553"/>
      <c r="D52" s="553"/>
      <c r="E52" s="553"/>
      <c r="F52" s="553"/>
      <c r="G52" s="553"/>
      <c r="H52" s="584"/>
      <c r="I52" s="553"/>
      <c r="J52" s="584"/>
      <c r="K52" s="585"/>
      <c r="L52" s="555"/>
      <c r="M52" s="586"/>
      <c r="N52" s="586"/>
      <c r="O52" s="587"/>
      <c r="P52" s="561">
        <f t="shared" si="2"/>
        <v>0</v>
      </c>
      <c r="Q52" s="561">
        <f t="shared" si="3"/>
        <v>0</v>
      </c>
    </row>
    <row r="53" spans="1:17" s="592" customFormat="1" ht="17.25" x14ac:dyDescent="0.2">
      <c r="A53" s="596"/>
      <c r="B53" s="553"/>
      <c r="C53" s="553"/>
      <c r="D53" s="553"/>
      <c r="E53" s="553"/>
      <c r="F53" s="553"/>
      <c r="G53" s="553"/>
      <c r="H53" s="584"/>
      <c r="I53" s="553"/>
      <c r="J53" s="584"/>
      <c r="K53" s="585"/>
      <c r="L53" s="555"/>
      <c r="M53" s="586"/>
      <c r="N53" s="586"/>
      <c r="O53" s="587"/>
      <c r="P53" s="561">
        <f t="shared" si="2"/>
        <v>0</v>
      </c>
      <c r="Q53" s="561">
        <f t="shared" si="3"/>
        <v>0</v>
      </c>
    </row>
    <row r="54" spans="1:17" s="592" customFormat="1" ht="17.25" x14ac:dyDescent="0.2">
      <c r="A54" s="596"/>
      <c r="B54" s="553"/>
      <c r="C54" s="553"/>
      <c r="D54" s="553"/>
      <c r="E54" s="553"/>
      <c r="F54" s="553"/>
      <c r="G54" s="553"/>
      <c r="H54" s="584"/>
      <c r="I54" s="553"/>
      <c r="J54" s="584"/>
      <c r="K54" s="585"/>
      <c r="L54" s="555"/>
      <c r="M54" s="586"/>
      <c r="N54" s="586"/>
      <c r="O54" s="587"/>
      <c r="P54" s="561">
        <f t="shared" si="2"/>
        <v>0</v>
      </c>
      <c r="Q54" s="561">
        <f t="shared" si="3"/>
        <v>0</v>
      </c>
    </row>
    <row r="55" spans="1:17" s="592" customFormat="1" ht="17.25" x14ac:dyDescent="0.2">
      <c r="A55" s="596"/>
      <c r="B55" s="553"/>
      <c r="C55" s="553"/>
      <c r="D55" s="553"/>
      <c r="E55" s="553"/>
      <c r="F55" s="553"/>
      <c r="G55" s="553"/>
      <c r="H55" s="584"/>
      <c r="I55" s="553"/>
      <c r="J55" s="584"/>
      <c r="K55" s="585"/>
      <c r="L55" s="555"/>
      <c r="M55" s="586"/>
      <c r="N55" s="586"/>
      <c r="O55" s="587"/>
      <c r="P55" s="561">
        <f t="shared" si="2"/>
        <v>0</v>
      </c>
      <c r="Q55" s="561">
        <f t="shared" si="3"/>
        <v>0</v>
      </c>
    </row>
    <row r="56" spans="1:17" s="592" customFormat="1" ht="17.25" x14ac:dyDescent="0.2">
      <c r="A56" s="596"/>
      <c r="B56" s="553"/>
      <c r="C56" s="553"/>
      <c r="D56" s="553"/>
      <c r="E56" s="553"/>
      <c r="F56" s="553"/>
      <c r="G56" s="553"/>
      <c r="H56" s="584"/>
      <c r="I56" s="553"/>
      <c r="J56" s="584"/>
      <c r="K56" s="585"/>
      <c r="L56" s="555"/>
      <c r="M56" s="586"/>
      <c r="N56" s="586"/>
      <c r="O56" s="587"/>
      <c r="P56" s="561">
        <f t="shared" si="2"/>
        <v>0</v>
      </c>
      <c r="Q56" s="561">
        <f t="shared" si="3"/>
        <v>0</v>
      </c>
    </row>
    <row r="57" spans="1:17" s="592" customFormat="1" ht="17.25" x14ac:dyDescent="0.2">
      <c r="A57" s="596"/>
      <c r="B57" s="553"/>
      <c r="C57" s="553"/>
      <c r="D57" s="553"/>
      <c r="E57" s="553"/>
      <c r="F57" s="553"/>
      <c r="G57" s="553"/>
      <c r="H57" s="584"/>
      <c r="I57" s="553"/>
      <c r="J57" s="584"/>
      <c r="K57" s="585"/>
      <c r="L57" s="555"/>
      <c r="M57" s="586"/>
      <c r="N57" s="586"/>
      <c r="O57" s="587"/>
      <c r="P57" s="561">
        <f t="shared" si="2"/>
        <v>0</v>
      </c>
      <c r="Q57" s="561">
        <f t="shared" si="3"/>
        <v>0</v>
      </c>
    </row>
    <row r="58" spans="1:17" s="592" customFormat="1" ht="17.25" x14ac:dyDescent="0.2">
      <c r="A58" s="596"/>
      <c r="B58" s="553"/>
      <c r="C58" s="553"/>
      <c r="D58" s="553"/>
      <c r="E58" s="553"/>
      <c r="F58" s="553"/>
      <c r="G58" s="553"/>
      <c r="H58" s="584"/>
      <c r="I58" s="553"/>
      <c r="J58" s="584"/>
      <c r="K58" s="585"/>
      <c r="L58" s="555"/>
      <c r="M58" s="586"/>
      <c r="N58" s="586"/>
      <c r="O58" s="587"/>
      <c r="P58" s="561">
        <f t="shared" si="2"/>
        <v>0</v>
      </c>
      <c r="Q58" s="561">
        <f t="shared" si="3"/>
        <v>0</v>
      </c>
    </row>
    <row r="59" spans="1:17" s="592" customFormat="1" ht="17.25" x14ac:dyDescent="0.2">
      <c r="A59" s="596"/>
      <c r="B59" s="553"/>
      <c r="C59" s="553"/>
      <c r="D59" s="553"/>
      <c r="E59" s="553"/>
      <c r="F59" s="553"/>
      <c r="G59" s="553"/>
      <c r="H59" s="584"/>
      <c r="I59" s="553"/>
      <c r="J59" s="584"/>
      <c r="K59" s="585"/>
      <c r="L59" s="555"/>
      <c r="M59" s="586"/>
      <c r="N59" s="586"/>
      <c r="O59" s="587"/>
      <c r="P59" s="561">
        <f t="shared" si="2"/>
        <v>0</v>
      </c>
      <c r="Q59" s="561">
        <f t="shared" si="3"/>
        <v>0</v>
      </c>
    </row>
    <row r="60" spans="1:17" s="592" customFormat="1" ht="17.25" x14ac:dyDescent="0.2">
      <c r="A60" s="596"/>
      <c r="B60" s="553"/>
      <c r="C60" s="553"/>
      <c r="D60" s="553"/>
      <c r="E60" s="553"/>
      <c r="F60" s="553"/>
      <c r="G60" s="553"/>
      <c r="H60" s="584"/>
      <c r="I60" s="553"/>
      <c r="J60" s="584"/>
      <c r="K60" s="585"/>
      <c r="L60" s="555"/>
      <c r="M60" s="586"/>
      <c r="N60" s="586"/>
      <c r="O60" s="587"/>
      <c r="P60" s="561">
        <f t="shared" si="2"/>
        <v>0</v>
      </c>
      <c r="Q60" s="561">
        <f t="shared" si="3"/>
        <v>0</v>
      </c>
    </row>
    <row r="61" spans="1:17" s="592" customFormat="1" ht="17.25" x14ac:dyDescent="0.2">
      <c r="A61" s="596"/>
      <c r="B61" s="553"/>
      <c r="C61" s="553"/>
      <c r="D61" s="553"/>
      <c r="E61" s="553"/>
      <c r="F61" s="553"/>
      <c r="G61" s="553"/>
      <c r="H61" s="584"/>
      <c r="I61" s="553"/>
      <c r="J61" s="584"/>
      <c r="K61" s="585"/>
      <c r="L61" s="555"/>
      <c r="M61" s="586"/>
      <c r="N61" s="586"/>
      <c r="O61" s="587"/>
      <c r="P61" s="561">
        <f t="shared" si="2"/>
        <v>0</v>
      </c>
      <c r="Q61" s="561">
        <f t="shared" si="3"/>
        <v>0</v>
      </c>
    </row>
    <row r="62" spans="1:17" s="592" customFormat="1" ht="17.25" x14ac:dyDescent="0.2">
      <c r="A62" s="596"/>
      <c r="B62" s="553"/>
      <c r="C62" s="553"/>
      <c r="D62" s="553"/>
      <c r="E62" s="553"/>
      <c r="F62" s="553"/>
      <c r="G62" s="553"/>
      <c r="H62" s="584"/>
      <c r="I62" s="553"/>
      <c r="J62" s="584"/>
      <c r="K62" s="585"/>
      <c r="L62" s="555"/>
      <c r="M62" s="586"/>
      <c r="N62" s="586"/>
      <c r="O62" s="587"/>
      <c r="P62" s="561">
        <f t="shared" si="2"/>
        <v>0</v>
      </c>
      <c r="Q62" s="561">
        <f t="shared" si="3"/>
        <v>0</v>
      </c>
    </row>
    <row r="63" spans="1:17" s="592" customFormat="1" ht="17.25" x14ac:dyDescent="0.2">
      <c r="A63" s="596"/>
      <c r="B63" s="553"/>
      <c r="C63" s="553"/>
      <c r="D63" s="553"/>
      <c r="E63" s="553"/>
      <c r="F63" s="553"/>
      <c r="G63" s="553"/>
      <c r="H63" s="584"/>
      <c r="I63" s="553"/>
      <c r="J63" s="584"/>
      <c r="K63" s="585"/>
      <c r="L63" s="555"/>
      <c r="M63" s="586"/>
      <c r="N63" s="586"/>
      <c r="O63" s="587"/>
      <c r="P63" s="561">
        <f t="shared" si="2"/>
        <v>0</v>
      </c>
      <c r="Q63" s="561">
        <f t="shared" si="3"/>
        <v>0</v>
      </c>
    </row>
    <row r="64" spans="1:17" s="592" customFormat="1" ht="17.25" x14ac:dyDescent="0.2">
      <c r="A64" s="596"/>
      <c r="B64" s="553"/>
      <c r="C64" s="553"/>
      <c r="D64" s="553"/>
      <c r="E64" s="553"/>
      <c r="F64" s="553"/>
      <c r="G64" s="553"/>
      <c r="H64" s="584"/>
      <c r="I64" s="553"/>
      <c r="J64" s="584"/>
      <c r="K64" s="585"/>
      <c r="L64" s="555"/>
      <c r="M64" s="586"/>
      <c r="N64" s="586"/>
      <c r="O64" s="587"/>
      <c r="P64" s="561">
        <f t="shared" si="2"/>
        <v>0</v>
      </c>
      <c r="Q64" s="561">
        <f t="shared" si="3"/>
        <v>0</v>
      </c>
    </row>
    <row r="65" spans="1:17" s="592" customFormat="1" ht="17.25" x14ac:dyDescent="0.2">
      <c r="A65" s="596"/>
      <c r="B65" s="553"/>
      <c r="C65" s="553"/>
      <c r="D65" s="553"/>
      <c r="E65" s="553"/>
      <c r="F65" s="553"/>
      <c r="G65" s="553"/>
      <c r="H65" s="584"/>
      <c r="I65" s="553"/>
      <c r="J65" s="584"/>
      <c r="K65" s="585"/>
      <c r="L65" s="555"/>
      <c r="M65" s="586"/>
      <c r="N65" s="586"/>
      <c r="O65" s="587"/>
      <c r="P65" s="561">
        <f t="shared" si="2"/>
        <v>0</v>
      </c>
      <c r="Q65" s="561">
        <f t="shared" si="3"/>
        <v>0</v>
      </c>
    </row>
    <row r="66" spans="1:17" s="592" customFormat="1" ht="17.25" x14ac:dyDescent="0.2">
      <c r="A66" s="596"/>
      <c r="B66" s="553"/>
      <c r="C66" s="553"/>
      <c r="D66" s="553"/>
      <c r="E66" s="553"/>
      <c r="F66" s="553"/>
      <c r="G66" s="553"/>
      <c r="H66" s="584"/>
      <c r="I66" s="553"/>
      <c r="J66" s="584"/>
      <c r="K66" s="585"/>
      <c r="L66" s="555"/>
      <c r="M66" s="586"/>
      <c r="N66" s="586"/>
      <c r="O66" s="587"/>
      <c r="P66" s="561">
        <f t="shared" si="2"/>
        <v>0</v>
      </c>
      <c r="Q66" s="561">
        <f t="shared" si="3"/>
        <v>0</v>
      </c>
    </row>
    <row r="67" spans="1:17" s="592" customFormat="1" ht="17.25" x14ac:dyDescent="0.2">
      <c r="A67" s="596"/>
      <c r="B67" s="553"/>
      <c r="C67" s="553"/>
      <c r="D67" s="553"/>
      <c r="E67" s="553"/>
      <c r="F67" s="553"/>
      <c r="G67" s="553"/>
      <c r="H67" s="584"/>
      <c r="I67" s="553"/>
      <c r="J67" s="584"/>
      <c r="K67" s="585"/>
      <c r="L67" s="555"/>
      <c r="M67" s="586"/>
      <c r="N67" s="586"/>
      <c r="O67" s="587"/>
      <c r="P67" s="561">
        <f t="shared" si="2"/>
        <v>0</v>
      </c>
      <c r="Q67" s="561">
        <f t="shared" si="3"/>
        <v>0</v>
      </c>
    </row>
    <row r="68" spans="1:17" s="592" customFormat="1" ht="17.25" x14ac:dyDescent="0.2">
      <c r="A68" s="596"/>
      <c r="B68" s="553"/>
      <c r="C68" s="553"/>
      <c r="D68" s="553"/>
      <c r="E68" s="553"/>
      <c r="F68" s="553"/>
      <c r="G68" s="553"/>
      <c r="H68" s="584"/>
      <c r="I68" s="553"/>
      <c r="J68" s="584"/>
      <c r="K68" s="585"/>
      <c r="L68" s="555"/>
      <c r="M68" s="586"/>
      <c r="N68" s="586"/>
      <c r="O68" s="587"/>
      <c r="P68" s="561">
        <f t="shared" si="2"/>
        <v>0</v>
      </c>
      <c r="Q68" s="561">
        <f t="shared" si="3"/>
        <v>0</v>
      </c>
    </row>
    <row r="69" spans="1:17" s="592" customFormat="1" ht="17.25" x14ac:dyDescent="0.2">
      <c r="A69" s="596"/>
      <c r="B69" s="553"/>
      <c r="C69" s="553"/>
      <c r="D69" s="553"/>
      <c r="E69" s="553"/>
      <c r="F69" s="553"/>
      <c r="G69" s="553"/>
      <c r="H69" s="584"/>
      <c r="I69" s="553"/>
      <c r="J69" s="584"/>
      <c r="K69" s="585"/>
      <c r="L69" s="555"/>
      <c r="M69" s="586"/>
      <c r="N69" s="586"/>
      <c r="O69" s="587"/>
      <c r="P69" s="561">
        <f t="shared" si="2"/>
        <v>0</v>
      </c>
      <c r="Q69" s="561">
        <f t="shared" si="3"/>
        <v>0</v>
      </c>
    </row>
    <row r="70" spans="1:17" s="592" customFormat="1" ht="17.25" x14ac:dyDescent="0.2">
      <c r="A70" s="596"/>
      <c r="B70" s="553"/>
      <c r="C70" s="553"/>
      <c r="D70" s="553"/>
      <c r="E70" s="553"/>
      <c r="F70" s="553"/>
      <c r="G70" s="553"/>
      <c r="H70" s="584"/>
      <c r="I70" s="553"/>
      <c r="J70" s="584"/>
      <c r="K70" s="585"/>
      <c r="L70" s="555"/>
      <c r="M70" s="586"/>
      <c r="N70" s="586"/>
      <c r="O70" s="587"/>
      <c r="P70" s="561">
        <f t="shared" si="2"/>
        <v>0</v>
      </c>
      <c r="Q70" s="561">
        <f t="shared" si="3"/>
        <v>0</v>
      </c>
    </row>
    <row r="71" spans="1:17" s="592" customFormat="1" ht="17.25" x14ac:dyDescent="0.2">
      <c r="A71" s="596"/>
      <c r="B71" s="553"/>
      <c r="C71" s="553"/>
      <c r="D71" s="553"/>
      <c r="E71" s="553"/>
      <c r="F71" s="553"/>
      <c r="G71" s="553"/>
      <c r="H71" s="584"/>
      <c r="I71" s="553"/>
      <c r="J71" s="584"/>
      <c r="K71" s="585"/>
      <c r="L71" s="555"/>
      <c r="M71" s="586"/>
      <c r="N71" s="586"/>
      <c r="O71" s="587"/>
      <c r="P71" s="561">
        <f t="shared" si="2"/>
        <v>0</v>
      </c>
      <c r="Q71" s="561">
        <f t="shared" si="3"/>
        <v>0</v>
      </c>
    </row>
    <row r="72" spans="1:17" s="592" customFormat="1" ht="17.25" x14ac:dyDescent="0.2">
      <c r="A72" s="596"/>
      <c r="B72" s="553"/>
      <c r="C72" s="553"/>
      <c r="D72" s="553"/>
      <c r="E72" s="553"/>
      <c r="F72" s="553"/>
      <c r="G72" s="553"/>
      <c r="H72" s="584"/>
      <c r="I72" s="553"/>
      <c r="J72" s="584"/>
      <c r="K72" s="585"/>
      <c r="L72" s="555"/>
      <c r="M72" s="586"/>
      <c r="N72" s="586"/>
      <c r="O72" s="587"/>
      <c r="P72" s="561">
        <f t="shared" si="2"/>
        <v>0</v>
      </c>
      <c r="Q72" s="561">
        <f t="shared" si="3"/>
        <v>0</v>
      </c>
    </row>
    <row r="73" spans="1:17" s="592" customFormat="1" ht="17.25" x14ac:dyDescent="0.2">
      <c r="A73" s="596"/>
      <c r="B73" s="553"/>
      <c r="C73" s="553"/>
      <c r="D73" s="553"/>
      <c r="E73" s="553"/>
      <c r="F73" s="553"/>
      <c r="G73" s="553"/>
      <c r="H73" s="584"/>
      <c r="I73" s="553"/>
      <c r="J73" s="584"/>
      <c r="K73" s="585"/>
      <c r="L73" s="555"/>
      <c r="M73" s="586"/>
      <c r="N73" s="586"/>
      <c r="O73" s="587"/>
      <c r="P73" s="561">
        <f t="shared" si="2"/>
        <v>0</v>
      </c>
      <c r="Q73" s="561">
        <f t="shared" si="3"/>
        <v>0</v>
      </c>
    </row>
    <row r="74" spans="1:17" s="592" customFormat="1" ht="17.25" x14ac:dyDescent="0.2">
      <c r="A74" s="596"/>
      <c r="B74" s="553"/>
      <c r="C74" s="553"/>
      <c r="D74" s="553"/>
      <c r="E74" s="553"/>
      <c r="F74" s="553"/>
      <c r="G74" s="553"/>
      <c r="H74" s="584"/>
      <c r="I74" s="553"/>
      <c r="J74" s="584"/>
      <c r="K74" s="585"/>
      <c r="L74" s="555"/>
      <c r="M74" s="586"/>
      <c r="N74" s="586"/>
      <c r="O74" s="587"/>
      <c r="P74" s="561">
        <f t="shared" si="2"/>
        <v>0</v>
      </c>
      <c r="Q74" s="561">
        <f t="shared" si="3"/>
        <v>0</v>
      </c>
    </row>
    <row r="75" spans="1:17" s="592" customFormat="1" ht="17.25" x14ac:dyDescent="0.2">
      <c r="A75" s="596"/>
      <c r="B75" s="553"/>
      <c r="C75" s="553"/>
      <c r="D75" s="553"/>
      <c r="E75" s="553"/>
      <c r="F75" s="553"/>
      <c r="G75" s="553"/>
      <c r="H75" s="584"/>
      <c r="I75" s="553"/>
      <c r="J75" s="584"/>
      <c r="K75" s="585"/>
      <c r="L75" s="555"/>
      <c r="M75" s="586"/>
      <c r="N75" s="586"/>
      <c r="O75" s="587"/>
      <c r="P75" s="561">
        <f t="shared" si="2"/>
        <v>0</v>
      </c>
      <c r="Q75" s="561">
        <f t="shared" si="3"/>
        <v>0</v>
      </c>
    </row>
    <row r="76" spans="1:17" s="592" customFormat="1" ht="17.25" x14ac:dyDescent="0.2">
      <c r="A76" s="596"/>
      <c r="B76" s="553"/>
      <c r="C76" s="553"/>
      <c r="D76" s="553"/>
      <c r="E76" s="553"/>
      <c r="F76" s="553"/>
      <c r="G76" s="553"/>
      <c r="H76" s="584"/>
      <c r="I76" s="553"/>
      <c r="J76" s="584"/>
      <c r="K76" s="585"/>
      <c r="L76" s="555"/>
      <c r="M76" s="586"/>
      <c r="N76" s="586"/>
      <c r="O76" s="587"/>
      <c r="P76" s="561">
        <f t="shared" si="2"/>
        <v>0</v>
      </c>
      <c r="Q76" s="561">
        <f t="shared" si="3"/>
        <v>0</v>
      </c>
    </row>
    <row r="77" spans="1:17" s="592" customFormat="1" ht="17.25" x14ac:dyDescent="0.2">
      <c r="A77" s="596"/>
      <c r="B77" s="553"/>
      <c r="C77" s="553"/>
      <c r="D77" s="553"/>
      <c r="E77" s="553"/>
      <c r="F77" s="553"/>
      <c r="G77" s="553"/>
      <c r="H77" s="584"/>
      <c r="I77" s="553"/>
      <c r="J77" s="584"/>
      <c r="K77" s="585"/>
      <c r="L77" s="555"/>
      <c r="M77" s="586"/>
      <c r="N77" s="586"/>
      <c r="O77" s="587"/>
      <c r="P77" s="561">
        <f t="shared" si="2"/>
        <v>0</v>
      </c>
      <c r="Q77" s="561">
        <f t="shared" si="3"/>
        <v>0</v>
      </c>
    </row>
    <row r="78" spans="1:17" s="592" customFormat="1" ht="17.25" x14ac:dyDescent="0.2">
      <c r="A78" s="596"/>
      <c r="B78" s="553"/>
      <c r="C78" s="553"/>
      <c r="D78" s="553"/>
      <c r="E78" s="553"/>
      <c r="F78" s="553"/>
      <c r="G78" s="553"/>
      <c r="H78" s="584"/>
      <c r="I78" s="553"/>
      <c r="J78" s="584"/>
      <c r="K78" s="585"/>
      <c r="L78" s="555"/>
      <c r="M78" s="586"/>
      <c r="N78" s="586"/>
      <c r="O78" s="587"/>
      <c r="P78" s="561">
        <f t="shared" ref="P78:P109" si="4">N78+M78</f>
        <v>0</v>
      </c>
      <c r="Q78" s="561">
        <f t="shared" ref="Q78:Q109" si="5">L78-P78</f>
        <v>0</v>
      </c>
    </row>
    <row r="79" spans="1:17" s="592" customFormat="1" ht="17.25" x14ac:dyDescent="0.2">
      <c r="A79" s="596"/>
      <c r="B79" s="553"/>
      <c r="C79" s="553"/>
      <c r="D79" s="553"/>
      <c r="E79" s="553"/>
      <c r="F79" s="553"/>
      <c r="G79" s="553"/>
      <c r="H79" s="584"/>
      <c r="I79" s="553"/>
      <c r="J79" s="584"/>
      <c r="K79" s="585"/>
      <c r="L79" s="555"/>
      <c r="M79" s="586"/>
      <c r="N79" s="586"/>
      <c r="O79" s="587"/>
      <c r="P79" s="561">
        <f t="shared" si="4"/>
        <v>0</v>
      </c>
      <c r="Q79" s="561">
        <f t="shared" si="5"/>
        <v>0</v>
      </c>
    </row>
    <row r="80" spans="1:17" s="592" customFormat="1" ht="17.25" x14ac:dyDescent="0.2">
      <c r="A80" s="596"/>
      <c r="B80" s="553"/>
      <c r="C80" s="553"/>
      <c r="D80" s="553"/>
      <c r="E80" s="553"/>
      <c r="F80" s="553"/>
      <c r="G80" s="553"/>
      <c r="H80" s="584"/>
      <c r="I80" s="553"/>
      <c r="J80" s="584"/>
      <c r="K80" s="585"/>
      <c r="L80" s="555"/>
      <c r="M80" s="586"/>
      <c r="N80" s="586"/>
      <c r="O80" s="587"/>
      <c r="P80" s="561">
        <f t="shared" si="4"/>
        <v>0</v>
      </c>
      <c r="Q80" s="561">
        <f t="shared" si="5"/>
        <v>0</v>
      </c>
    </row>
    <row r="81" spans="1:17" s="592" customFormat="1" ht="17.25" x14ac:dyDescent="0.2">
      <c r="A81" s="596"/>
      <c r="B81" s="553"/>
      <c r="C81" s="553"/>
      <c r="D81" s="553"/>
      <c r="E81" s="553"/>
      <c r="F81" s="553"/>
      <c r="G81" s="553"/>
      <c r="H81" s="584"/>
      <c r="I81" s="553"/>
      <c r="J81" s="584"/>
      <c r="K81" s="585"/>
      <c r="L81" s="555"/>
      <c r="M81" s="586"/>
      <c r="N81" s="586"/>
      <c r="O81" s="587"/>
      <c r="P81" s="561">
        <f t="shared" si="4"/>
        <v>0</v>
      </c>
      <c r="Q81" s="561">
        <f t="shared" si="5"/>
        <v>0</v>
      </c>
    </row>
    <row r="82" spans="1:17" s="592" customFormat="1" ht="17.25" x14ac:dyDescent="0.2">
      <c r="A82" s="596"/>
      <c r="B82" s="553"/>
      <c r="C82" s="553"/>
      <c r="D82" s="553"/>
      <c r="E82" s="553"/>
      <c r="F82" s="553"/>
      <c r="G82" s="553"/>
      <c r="H82" s="584"/>
      <c r="I82" s="553"/>
      <c r="J82" s="584"/>
      <c r="K82" s="585"/>
      <c r="L82" s="555"/>
      <c r="M82" s="586"/>
      <c r="N82" s="586"/>
      <c r="O82" s="587"/>
      <c r="P82" s="561">
        <f t="shared" si="4"/>
        <v>0</v>
      </c>
      <c r="Q82" s="561">
        <f t="shared" si="5"/>
        <v>0</v>
      </c>
    </row>
    <row r="83" spans="1:17" s="592" customFormat="1" ht="17.25" x14ac:dyDescent="0.2">
      <c r="A83" s="596"/>
      <c r="B83" s="553"/>
      <c r="C83" s="553"/>
      <c r="D83" s="553"/>
      <c r="E83" s="553"/>
      <c r="F83" s="553"/>
      <c r="G83" s="553"/>
      <c r="H83" s="584"/>
      <c r="I83" s="553"/>
      <c r="J83" s="584"/>
      <c r="K83" s="585"/>
      <c r="L83" s="555"/>
      <c r="M83" s="586"/>
      <c r="N83" s="586"/>
      <c r="O83" s="587"/>
      <c r="P83" s="561">
        <f t="shared" si="4"/>
        <v>0</v>
      </c>
      <c r="Q83" s="561">
        <f t="shared" si="5"/>
        <v>0</v>
      </c>
    </row>
    <row r="84" spans="1:17" s="592" customFormat="1" ht="17.25" x14ac:dyDescent="0.2">
      <c r="A84" s="596"/>
      <c r="B84" s="553"/>
      <c r="C84" s="553"/>
      <c r="D84" s="553"/>
      <c r="E84" s="553"/>
      <c r="F84" s="553"/>
      <c r="G84" s="553"/>
      <c r="H84" s="584"/>
      <c r="I84" s="553"/>
      <c r="J84" s="584"/>
      <c r="K84" s="585"/>
      <c r="L84" s="555"/>
      <c r="M84" s="586"/>
      <c r="N84" s="586"/>
      <c r="O84" s="587"/>
      <c r="P84" s="561">
        <f t="shared" si="4"/>
        <v>0</v>
      </c>
      <c r="Q84" s="561">
        <f t="shared" si="5"/>
        <v>0</v>
      </c>
    </row>
    <row r="85" spans="1:17" s="592" customFormat="1" ht="17.25" x14ac:dyDescent="0.2">
      <c r="A85" s="596"/>
      <c r="B85" s="553"/>
      <c r="C85" s="553"/>
      <c r="D85" s="553"/>
      <c r="E85" s="553"/>
      <c r="F85" s="553"/>
      <c r="G85" s="553"/>
      <c r="H85" s="584"/>
      <c r="I85" s="553"/>
      <c r="J85" s="584"/>
      <c r="K85" s="585"/>
      <c r="L85" s="555"/>
      <c r="M85" s="586"/>
      <c r="N85" s="586"/>
      <c r="O85" s="587"/>
      <c r="P85" s="561">
        <f t="shared" si="4"/>
        <v>0</v>
      </c>
      <c r="Q85" s="561">
        <f t="shared" si="5"/>
        <v>0</v>
      </c>
    </row>
    <row r="86" spans="1:17" s="592" customFormat="1" ht="17.25" x14ac:dyDescent="0.2">
      <c r="A86" s="596"/>
      <c r="B86" s="553"/>
      <c r="C86" s="553"/>
      <c r="D86" s="553"/>
      <c r="E86" s="553"/>
      <c r="F86" s="553"/>
      <c r="G86" s="553"/>
      <c r="H86" s="584"/>
      <c r="I86" s="553"/>
      <c r="J86" s="584"/>
      <c r="K86" s="585"/>
      <c r="L86" s="555"/>
      <c r="M86" s="586"/>
      <c r="N86" s="586"/>
      <c r="O86" s="587"/>
      <c r="P86" s="561">
        <f t="shared" si="4"/>
        <v>0</v>
      </c>
      <c r="Q86" s="561">
        <f t="shared" si="5"/>
        <v>0</v>
      </c>
    </row>
    <row r="87" spans="1:17" s="592" customFormat="1" ht="17.25" x14ac:dyDescent="0.2">
      <c r="A87" s="596"/>
      <c r="B87" s="553"/>
      <c r="C87" s="553"/>
      <c r="D87" s="553"/>
      <c r="E87" s="553"/>
      <c r="F87" s="553"/>
      <c r="G87" s="553"/>
      <c r="H87" s="584"/>
      <c r="I87" s="553"/>
      <c r="J87" s="584"/>
      <c r="K87" s="585"/>
      <c r="L87" s="555"/>
      <c r="M87" s="586"/>
      <c r="N87" s="586"/>
      <c r="O87" s="587"/>
      <c r="P87" s="561">
        <f t="shared" si="4"/>
        <v>0</v>
      </c>
      <c r="Q87" s="561">
        <f t="shared" si="5"/>
        <v>0</v>
      </c>
    </row>
    <row r="88" spans="1:17" s="592" customFormat="1" ht="17.25" x14ac:dyDescent="0.2">
      <c r="A88" s="596"/>
      <c r="B88" s="553"/>
      <c r="C88" s="553"/>
      <c r="D88" s="553"/>
      <c r="E88" s="553"/>
      <c r="F88" s="553"/>
      <c r="G88" s="553"/>
      <c r="H88" s="584"/>
      <c r="I88" s="553"/>
      <c r="J88" s="584"/>
      <c r="K88" s="585"/>
      <c r="L88" s="555"/>
      <c r="M88" s="586"/>
      <c r="N88" s="586"/>
      <c r="O88" s="587"/>
      <c r="P88" s="561">
        <f t="shared" si="4"/>
        <v>0</v>
      </c>
      <c r="Q88" s="561">
        <f t="shared" si="5"/>
        <v>0</v>
      </c>
    </row>
    <row r="89" spans="1:17" s="592" customFormat="1" ht="17.25" x14ac:dyDescent="0.2">
      <c r="A89" s="596"/>
      <c r="B89" s="553"/>
      <c r="C89" s="553"/>
      <c r="D89" s="553"/>
      <c r="E89" s="553"/>
      <c r="F89" s="553"/>
      <c r="G89" s="553"/>
      <c r="H89" s="584"/>
      <c r="I89" s="553"/>
      <c r="J89" s="584"/>
      <c r="K89" s="585"/>
      <c r="L89" s="555"/>
      <c r="M89" s="586"/>
      <c r="N89" s="586"/>
      <c r="O89" s="587"/>
      <c r="P89" s="561">
        <f t="shared" si="4"/>
        <v>0</v>
      </c>
      <c r="Q89" s="561">
        <f t="shared" si="5"/>
        <v>0</v>
      </c>
    </row>
    <row r="90" spans="1:17" s="592" customFormat="1" ht="17.25" x14ac:dyDescent="0.2">
      <c r="A90" s="596"/>
      <c r="B90" s="553"/>
      <c r="C90" s="553"/>
      <c r="D90" s="553"/>
      <c r="E90" s="553"/>
      <c r="F90" s="553"/>
      <c r="G90" s="553"/>
      <c r="H90" s="584"/>
      <c r="I90" s="553"/>
      <c r="J90" s="584"/>
      <c r="K90" s="585"/>
      <c r="L90" s="555"/>
      <c r="M90" s="586"/>
      <c r="N90" s="586"/>
      <c r="O90" s="587"/>
      <c r="P90" s="561">
        <f t="shared" si="4"/>
        <v>0</v>
      </c>
      <c r="Q90" s="561">
        <f t="shared" si="5"/>
        <v>0</v>
      </c>
    </row>
    <row r="91" spans="1:17" s="592" customFormat="1" ht="17.25" x14ac:dyDescent="0.2">
      <c r="A91" s="596"/>
      <c r="B91" s="553"/>
      <c r="C91" s="553"/>
      <c r="D91" s="553"/>
      <c r="E91" s="553"/>
      <c r="F91" s="553"/>
      <c r="G91" s="553"/>
      <c r="H91" s="584"/>
      <c r="I91" s="553"/>
      <c r="J91" s="584"/>
      <c r="K91" s="585"/>
      <c r="L91" s="555"/>
      <c r="M91" s="586"/>
      <c r="N91" s="586"/>
      <c r="O91" s="587"/>
      <c r="P91" s="561">
        <f t="shared" si="4"/>
        <v>0</v>
      </c>
      <c r="Q91" s="561">
        <f t="shared" si="5"/>
        <v>0</v>
      </c>
    </row>
    <row r="92" spans="1:17" s="592" customFormat="1" ht="17.25" x14ac:dyDescent="0.2">
      <c r="A92" s="596"/>
      <c r="B92" s="553"/>
      <c r="C92" s="553"/>
      <c r="D92" s="553"/>
      <c r="E92" s="553"/>
      <c r="F92" s="553"/>
      <c r="G92" s="553"/>
      <c r="H92" s="584"/>
      <c r="I92" s="553"/>
      <c r="J92" s="584"/>
      <c r="K92" s="585"/>
      <c r="L92" s="555"/>
      <c r="M92" s="586"/>
      <c r="N92" s="586"/>
      <c r="O92" s="587"/>
      <c r="P92" s="561">
        <f t="shared" si="4"/>
        <v>0</v>
      </c>
      <c r="Q92" s="561">
        <f t="shared" si="5"/>
        <v>0</v>
      </c>
    </row>
    <row r="93" spans="1:17" s="592" customFormat="1" ht="17.25" x14ac:dyDescent="0.2">
      <c r="A93" s="596"/>
      <c r="B93" s="553"/>
      <c r="C93" s="553"/>
      <c r="D93" s="553"/>
      <c r="E93" s="553"/>
      <c r="F93" s="553"/>
      <c r="G93" s="553"/>
      <c r="H93" s="584"/>
      <c r="I93" s="553"/>
      <c r="J93" s="584"/>
      <c r="K93" s="585"/>
      <c r="L93" s="555"/>
      <c r="M93" s="586"/>
      <c r="N93" s="586"/>
      <c r="O93" s="587"/>
      <c r="P93" s="561">
        <f t="shared" si="4"/>
        <v>0</v>
      </c>
      <c r="Q93" s="561">
        <f t="shared" si="5"/>
        <v>0</v>
      </c>
    </row>
    <row r="94" spans="1:17" s="592" customFormat="1" ht="17.25" x14ac:dyDescent="0.2">
      <c r="A94" s="596"/>
      <c r="B94" s="553"/>
      <c r="C94" s="553"/>
      <c r="D94" s="553"/>
      <c r="E94" s="553"/>
      <c r="F94" s="553"/>
      <c r="G94" s="553"/>
      <c r="H94" s="584"/>
      <c r="I94" s="553"/>
      <c r="J94" s="584"/>
      <c r="K94" s="585"/>
      <c r="L94" s="555"/>
      <c r="M94" s="586"/>
      <c r="N94" s="586"/>
      <c r="O94" s="587"/>
      <c r="P94" s="561">
        <f t="shared" si="4"/>
        <v>0</v>
      </c>
      <c r="Q94" s="561">
        <f t="shared" si="5"/>
        <v>0</v>
      </c>
    </row>
    <row r="95" spans="1:17" s="592" customFormat="1" ht="17.25" x14ac:dyDescent="0.2">
      <c r="A95" s="596"/>
      <c r="B95" s="553"/>
      <c r="C95" s="553"/>
      <c r="D95" s="553"/>
      <c r="E95" s="553"/>
      <c r="F95" s="553"/>
      <c r="G95" s="553"/>
      <c r="H95" s="584"/>
      <c r="I95" s="553"/>
      <c r="J95" s="584"/>
      <c r="K95" s="585"/>
      <c r="L95" s="555"/>
      <c r="M95" s="586"/>
      <c r="N95" s="586"/>
      <c r="O95" s="587"/>
      <c r="P95" s="561">
        <f t="shared" si="4"/>
        <v>0</v>
      </c>
      <c r="Q95" s="561">
        <f t="shared" si="5"/>
        <v>0</v>
      </c>
    </row>
    <row r="96" spans="1:17" s="592" customFormat="1" ht="17.25" x14ac:dyDescent="0.2">
      <c r="A96" s="596"/>
      <c r="B96" s="553"/>
      <c r="C96" s="553"/>
      <c r="D96" s="553"/>
      <c r="E96" s="553"/>
      <c r="F96" s="553"/>
      <c r="G96" s="553"/>
      <c r="H96" s="584"/>
      <c r="I96" s="553"/>
      <c r="J96" s="584"/>
      <c r="K96" s="585"/>
      <c r="L96" s="555"/>
      <c r="M96" s="586"/>
      <c r="N96" s="586"/>
      <c r="O96" s="587"/>
      <c r="P96" s="561">
        <f t="shared" si="4"/>
        <v>0</v>
      </c>
      <c r="Q96" s="561">
        <f t="shared" si="5"/>
        <v>0</v>
      </c>
    </row>
    <row r="97" spans="1:17" s="592" customFormat="1" ht="17.25" x14ac:dyDescent="0.2">
      <c r="A97" s="596"/>
      <c r="B97" s="553"/>
      <c r="C97" s="553"/>
      <c r="D97" s="553"/>
      <c r="E97" s="553"/>
      <c r="F97" s="553"/>
      <c r="G97" s="553"/>
      <c r="H97" s="584"/>
      <c r="I97" s="553"/>
      <c r="J97" s="584"/>
      <c r="K97" s="585"/>
      <c r="L97" s="555"/>
      <c r="M97" s="586"/>
      <c r="N97" s="586"/>
      <c r="O97" s="587"/>
      <c r="P97" s="561">
        <f t="shared" si="4"/>
        <v>0</v>
      </c>
      <c r="Q97" s="561">
        <f t="shared" si="5"/>
        <v>0</v>
      </c>
    </row>
    <row r="98" spans="1:17" s="592" customFormat="1" ht="17.25" x14ac:dyDescent="0.2">
      <c r="A98" s="596"/>
      <c r="B98" s="553"/>
      <c r="C98" s="553"/>
      <c r="D98" s="553"/>
      <c r="E98" s="553"/>
      <c r="F98" s="553"/>
      <c r="G98" s="553"/>
      <c r="H98" s="584"/>
      <c r="I98" s="553"/>
      <c r="J98" s="584"/>
      <c r="K98" s="585"/>
      <c r="L98" s="555"/>
      <c r="M98" s="586"/>
      <c r="N98" s="586"/>
      <c r="O98" s="587"/>
      <c r="P98" s="561">
        <f t="shared" si="4"/>
        <v>0</v>
      </c>
      <c r="Q98" s="561">
        <f t="shared" si="5"/>
        <v>0</v>
      </c>
    </row>
    <row r="99" spans="1:17" s="592" customFormat="1" ht="17.25" x14ac:dyDescent="0.2">
      <c r="A99" s="596"/>
      <c r="B99" s="553"/>
      <c r="C99" s="553"/>
      <c r="D99" s="553"/>
      <c r="E99" s="553"/>
      <c r="F99" s="553"/>
      <c r="G99" s="553"/>
      <c r="H99" s="584"/>
      <c r="I99" s="553"/>
      <c r="J99" s="584"/>
      <c r="K99" s="585"/>
      <c r="L99" s="555"/>
      <c r="M99" s="586"/>
      <c r="N99" s="586"/>
      <c r="O99" s="587"/>
      <c r="P99" s="561">
        <f t="shared" si="4"/>
        <v>0</v>
      </c>
      <c r="Q99" s="561">
        <f t="shared" si="5"/>
        <v>0</v>
      </c>
    </row>
    <row r="100" spans="1:17" s="592" customFormat="1" ht="17.25" x14ac:dyDescent="0.2">
      <c r="A100" s="596"/>
      <c r="B100" s="553"/>
      <c r="C100" s="553"/>
      <c r="D100" s="553"/>
      <c r="E100" s="553"/>
      <c r="F100" s="553"/>
      <c r="G100" s="553"/>
      <c r="H100" s="584"/>
      <c r="I100" s="553"/>
      <c r="J100" s="584"/>
      <c r="K100" s="585"/>
      <c r="L100" s="555"/>
      <c r="M100" s="586"/>
      <c r="N100" s="586"/>
      <c r="O100" s="587"/>
      <c r="P100" s="561">
        <f t="shared" si="4"/>
        <v>0</v>
      </c>
      <c r="Q100" s="561">
        <f t="shared" si="5"/>
        <v>0</v>
      </c>
    </row>
    <row r="101" spans="1:17" s="592" customFormat="1" ht="17.25" x14ac:dyDescent="0.2">
      <c r="A101" s="596"/>
      <c r="B101" s="553"/>
      <c r="C101" s="553"/>
      <c r="D101" s="553"/>
      <c r="E101" s="553"/>
      <c r="F101" s="553"/>
      <c r="G101" s="553"/>
      <c r="H101" s="584"/>
      <c r="I101" s="553"/>
      <c r="J101" s="584"/>
      <c r="K101" s="585"/>
      <c r="L101" s="555"/>
      <c r="M101" s="586"/>
      <c r="N101" s="586"/>
      <c r="O101" s="587"/>
      <c r="P101" s="561">
        <f t="shared" si="4"/>
        <v>0</v>
      </c>
      <c r="Q101" s="561">
        <f t="shared" si="5"/>
        <v>0</v>
      </c>
    </row>
    <row r="102" spans="1:17" s="592" customFormat="1" ht="17.25" x14ac:dyDescent="0.2">
      <c r="A102" s="596"/>
      <c r="B102" s="553"/>
      <c r="C102" s="553"/>
      <c r="D102" s="553"/>
      <c r="E102" s="553"/>
      <c r="F102" s="553"/>
      <c r="G102" s="553"/>
      <c r="H102" s="584"/>
      <c r="I102" s="553"/>
      <c r="J102" s="584"/>
      <c r="K102" s="585"/>
      <c r="L102" s="555"/>
      <c r="M102" s="586"/>
      <c r="N102" s="586"/>
      <c r="O102" s="587"/>
      <c r="P102" s="561">
        <f t="shared" si="4"/>
        <v>0</v>
      </c>
      <c r="Q102" s="561">
        <f t="shared" si="5"/>
        <v>0</v>
      </c>
    </row>
    <row r="103" spans="1:17" s="592" customFormat="1" ht="17.25" x14ac:dyDescent="0.2">
      <c r="A103" s="596"/>
      <c r="B103" s="553"/>
      <c r="C103" s="553"/>
      <c r="D103" s="553"/>
      <c r="E103" s="553"/>
      <c r="F103" s="553"/>
      <c r="G103" s="553"/>
      <c r="H103" s="584"/>
      <c r="I103" s="553"/>
      <c r="J103" s="584"/>
      <c r="K103" s="585"/>
      <c r="L103" s="555"/>
      <c r="M103" s="586"/>
      <c r="N103" s="586"/>
      <c r="O103" s="587"/>
      <c r="P103" s="561">
        <f t="shared" si="4"/>
        <v>0</v>
      </c>
      <c r="Q103" s="561">
        <f t="shared" si="5"/>
        <v>0</v>
      </c>
    </row>
    <row r="104" spans="1:17" s="592" customFormat="1" ht="17.25" x14ac:dyDescent="0.2">
      <c r="A104" s="596"/>
      <c r="B104" s="553"/>
      <c r="C104" s="553"/>
      <c r="D104" s="553"/>
      <c r="E104" s="553"/>
      <c r="F104" s="553"/>
      <c r="G104" s="553"/>
      <c r="H104" s="584"/>
      <c r="I104" s="553"/>
      <c r="J104" s="584"/>
      <c r="K104" s="585"/>
      <c r="L104" s="555"/>
      <c r="M104" s="586"/>
      <c r="N104" s="586"/>
      <c r="O104" s="587"/>
      <c r="P104" s="561">
        <f t="shared" si="4"/>
        <v>0</v>
      </c>
      <c r="Q104" s="561">
        <f t="shared" si="5"/>
        <v>0</v>
      </c>
    </row>
    <row r="105" spans="1:17" s="592" customFormat="1" ht="17.25" x14ac:dyDescent="0.2">
      <c r="A105" s="596"/>
      <c r="B105" s="553"/>
      <c r="C105" s="553"/>
      <c r="D105" s="553"/>
      <c r="E105" s="553"/>
      <c r="F105" s="553"/>
      <c r="G105" s="553"/>
      <c r="H105" s="584"/>
      <c r="I105" s="553"/>
      <c r="J105" s="584"/>
      <c r="K105" s="585"/>
      <c r="L105" s="555"/>
      <c r="M105" s="586"/>
      <c r="N105" s="586"/>
      <c r="O105" s="587"/>
      <c r="P105" s="561">
        <f t="shared" si="4"/>
        <v>0</v>
      </c>
      <c r="Q105" s="561">
        <f t="shared" si="5"/>
        <v>0</v>
      </c>
    </row>
    <row r="106" spans="1:17" s="592" customFormat="1" ht="17.25" x14ac:dyDescent="0.2">
      <c r="A106" s="596"/>
      <c r="B106" s="553"/>
      <c r="C106" s="553"/>
      <c r="D106" s="553"/>
      <c r="E106" s="553"/>
      <c r="F106" s="553"/>
      <c r="G106" s="553"/>
      <c r="H106" s="584"/>
      <c r="I106" s="553"/>
      <c r="J106" s="584"/>
      <c r="K106" s="585"/>
      <c r="L106" s="555"/>
      <c r="M106" s="586"/>
      <c r="N106" s="586"/>
      <c r="O106" s="587"/>
      <c r="P106" s="561">
        <f t="shared" si="4"/>
        <v>0</v>
      </c>
      <c r="Q106" s="561">
        <f t="shared" si="5"/>
        <v>0</v>
      </c>
    </row>
    <row r="107" spans="1:17" s="592" customFormat="1" ht="17.25" x14ac:dyDescent="0.2">
      <c r="A107" s="596"/>
      <c r="B107" s="553"/>
      <c r="C107" s="553"/>
      <c r="D107" s="553"/>
      <c r="E107" s="553"/>
      <c r="F107" s="553"/>
      <c r="G107" s="553"/>
      <c r="H107" s="584"/>
      <c r="I107" s="553"/>
      <c r="J107" s="584"/>
      <c r="K107" s="585"/>
      <c r="L107" s="555"/>
      <c r="M107" s="586"/>
      <c r="N107" s="586"/>
      <c r="O107" s="587"/>
      <c r="P107" s="561">
        <f t="shared" si="4"/>
        <v>0</v>
      </c>
      <c r="Q107" s="561">
        <f t="shared" si="5"/>
        <v>0</v>
      </c>
    </row>
    <row r="108" spans="1:17" s="592" customFormat="1" ht="17.25" x14ac:dyDescent="0.2">
      <c r="A108" s="596"/>
      <c r="B108" s="553"/>
      <c r="C108" s="553"/>
      <c r="D108" s="553"/>
      <c r="E108" s="553"/>
      <c r="F108" s="553"/>
      <c r="G108" s="553"/>
      <c r="H108" s="584"/>
      <c r="I108" s="553"/>
      <c r="J108" s="584"/>
      <c r="K108" s="585"/>
      <c r="L108" s="555"/>
      <c r="M108" s="586"/>
      <c r="N108" s="586"/>
      <c r="O108" s="587"/>
      <c r="P108" s="561">
        <f t="shared" si="4"/>
        <v>0</v>
      </c>
      <c r="Q108" s="561">
        <f t="shared" si="5"/>
        <v>0</v>
      </c>
    </row>
    <row r="109" spans="1:17" s="592" customFormat="1" ht="17.25" x14ac:dyDescent="0.2">
      <c r="A109" s="596"/>
      <c r="B109" s="553"/>
      <c r="C109" s="553"/>
      <c r="D109" s="553"/>
      <c r="E109" s="553"/>
      <c r="F109" s="553"/>
      <c r="G109" s="553"/>
      <c r="H109" s="584"/>
      <c r="I109" s="553"/>
      <c r="J109" s="584"/>
      <c r="K109" s="585"/>
      <c r="L109" s="555"/>
      <c r="M109" s="586"/>
      <c r="N109" s="586"/>
      <c r="O109" s="587"/>
      <c r="P109" s="561">
        <f t="shared" si="4"/>
        <v>0</v>
      </c>
      <c r="Q109" s="561">
        <f t="shared" si="5"/>
        <v>0</v>
      </c>
    </row>
    <row r="110" spans="1:17" s="592" customFormat="1" ht="17.25" x14ac:dyDescent="0.2">
      <c r="A110" s="596"/>
      <c r="B110" s="553"/>
      <c r="C110" s="553"/>
      <c r="D110" s="553"/>
      <c r="E110" s="553"/>
      <c r="F110" s="553"/>
      <c r="G110" s="553"/>
      <c r="H110" s="584"/>
      <c r="I110" s="553"/>
      <c r="J110" s="584"/>
      <c r="K110" s="585"/>
      <c r="L110" s="555"/>
      <c r="M110" s="586"/>
      <c r="N110" s="586"/>
      <c r="O110" s="587"/>
      <c r="P110" s="561">
        <f t="shared" ref="P110:P141" si="6">N110+M110</f>
        <v>0</v>
      </c>
      <c r="Q110" s="561">
        <f t="shared" ref="Q110:Q141" si="7">L110-P110</f>
        <v>0</v>
      </c>
    </row>
    <row r="111" spans="1:17" s="592" customFormat="1" ht="17.25" x14ac:dyDescent="0.2">
      <c r="A111" s="596"/>
      <c r="B111" s="553"/>
      <c r="C111" s="553"/>
      <c r="D111" s="553"/>
      <c r="E111" s="553"/>
      <c r="F111" s="553"/>
      <c r="G111" s="553"/>
      <c r="H111" s="584"/>
      <c r="I111" s="553"/>
      <c r="J111" s="584"/>
      <c r="K111" s="585"/>
      <c r="L111" s="555"/>
      <c r="M111" s="586"/>
      <c r="N111" s="586"/>
      <c r="O111" s="587"/>
      <c r="P111" s="561">
        <f t="shared" si="6"/>
        <v>0</v>
      </c>
      <c r="Q111" s="561">
        <f t="shared" si="7"/>
        <v>0</v>
      </c>
    </row>
    <row r="112" spans="1:17" s="592" customFormat="1" ht="17.25" x14ac:dyDescent="0.2">
      <c r="A112" s="596"/>
      <c r="B112" s="553"/>
      <c r="C112" s="553"/>
      <c r="D112" s="553"/>
      <c r="E112" s="553"/>
      <c r="F112" s="553"/>
      <c r="G112" s="553"/>
      <c r="H112" s="584"/>
      <c r="I112" s="553"/>
      <c r="J112" s="584"/>
      <c r="K112" s="585"/>
      <c r="L112" s="555"/>
      <c r="M112" s="586"/>
      <c r="N112" s="586"/>
      <c r="O112" s="587"/>
      <c r="P112" s="561">
        <f t="shared" si="6"/>
        <v>0</v>
      </c>
      <c r="Q112" s="561">
        <f t="shared" si="7"/>
        <v>0</v>
      </c>
    </row>
    <row r="113" spans="1:17" s="592" customFormat="1" ht="17.25" x14ac:dyDescent="0.2">
      <c r="A113" s="596"/>
      <c r="B113" s="553"/>
      <c r="C113" s="553"/>
      <c r="D113" s="553"/>
      <c r="E113" s="553"/>
      <c r="F113" s="553"/>
      <c r="G113" s="553"/>
      <c r="H113" s="584"/>
      <c r="I113" s="553"/>
      <c r="J113" s="584"/>
      <c r="K113" s="585"/>
      <c r="L113" s="555"/>
      <c r="M113" s="586"/>
      <c r="N113" s="586"/>
      <c r="O113" s="587"/>
      <c r="P113" s="561">
        <f t="shared" si="6"/>
        <v>0</v>
      </c>
      <c r="Q113" s="561">
        <f t="shared" si="7"/>
        <v>0</v>
      </c>
    </row>
    <row r="114" spans="1:17" s="592" customFormat="1" ht="17.25" x14ac:dyDescent="0.2">
      <c r="A114" s="596"/>
      <c r="B114" s="553"/>
      <c r="C114" s="553"/>
      <c r="D114" s="553"/>
      <c r="E114" s="553"/>
      <c r="F114" s="553"/>
      <c r="G114" s="553"/>
      <c r="H114" s="584"/>
      <c r="I114" s="553"/>
      <c r="J114" s="584"/>
      <c r="K114" s="585"/>
      <c r="L114" s="555"/>
      <c r="M114" s="586"/>
      <c r="N114" s="586"/>
      <c r="O114" s="587"/>
      <c r="P114" s="561">
        <f t="shared" si="6"/>
        <v>0</v>
      </c>
      <c r="Q114" s="561">
        <f t="shared" si="7"/>
        <v>0</v>
      </c>
    </row>
    <row r="115" spans="1:17" s="592" customFormat="1" ht="17.25" x14ac:dyDescent="0.2">
      <c r="A115" s="596"/>
      <c r="B115" s="553"/>
      <c r="C115" s="553"/>
      <c r="D115" s="553"/>
      <c r="E115" s="553"/>
      <c r="F115" s="553"/>
      <c r="G115" s="553"/>
      <c r="H115" s="584"/>
      <c r="I115" s="553"/>
      <c r="J115" s="584"/>
      <c r="K115" s="585"/>
      <c r="L115" s="555"/>
      <c r="M115" s="586"/>
      <c r="N115" s="586"/>
      <c r="O115" s="587"/>
      <c r="P115" s="561">
        <f t="shared" si="6"/>
        <v>0</v>
      </c>
      <c r="Q115" s="561">
        <f t="shared" si="7"/>
        <v>0</v>
      </c>
    </row>
    <row r="116" spans="1:17" s="592" customFormat="1" ht="17.25" x14ac:dyDescent="0.2">
      <c r="A116" s="596"/>
      <c r="B116" s="553"/>
      <c r="C116" s="553"/>
      <c r="D116" s="553"/>
      <c r="E116" s="553"/>
      <c r="F116" s="553"/>
      <c r="G116" s="553"/>
      <c r="H116" s="584"/>
      <c r="I116" s="553"/>
      <c r="J116" s="584"/>
      <c r="K116" s="585"/>
      <c r="L116" s="555"/>
      <c r="M116" s="586"/>
      <c r="N116" s="586"/>
      <c r="O116" s="587"/>
      <c r="P116" s="561">
        <f t="shared" si="6"/>
        <v>0</v>
      </c>
      <c r="Q116" s="561">
        <f t="shared" si="7"/>
        <v>0</v>
      </c>
    </row>
    <row r="117" spans="1:17" s="592" customFormat="1" ht="17.25" x14ac:dyDescent="0.2">
      <c r="A117" s="596"/>
      <c r="B117" s="553"/>
      <c r="C117" s="553"/>
      <c r="D117" s="553"/>
      <c r="E117" s="553"/>
      <c r="F117" s="553"/>
      <c r="G117" s="553"/>
      <c r="H117" s="584"/>
      <c r="I117" s="553"/>
      <c r="J117" s="584"/>
      <c r="K117" s="585"/>
      <c r="L117" s="555"/>
      <c r="M117" s="586"/>
      <c r="N117" s="586"/>
      <c r="O117" s="587"/>
      <c r="P117" s="561">
        <f t="shared" si="6"/>
        <v>0</v>
      </c>
      <c r="Q117" s="561">
        <f t="shared" si="7"/>
        <v>0</v>
      </c>
    </row>
    <row r="118" spans="1:17" s="592" customFormat="1" ht="17.25" x14ac:dyDescent="0.2">
      <c r="A118" s="596"/>
      <c r="B118" s="553"/>
      <c r="C118" s="553"/>
      <c r="D118" s="553"/>
      <c r="E118" s="553"/>
      <c r="F118" s="553"/>
      <c r="G118" s="553"/>
      <c r="H118" s="584"/>
      <c r="I118" s="553"/>
      <c r="J118" s="584"/>
      <c r="K118" s="585"/>
      <c r="L118" s="555"/>
      <c r="M118" s="586"/>
      <c r="N118" s="586"/>
      <c r="O118" s="587"/>
      <c r="P118" s="561">
        <f t="shared" si="6"/>
        <v>0</v>
      </c>
      <c r="Q118" s="561">
        <f t="shared" si="7"/>
        <v>0</v>
      </c>
    </row>
    <row r="119" spans="1:17" s="592" customFormat="1" ht="17.25" x14ac:dyDescent="0.2">
      <c r="A119" s="596"/>
      <c r="B119" s="553"/>
      <c r="C119" s="553"/>
      <c r="D119" s="553"/>
      <c r="E119" s="553"/>
      <c r="F119" s="553"/>
      <c r="G119" s="553"/>
      <c r="H119" s="584"/>
      <c r="I119" s="553"/>
      <c r="J119" s="584"/>
      <c r="K119" s="585"/>
      <c r="L119" s="555"/>
      <c r="M119" s="586"/>
      <c r="N119" s="586"/>
      <c r="O119" s="587"/>
      <c r="P119" s="561">
        <f t="shared" si="6"/>
        <v>0</v>
      </c>
      <c r="Q119" s="561">
        <f t="shared" si="7"/>
        <v>0</v>
      </c>
    </row>
    <row r="120" spans="1:17" s="592" customFormat="1" ht="17.25" x14ac:dyDescent="0.2">
      <c r="A120" s="596"/>
      <c r="B120" s="553"/>
      <c r="C120" s="553"/>
      <c r="D120" s="553"/>
      <c r="E120" s="553"/>
      <c r="F120" s="553"/>
      <c r="G120" s="553"/>
      <c r="H120" s="584"/>
      <c r="I120" s="553"/>
      <c r="J120" s="584"/>
      <c r="K120" s="585"/>
      <c r="L120" s="555"/>
      <c r="M120" s="586"/>
      <c r="N120" s="586"/>
      <c r="O120" s="587"/>
      <c r="P120" s="561">
        <f t="shared" si="6"/>
        <v>0</v>
      </c>
      <c r="Q120" s="561">
        <f t="shared" si="7"/>
        <v>0</v>
      </c>
    </row>
    <row r="121" spans="1:17" s="592" customFormat="1" ht="17.25" x14ac:dyDescent="0.2">
      <c r="A121" s="596"/>
      <c r="B121" s="553"/>
      <c r="C121" s="553"/>
      <c r="D121" s="553"/>
      <c r="E121" s="553"/>
      <c r="F121" s="553"/>
      <c r="G121" s="553"/>
      <c r="H121" s="584"/>
      <c r="I121" s="553"/>
      <c r="J121" s="584"/>
      <c r="K121" s="585"/>
      <c r="L121" s="555"/>
      <c r="M121" s="586"/>
      <c r="N121" s="586"/>
      <c r="O121" s="587"/>
      <c r="P121" s="561">
        <f t="shared" si="6"/>
        <v>0</v>
      </c>
      <c r="Q121" s="561">
        <f t="shared" si="7"/>
        <v>0</v>
      </c>
    </row>
    <row r="122" spans="1:17" s="592" customFormat="1" ht="17.25" x14ac:dyDescent="0.2">
      <c r="A122" s="596"/>
      <c r="B122" s="553"/>
      <c r="C122" s="553"/>
      <c r="D122" s="553"/>
      <c r="E122" s="553"/>
      <c r="F122" s="553"/>
      <c r="G122" s="553"/>
      <c r="H122" s="584"/>
      <c r="I122" s="553"/>
      <c r="J122" s="584"/>
      <c r="K122" s="585"/>
      <c r="L122" s="555"/>
      <c r="M122" s="586"/>
      <c r="N122" s="586"/>
      <c r="O122" s="587"/>
      <c r="P122" s="561">
        <f t="shared" si="6"/>
        <v>0</v>
      </c>
      <c r="Q122" s="561">
        <f t="shared" si="7"/>
        <v>0</v>
      </c>
    </row>
    <row r="123" spans="1:17" s="592" customFormat="1" ht="17.25" x14ac:dyDescent="0.2">
      <c r="A123" s="596"/>
      <c r="B123" s="553"/>
      <c r="C123" s="553"/>
      <c r="D123" s="553"/>
      <c r="E123" s="553"/>
      <c r="F123" s="553"/>
      <c r="G123" s="553"/>
      <c r="H123" s="584"/>
      <c r="I123" s="553"/>
      <c r="J123" s="584"/>
      <c r="K123" s="585"/>
      <c r="L123" s="555"/>
      <c r="M123" s="586"/>
      <c r="N123" s="586"/>
      <c r="O123" s="587"/>
      <c r="P123" s="561">
        <f t="shared" si="6"/>
        <v>0</v>
      </c>
      <c r="Q123" s="561">
        <f t="shared" si="7"/>
        <v>0</v>
      </c>
    </row>
    <row r="124" spans="1:17" s="592" customFormat="1" ht="17.25" x14ac:dyDescent="0.2">
      <c r="A124" s="596"/>
      <c r="B124" s="553"/>
      <c r="C124" s="553"/>
      <c r="D124" s="553"/>
      <c r="E124" s="553"/>
      <c r="F124" s="553"/>
      <c r="G124" s="553"/>
      <c r="H124" s="584"/>
      <c r="I124" s="553"/>
      <c r="J124" s="584"/>
      <c r="K124" s="585"/>
      <c r="L124" s="555"/>
      <c r="M124" s="586"/>
      <c r="N124" s="586"/>
      <c r="O124" s="587"/>
      <c r="P124" s="561">
        <f t="shared" si="6"/>
        <v>0</v>
      </c>
      <c r="Q124" s="561">
        <f t="shared" si="7"/>
        <v>0</v>
      </c>
    </row>
    <row r="125" spans="1:17" s="592" customFormat="1" ht="17.25" x14ac:dyDescent="0.2">
      <c r="A125" s="596"/>
      <c r="B125" s="553"/>
      <c r="C125" s="553"/>
      <c r="D125" s="553"/>
      <c r="E125" s="553"/>
      <c r="F125" s="553"/>
      <c r="G125" s="553"/>
      <c r="H125" s="584"/>
      <c r="I125" s="553"/>
      <c r="J125" s="584"/>
      <c r="K125" s="585"/>
      <c r="L125" s="555"/>
      <c r="M125" s="586"/>
      <c r="N125" s="586"/>
      <c r="O125" s="587"/>
      <c r="P125" s="561">
        <f t="shared" si="6"/>
        <v>0</v>
      </c>
      <c r="Q125" s="561">
        <f t="shared" si="7"/>
        <v>0</v>
      </c>
    </row>
    <row r="126" spans="1:17" s="592" customFormat="1" ht="17.25" x14ac:dyDescent="0.2">
      <c r="A126" s="596"/>
      <c r="B126" s="553"/>
      <c r="C126" s="553"/>
      <c r="D126" s="553"/>
      <c r="E126" s="553"/>
      <c r="F126" s="553"/>
      <c r="G126" s="553"/>
      <c r="H126" s="584"/>
      <c r="I126" s="553"/>
      <c r="J126" s="584"/>
      <c r="K126" s="585"/>
      <c r="L126" s="555"/>
      <c r="M126" s="586"/>
      <c r="N126" s="586"/>
      <c r="O126" s="587"/>
      <c r="P126" s="561">
        <f t="shared" si="6"/>
        <v>0</v>
      </c>
      <c r="Q126" s="561">
        <f t="shared" si="7"/>
        <v>0</v>
      </c>
    </row>
    <row r="127" spans="1:17" s="592" customFormat="1" ht="17.25" x14ac:dyDescent="0.2">
      <c r="A127" s="596"/>
      <c r="B127" s="553"/>
      <c r="C127" s="553"/>
      <c r="D127" s="553"/>
      <c r="E127" s="553"/>
      <c r="F127" s="553"/>
      <c r="G127" s="553"/>
      <c r="H127" s="584"/>
      <c r="I127" s="553"/>
      <c r="J127" s="584"/>
      <c r="K127" s="585"/>
      <c r="L127" s="555"/>
      <c r="M127" s="586"/>
      <c r="N127" s="586"/>
      <c r="O127" s="587"/>
      <c r="P127" s="561">
        <f t="shared" si="6"/>
        <v>0</v>
      </c>
      <c r="Q127" s="561">
        <f t="shared" si="7"/>
        <v>0</v>
      </c>
    </row>
    <row r="128" spans="1:17" s="592" customFormat="1" ht="17.25" x14ac:dyDescent="0.2">
      <c r="A128" s="596"/>
      <c r="B128" s="553"/>
      <c r="C128" s="553"/>
      <c r="D128" s="553"/>
      <c r="E128" s="553"/>
      <c r="F128" s="553"/>
      <c r="G128" s="553"/>
      <c r="H128" s="584"/>
      <c r="I128" s="553"/>
      <c r="J128" s="584"/>
      <c r="K128" s="585"/>
      <c r="L128" s="555"/>
      <c r="M128" s="586"/>
      <c r="N128" s="586"/>
      <c r="O128" s="587"/>
      <c r="P128" s="561">
        <f t="shared" si="6"/>
        <v>0</v>
      </c>
      <c r="Q128" s="561">
        <f t="shared" si="7"/>
        <v>0</v>
      </c>
    </row>
    <row r="129" spans="1:17" s="592" customFormat="1" ht="17.25" x14ac:dyDescent="0.2">
      <c r="A129" s="596"/>
      <c r="B129" s="553"/>
      <c r="C129" s="553"/>
      <c r="D129" s="553"/>
      <c r="E129" s="553"/>
      <c r="F129" s="553"/>
      <c r="G129" s="553"/>
      <c r="H129" s="584"/>
      <c r="I129" s="553"/>
      <c r="J129" s="584"/>
      <c r="K129" s="585"/>
      <c r="L129" s="555"/>
      <c r="M129" s="586"/>
      <c r="N129" s="586"/>
      <c r="O129" s="587"/>
      <c r="P129" s="561">
        <f t="shared" si="6"/>
        <v>0</v>
      </c>
      <c r="Q129" s="561">
        <f t="shared" si="7"/>
        <v>0</v>
      </c>
    </row>
    <row r="130" spans="1:17" s="592" customFormat="1" ht="17.25" x14ac:dyDescent="0.2">
      <c r="A130" s="596"/>
      <c r="B130" s="553"/>
      <c r="C130" s="553"/>
      <c r="D130" s="553"/>
      <c r="E130" s="553"/>
      <c r="F130" s="553"/>
      <c r="G130" s="553"/>
      <c r="H130" s="584"/>
      <c r="I130" s="553"/>
      <c r="J130" s="584"/>
      <c r="K130" s="585"/>
      <c r="L130" s="555"/>
      <c r="M130" s="586"/>
      <c r="N130" s="586"/>
      <c r="O130" s="587"/>
      <c r="P130" s="561">
        <f t="shared" si="6"/>
        <v>0</v>
      </c>
      <c r="Q130" s="561">
        <f t="shared" si="7"/>
        <v>0</v>
      </c>
    </row>
    <row r="131" spans="1:17" s="592" customFormat="1" ht="17.25" x14ac:dyDescent="0.2">
      <c r="A131" s="596"/>
      <c r="B131" s="553"/>
      <c r="C131" s="553"/>
      <c r="D131" s="553"/>
      <c r="E131" s="553"/>
      <c r="F131" s="553"/>
      <c r="G131" s="553"/>
      <c r="H131" s="584"/>
      <c r="I131" s="553"/>
      <c r="J131" s="584"/>
      <c r="K131" s="585"/>
      <c r="L131" s="555"/>
      <c r="M131" s="586"/>
      <c r="N131" s="586"/>
      <c r="O131" s="587"/>
      <c r="P131" s="561">
        <f t="shared" si="6"/>
        <v>0</v>
      </c>
      <c r="Q131" s="561">
        <f t="shared" si="7"/>
        <v>0</v>
      </c>
    </row>
    <row r="132" spans="1:17" s="592" customFormat="1" ht="17.25" x14ac:dyDescent="0.2">
      <c r="A132" s="596"/>
      <c r="B132" s="553"/>
      <c r="C132" s="553"/>
      <c r="D132" s="553"/>
      <c r="E132" s="553"/>
      <c r="F132" s="553"/>
      <c r="G132" s="553"/>
      <c r="H132" s="584"/>
      <c r="I132" s="553"/>
      <c r="J132" s="584"/>
      <c r="K132" s="585"/>
      <c r="L132" s="555"/>
      <c r="M132" s="586"/>
      <c r="N132" s="586"/>
      <c r="O132" s="587"/>
      <c r="P132" s="561">
        <f t="shared" si="6"/>
        <v>0</v>
      </c>
      <c r="Q132" s="561">
        <f t="shared" si="7"/>
        <v>0</v>
      </c>
    </row>
    <row r="133" spans="1:17" s="592" customFormat="1" ht="17.25" x14ac:dyDescent="0.2">
      <c r="A133" s="596"/>
      <c r="B133" s="553"/>
      <c r="C133" s="553"/>
      <c r="D133" s="553"/>
      <c r="E133" s="553"/>
      <c r="F133" s="553"/>
      <c r="G133" s="553"/>
      <c r="H133" s="584"/>
      <c r="I133" s="553"/>
      <c r="J133" s="584"/>
      <c r="K133" s="585"/>
      <c r="L133" s="555"/>
      <c r="M133" s="586"/>
      <c r="N133" s="586"/>
      <c r="O133" s="587"/>
      <c r="P133" s="561">
        <f t="shared" si="6"/>
        <v>0</v>
      </c>
      <c r="Q133" s="561">
        <f t="shared" si="7"/>
        <v>0</v>
      </c>
    </row>
    <row r="134" spans="1:17" s="592" customFormat="1" ht="17.25" x14ac:dyDescent="0.2">
      <c r="A134" s="596"/>
      <c r="B134" s="553"/>
      <c r="C134" s="553"/>
      <c r="D134" s="553"/>
      <c r="E134" s="553"/>
      <c r="F134" s="553"/>
      <c r="G134" s="553"/>
      <c r="H134" s="584"/>
      <c r="I134" s="553"/>
      <c r="J134" s="584"/>
      <c r="K134" s="585"/>
      <c r="L134" s="555"/>
      <c r="M134" s="586"/>
      <c r="N134" s="586"/>
      <c r="O134" s="587"/>
      <c r="P134" s="561">
        <f t="shared" si="6"/>
        <v>0</v>
      </c>
      <c r="Q134" s="561">
        <f t="shared" si="7"/>
        <v>0</v>
      </c>
    </row>
    <row r="135" spans="1:17" s="592" customFormat="1" ht="17.25" x14ac:dyDescent="0.2">
      <c r="A135" s="596"/>
      <c r="B135" s="553"/>
      <c r="C135" s="553"/>
      <c r="D135" s="553"/>
      <c r="E135" s="553"/>
      <c r="F135" s="553"/>
      <c r="G135" s="553"/>
      <c r="H135" s="584"/>
      <c r="I135" s="553"/>
      <c r="J135" s="584"/>
      <c r="K135" s="585"/>
      <c r="L135" s="555"/>
      <c r="M135" s="586"/>
      <c r="N135" s="586"/>
      <c r="O135" s="587"/>
      <c r="P135" s="561">
        <f t="shared" si="6"/>
        <v>0</v>
      </c>
      <c r="Q135" s="561">
        <f t="shared" si="7"/>
        <v>0</v>
      </c>
    </row>
    <row r="136" spans="1:17" s="592" customFormat="1" ht="17.25" x14ac:dyDescent="0.2">
      <c r="A136" s="596"/>
      <c r="B136" s="553"/>
      <c r="C136" s="553"/>
      <c r="D136" s="553"/>
      <c r="E136" s="553"/>
      <c r="F136" s="553"/>
      <c r="G136" s="553"/>
      <c r="H136" s="584"/>
      <c r="I136" s="553"/>
      <c r="J136" s="584"/>
      <c r="K136" s="585"/>
      <c r="L136" s="555"/>
      <c r="M136" s="586"/>
      <c r="N136" s="586"/>
      <c r="O136" s="587"/>
      <c r="P136" s="561">
        <f t="shared" si="6"/>
        <v>0</v>
      </c>
      <c r="Q136" s="561">
        <f t="shared" si="7"/>
        <v>0</v>
      </c>
    </row>
    <row r="137" spans="1:17" s="592" customFormat="1" ht="17.25" x14ac:dyDescent="0.2">
      <c r="A137" s="596"/>
      <c r="B137" s="553"/>
      <c r="C137" s="553"/>
      <c r="D137" s="553"/>
      <c r="E137" s="553"/>
      <c r="F137" s="553"/>
      <c r="G137" s="553"/>
      <c r="H137" s="584"/>
      <c r="I137" s="553"/>
      <c r="J137" s="584"/>
      <c r="K137" s="585"/>
      <c r="L137" s="555"/>
      <c r="M137" s="586"/>
      <c r="N137" s="586"/>
      <c r="O137" s="587"/>
      <c r="P137" s="561">
        <f t="shared" si="6"/>
        <v>0</v>
      </c>
      <c r="Q137" s="561">
        <f t="shared" si="7"/>
        <v>0</v>
      </c>
    </row>
    <row r="138" spans="1:17" s="592" customFormat="1" ht="17.25" x14ac:dyDescent="0.2">
      <c r="A138" s="596"/>
      <c r="B138" s="553"/>
      <c r="C138" s="553"/>
      <c r="D138" s="553"/>
      <c r="E138" s="553"/>
      <c r="F138" s="553"/>
      <c r="G138" s="553"/>
      <c r="H138" s="584"/>
      <c r="I138" s="553"/>
      <c r="J138" s="584"/>
      <c r="K138" s="585"/>
      <c r="L138" s="555"/>
      <c r="M138" s="586"/>
      <c r="N138" s="586"/>
      <c r="O138" s="587"/>
      <c r="P138" s="561">
        <f t="shared" si="6"/>
        <v>0</v>
      </c>
      <c r="Q138" s="561">
        <f t="shared" si="7"/>
        <v>0</v>
      </c>
    </row>
    <row r="139" spans="1:17" s="592" customFormat="1" ht="17.25" x14ac:dyDescent="0.2">
      <c r="A139" s="596"/>
      <c r="B139" s="553"/>
      <c r="C139" s="553"/>
      <c r="D139" s="553"/>
      <c r="E139" s="553"/>
      <c r="F139" s="553"/>
      <c r="G139" s="553"/>
      <c r="H139" s="584"/>
      <c r="I139" s="553"/>
      <c r="J139" s="584"/>
      <c r="K139" s="585"/>
      <c r="L139" s="555"/>
      <c r="M139" s="586"/>
      <c r="N139" s="586"/>
      <c r="O139" s="587"/>
      <c r="P139" s="561">
        <f t="shared" si="6"/>
        <v>0</v>
      </c>
      <c r="Q139" s="561">
        <f t="shared" si="7"/>
        <v>0</v>
      </c>
    </row>
    <row r="140" spans="1:17" s="592" customFormat="1" ht="17.25" x14ac:dyDescent="0.2">
      <c r="A140" s="596"/>
      <c r="B140" s="553"/>
      <c r="C140" s="553"/>
      <c r="D140" s="553"/>
      <c r="E140" s="553"/>
      <c r="F140" s="553"/>
      <c r="G140" s="553"/>
      <c r="H140" s="584"/>
      <c r="I140" s="553"/>
      <c r="J140" s="584"/>
      <c r="K140" s="585"/>
      <c r="L140" s="555"/>
      <c r="M140" s="586"/>
      <c r="N140" s="586"/>
      <c r="O140" s="587"/>
      <c r="P140" s="561">
        <f t="shared" si="6"/>
        <v>0</v>
      </c>
      <c r="Q140" s="561">
        <f t="shared" si="7"/>
        <v>0</v>
      </c>
    </row>
    <row r="141" spans="1:17" s="592" customFormat="1" ht="17.25" x14ac:dyDescent="0.2">
      <c r="A141" s="596"/>
      <c r="B141" s="553"/>
      <c r="C141" s="553"/>
      <c r="D141" s="553"/>
      <c r="E141" s="553"/>
      <c r="F141" s="553"/>
      <c r="G141" s="553"/>
      <c r="H141" s="584"/>
      <c r="I141" s="553"/>
      <c r="J141" s="584"/>
      <c r="K141" s="585"/>
      <c r="L141" s="555"/>
      <c r="M141" s="586"/>
      <c r="N141" s="586"/>
      <c r="O141" s="587"/>
      <c r="P141" s="561">
        <f t="shared" si="6"/>
        <v>0</v>
      </c>
      <c r="Q141" s="561">
        <f t="shared" si="7"/>
        <v>0</v>
      </c>
    </row>
    <row r="142" spans="1:17" s="592" customFormat="1" ht="17.25" x14ac:dyDescent="0.2">
      <c r="A142" s="596"/>
      <c r="B142" s="553"/>
      <c r="C142" s="553"/>
      <c r="D142" s="553"/>
      <c r="E142" s="553"/>
      <c r="F142" s="553"/>
      <c r="G142" s="553"/>
      <c r="H142" s="584"/>
      <c r="I142" s="553"/>
      <c r="J142" s="584"/>
      <c r="K142" s="585"/>
      <c r="L142" s="555"/>
      <c r="M142" s="586"/>
      <c r="N142" s="586"/>
      <c r="O142" s="587"/>
      <c r="P142" s="561">
        <f t="shared" ref="P142:P173" si="8">N142+M142</f>
        <v>0</v>
      </c>
      <c r="Q142" s="561">
        <f t="shared" ref="Q142:Q173" si="9">L142-P142</f>
        <v>0</v>
      </c>
    </row>
    <row r="143" spans="1:17" s="592" customFormat="1" ht="17.25" x14ac:dyDescent="0.2">
      <c r="A143" s="596"/>
      <c r="B143" s="553"/>
      <c r="C143" s="553"/>
      <c r="D143" s="553"/>
      <c r="E143" s="553"/>
      <c r="F143" s="553"/>
      <c r="G143" s="553"/>
      <c r="H143" s="584"/>
      <c r="I143" s="553"/>
      <c r="J143" s="584"/>
      <c r="K143" s="585"/>
      <c r="L143" s="555"/>
      <c r="M143" s="586"/>
      <c r="N143" s="586"/>
      <c r="O143" s="587"/>
      <c r="P143" s="561">
        <f t="shared" si="8"/>
        <v>0</v>
      </c>
      <c r="Q143" s="561">
        <f t="shared" si="9"/>
        <v>0</v>
      </c>
    </row>
    <row r="144" spans="1:17" s="592" customFormat="1" ht="17.25" x14ac:dyDescent="0.2">
      <c r="A144" s="596"/>
      <c r="B144" s="553"/>
      <c r="C144" s="553"/>
      <c r="D144" s="553"/>
      <c r="E144" s="553"/>
      <c r="F144" s="553"/>
      <c r="G144" s="553"/>
      <c r="H144" s="584"/>
      <c r="I144" s="553"/>
      <c r="J144" s="584"/>
      <c r="K144" s="585"/>
      <c r="L144" s="555"/>
      <c r="M144" s="586"/>
      <c r="N144" s="586"/>
      <c r="O144" s="587"/>
      <c r="P144" s="561">
        <f t="shared" si="8"/>
        <v>0</v>
      </c>
      <c r="Q144" s="561">
        <f t="shared" si="9"/>
        <v>0</v>
      </c>
    </row>
    <row r="145" spans="1:17" s="592" customFormat="1" ht="17.25" x14ac:dyDescent="0.2">
      <c r="A145" s="596"/>
      <c r="B145" s="553"/>
      <c r="C145" s="553"/>
      <c r="D145" s="553"/>
      <c r="E145" s="553"/>
      <c r="F145" s="553"/>
      <c r="G145" s="553"/>
      <c r="H145" s="584"/>
      <c r="I145" s="553"/>
      <c r="J145" s="584"/>
      <c r="K145" s="585"/>
      <c r="L145" s="555"/>
      <c r="M145" s="586"/>
      <c r="N145" s="586"/>
      <c r="O145" s="587"/>
      <c r="P145" s="561">
        <f t="shared" si="8"/>
        <v>0</v>
      </c>
      <c r="Q145" s="561">
        <f t="shared" si="9"/>
        <v>0</v>
      </c>
    </row>
    <row r="146" spans="1:17" s="592" customFormat="1" ht="17.25" x14ac:dyDescent="0.2">
      <c r="A146" s="596"/>
      <c r="B146" s="553"/>
      <c r="C146" s="553"/>
      <c r="D146" s="553"/>
      <c r="E146" s="553"/>
      <c r="F146" s="553"/>
      <c r="G146" s="553"/>
      <c r="H146" s="584"/>
      <c r="I146" s="553"/>
      <c r="J146" s="584"/>
      <c r="K146" s="585"/>
      <c r="L146" s="555"/>
      <c r="M146" s="586"/>
      <c r="N146" s="586"/>
      <c r="O146" s="587"/>
      <c r="P146" s="561">
        <f t="shared" si="8"/>
        <v>0</v>
      </c>
      <c r="Q146" s="561">
        <f t="shared" si="9"/>
        <v>0</v>
      </c>
    </row>
    <row r="147" spans="1:17" s="592" customFormat="1" ht="17.25" x14ac:dyDescent="0.2">
      <c r="A147" s="596"/>
      <c r="B147" s="553"/>
      <c r="C147" s="553"/>
      <c r="D147" s="553"/>
      <c r="E147" s="553"/>
      <c r="F147" s="553"/>
      <c r="G147" s="553"/>
      <c r="H147" s="584"/>
      <c r="I147" s="553"/>
      <c r="J147" s="584"/>
      <c r="K147" s="585"/>
      <c r="L147" s="555"/>
      <c r="M147" s="586"/>
      <c r="N147" s="586"/>
      <c r="O147" s="587"/>
      <c r="P147" s="561">
        <f t="shared" si="8"/>
        <v>0</v>
      </c>
      <c r="Q147" s="561">
        <f t="shared" si="9"/>
        <v>0</v>
      </c>
    </row>
    <row r="148" spans="1:17" s="592" customFormat="1" ht="17.25" x14ac:dyDescent="0.2">
      <c r="A148" s="596"/>
      <c r="B148" s="553"/>
      <c r="C148" s="553"/>
      <c r="D148" s="553"/>
      <c r="E148" s="553"/>
      <c r="F148" s="553"/>
      <c r="G148" s="553"/>
      <c r="H148" s="584"/>
      <c r="I148" s="553"/>
      <c r="J148" s="584"/>
      <c r="K148" s="585"/>
      <c r="L148" s="555"/>
      <c r="M148" s="586"/>
      <c r="N148" s="586"/>
      <c r="O148" s="587"/>
      <c r="P148" s="561">
        <f t="shared" si="8"/>
        <v>0</v>
      </c>
      <c r="Q148" s="561">
        <f t="shared" si="9"/>
        <v>0</v>
      </c>
    </row>
    <row r="149" spans="1:17" s="592" customFormat="1" ht="17.25" x14ac:dyDescent="0.2">
      <c r="A149" s="596"/>
      <c r="B149" s="553"/>
      <c r="C149" s="553"/>
      <c r="D149" s="553"/>
      <c r="E149" s="553"/>
      <c r="F149" s="553"/>
      <c r="G149" s="553"/>
      <c r="H149" s="584"/>
      <c r="I149" s="553"/>
      <c r="J149" s="584"/>
      <c r="K149" s="585"/>
      <c r="L149" s="555"/>
      <c r="M149" s="586"/>
      <c r="N149" s="586"/>
      <c r="O149" s="587"/>
      <c r="P149" s="561">
        <f t="shared" si="8"/>
        <v>0</v>
      </c>
      <c r="Q149" s="561">
        <f t="shared" si="9"/>
        <v>0</v>
      </c>
    </row>
    <row r="150" spans="1:17" s="592" customFormat="1" ht="17.25" x14ac:dyDescent="0.2">
      <c r="A150" s="596"/>
      <c r="B150" s="553"/>
      <c r="C150" s="553"/>
      <c r="D150" s="553"/>
      <c r="E150" s="553"/>
      <c r="F150" s="553"/>
      <c r="G150" s="553"/>
      <c r="H150" s="584"/>
      <c r="I150" s="553"/>
      <c r="J150" s="584"/>
      <c r="K150" s="585"/>
      <c r="L150" s="555"/>
      <c r="M150" s="586"/>
      <c r="N150" s="586"/>
      <c r="O150" s="587"/>
      <c r="P150" s="561">
        <f t="shared" si="8"/>
        <v>0</v>
      </c>
      <c r="Q150" s="561">
        <f t="shared" si="9"/>
        <v>0</v>
      </c>
    </row>
    <row r="151" spans="1:17" s="592" customFormat="1" ht="17.25" x14ac:dyDescent="0.2">
      <c r="A151" s="596"/>
      <c r="B151" s="553"/>
      <c r="C151" s="553"/>
      <c r="D151" s="553"/>
      <c r="E151" s="553"/>
      <c r="F151" s="553"/>
      <c r="G151" s="553"/>
      <c r="H151" s="584"/>
      <c r="I151" s="553"/>
      <c r="J151" s="584"/>
      <c r="K151" s="585"/>
      <c r="L151" s="555"/>
      <c r="M151" s="586"/>
      <c r="N151" s="586"/>
      <c r="O151" s="587"/>
      <c r="P151" s="561">
        <f t="shared" si="8"/>
        <v>0</v>
      </c>
      <c r="Q151" s="561">
        <f t="shared" si="9"/>
        <v>0</v>
      </c>
    </row>
    <row r="152" spans="1:17" s="592" customFormat="1" ht="17.25" x14ac:dyDescent="0.2">
      <c r="A152" s="596"/>
      <c r="B152" s="553"/>
      <c r="C152" s="553"/>
      <c r="D152" s="553"/>
      <c r="E152" s="553"/>
      <c r="F152" s="553"/>
      <c r="G152" s="553"/>
      <c r="H152" s="584"/>
      <c r="I152" s="553"/>
      <c r="J152" s="584"/>
      <c r="K152" s="585"/>
      <c r="L152" s="555"/>
      <c r="M152" s="586"/>
      <c r="N152" s="586"/>
      <c r="O152" s="587"/>
      <c r="P152" s="561">
        <f t="shared" si="8"/>
        <v>0</v>
      </c>
      <c r="Q152" s="561">
        <f t="shared" si="9"/>
        <v>0</v>
      </c>
    </row>
    <row r="153" spans="1:17" s="592" customFormat="1" ht="17.25" x14ac:dyDescent="0.2">
      <c r="A153" s="596"/>
      <c r="B153" s="553"/>
      <c r="C153" s="553"/>
      <c r="D153" s="553"/>
      <c r="E153" s="553"/>
      <c r="F153" s="553"/>
      <c r="G153" s="553"/>
      <c r="H153" s="584"/>
      <c r="I153" s="553"/>
      <c r="J153" s="584"/>
      <c r="K153" s="585"/>
      <c r="L153" s="555"/>
      <c r="M153" s="586"/>
      <c r="N153" s="586"/>
      <c r="O153" s="587"/>
      <c r="P153" s="561">
        <f t="shared" si="8"/>
        <v>0</v>
      </c>
      <c r="Q153" s="561">
        <f t="shared" si="9"/>
        <v>0</v>
      </c>
    </row>
    <row r="154" spans="1:17" s="592" customFormat="1" ht="17.25" x14ac:dyDescent="0.2">
      <c r="A154" s="596"/>
      <c r="B154" s="553"/>
      <c r="C154" s="553"/>
      <c r="D154" s="553"/>
      <c r="E154" s="553"/>
      <c r="F154" s="553"/>
      <c r="G154" s="553"/>
      <c r="H154" s="584"/>
      <c r="I154" s="553"/>
      <c r="J154" s="584"/>
      <c r="K154" s="585"/>
      <c r="L154" s="555"/>
      <c r="M154" s="586"/>
      <c r="N154" s="586"/>
      <c r="O154" s="587"/>
      <c r="P154" s="561">
        <f t="shared" si="8"/>
        <v>0</v>
      </c>
      <c r="Q154" s="561">
        <f t="shared" si="9"/>
        <v>0</v>
      </c>
    </row>
    <row r="155" spans="1:17" s="592" customFormat="1" ht="17.25" x14ac:dyDescent="0.2">
      <c r="A155" s="596"/>
      <c r="B155" s="553"/>
      <c r="C155" s="553"/>
      <c r="D155" s="553"/>
      <c r="E155" s="553"/>
      <c r="F155" s="553"/>
      <c r="G155" s="553"/>
      <c r="H155" s="584"/>
      <c r="I155" s="553"/>
      <c r="J155" s="584"/>
      <c r="K155" s="585"/>
      <c r="L155" s="555"/>
      <c r="M155" s="586"/>
      <c r="N155" s="586"/>
      <c r="O155" s="587"/>
      <c r="P155" s="561">
        <f t="shared" si="8"/>
        <v>0</v>
      </c>
      <c r="Q155" s="561">
        <f t="shared" si="9"/>
        <v>0</v>
      </c>
    </row>
    <row r="156" spans="1:17" s="592" customFormat="1" ht="17.25" x14ac:dyDescent="0.2">
      <c r="A156" s="596"/>
      <c r="B156" s="553"/>
      <c r="C156" s="553"/>
      <c r="D156" s="553"/>
      <c r="E156" s="553"/>
      <c r="F156" s="553"/>
      <c r="G156" s="553"/>
      <c r="H156" s="584"/>
      <c r="I156" s="553"/>
      <c r="J156" s="584"/>
      <c r="K156" s="585"/>
      <c r="L156" s="555"/>
      <c r="M156" s="586"/>
      <c r="N156" s="586"/>
      <c r="O156" s="587"/>
      <c r="P156" s="561">
        <f t="shared" si="8"/>
        <v>0</v>
      </c>
      <c r="Q156" s="561">
        <f t="shared" si="9"/>
        <v>0</v>
      </c>
    </row>
    <row r="157" spans="1:17" s="592" customFormat="1" ht="17.25" x14ac:dyDescent="0.2">
      <c r="A157" s="596"/>
      <c r="B157" s="553"/>
      <c r="C157" s="553"/>
      <c r="D157" s="553"/>
      <c r="E157" s="553"/>
      <c r="F157" s="553"/>
      <c r="G157" s="553"/>
      <c r="H157" s="584"/>
      <c r="I157" s="553"/>
      <c r="J157" s="584"/>
      <c r="K157" s="585"/>
      <c r="L157" s="555"/>
      <c r="M157" s="586"/>
      <c r="N157" s="586"/>
      <c r="O157" s="587"/>
      <c r="P157" s="561">
        <f t="shared" si="8"/>
        <v>0</v>
      </c>
      <c r="Q157" s="561">
        <f t="shared" si="9"/>
        <v>0</v>
      </c>
    </row>
    <row r="158" spans="1:17" s="592" customFormat="1" ht="17.25" x14ac:dyDescent="0.2">
      <c r="A158" s="596"/>
      <c r="B158" s="553"/>
      <c r="C158" s="553"/>
      <c r="D158" s="553"/>
      <c r="E158" s="553"/>
      <c r="F158" s="553"/>
      <c r="G158" s="553"/>
      <c r="H158" s="584"/>
      <c r="I158" s="553"/>
      <c r="J158" s="584"/>
      <c r="K158" s="585"/>
      <c r="L158" s="555"/>
      <c r="M158" s="586"/>
      <c r="N158" s="586"/>
      <c r="O158" s="587"/>
      <c r="P158" s="561">
        <f t="shared" si="8"/>
        <v>0</v>
      </c>
      <c r="Q158" s="561">
        <f t="shared" si="9"/>
        <v>0</v>
      </c>
    </row>
    <row r="159" spans="1:17" s="592" customFormat="1" ht="17.25" x14ac:dyDescent="0.2">
      <c r="A159" s="596"/>
      <c r="B159" s="553"/>
      <c r="C159" s="553"/>
      <c r="D159" s="553"/>
      <c r="E159" s="553"/>
      <c r="F159" s="553"/>
      <c r="G159" s="553"/>
      <c r="H159" s="584"/>
      <c r="I159" s="553"/>
      <c r="J159" s="584"/>
      <c r="K159" s="585"/>
      <c r="L159" s="555"/>
      <c r="M159" s="586"/>
      <c r="N159" s="586"/>
      <c r="O159" s="587"/>
      <c r="P159" s="561">
        <f t="shared" si="8"/>
        <v>0</v>
      </c>
      <c r="Q159" s="561">
        <f t="shared" si="9"/>
        <v>0</v>
      </c>
    </row>
    <row r="160" spans="1:17" s="592" customFormat="1" ht="17.25" x14ac:dyDescent="0.2">
      <c r="A160" s="596"/>
      <c r="B160" s="553"/>
      <c r="C160" s="553"/>
      <c r="D160" s="553"/>
      <c r="E160" s="553"/>
      <c r="F160" s="553"/>
      <c r="G160" s="553"/>
      <c r="H160" s="584"/>
      <c r="I160" s="553"/>
      <c r="J160" s="584"/>
      <c r="K160" s="585"/>
      <c r="L160" s="555"/>
      <c r="M160" s="586"/>
      <c r="N160" s="586"/>
      <c r="O160" s="587"/>
      <c r="P160" s="561">
        <f t="shared" si="8"/>
        <v>0</v>
      </c>
      <c r="Q160" s="561">
        <f t="shared" si="9"/>
        <v>0</v>
      </c>
    </row>
    <row r="161" spans="1:17" s="592" customFormat="1" ht="17.25" x14ac:dyDescent="0.2">
      <c r="A161" s="596"/>
      <c r="B161" s="553"/>
      <c r="C161" s="553"/>
      <c r="D161" s="553"/>
      <c r="E161" s="553"/>
      <c r="F161" s="553"/>
      <c r="G161" s="553"/>
      <c r="H161" s="584"/>
      <c r="I161" s="553"/>
      <c r="J161" s="584"/>
      <c r="K161" s="585"/>
      <c r="L161" s="555"/>
      <c r="M161" s="586"/>
      <c r="N161" s="586"/>
      <c r="O161" s="587"/>
      <c r="P161" s="561">
        <f t="shared" si="8"/>
        <v>0</v>
      </c>
      <c r="Q161" s="561">
        <f t="shared" si="9"/>
        <v>0</v>
      </c>
    </row>
    <row r="162" spans="1:17" s="592" customFormat="1" ht="17.25" x14ac:dyDescent="0.2">
      <c r="A162" s="596"/>
      <c r="B162" s="553"/>
      <c r="C162" s="553"/>
      <c r="D162" s="553"/>
      <c r="E162" s="553"/>
      <c r="F162" s="553"/>
      <c r="G162" s="553"/>
      <c r="H162" s="584"/>
      <c r="I162" s="553"/>
      <c r="J162" s="584"/>
      <c r="K162" s="585"/>
      <c r="L162" s="555"/>
      <c r="M162" s="586"/>
      <c r="N162" s="586"/>
      <c r="O162" s="587"/>
      <c r="P162" s="561">
        <f t="shared" si="8"/>
        <v>0</v>
      </c>
      <c r="Q162" s="561">
        <f t="shared" si="9"/>
        <v>0</v>
      </c>
    </row>
    <row r="163" spans="1:17" s="592" customFormat="1" ht="17.25" x14ac:dyDescent="0.2">
      <c r="A163" s="596"/>
      <c r="B163" s="553"/>
      <c r="C163" s="553"/>
      <c r="D163" s="553"/>
      <c r="E163" s="553"/>
      <c r="F163" s="553"/>
      <c r="G163" s="553"/>
      <c r="H163" s="584"/>
      <c r="I163" s="553"/>
      <c r="J163" s="584"/>
      <c r="K163" s="585"/>
      <c r="L163" s="555"/>
      <c r="M163" s="586"/>
      <c r="N163" s="586"/>
      <c r="O163" s="587"/>
      <c r="P163" s="561">
        <f t="shared" si="8"/>
        <v>0</v>
      </c>
      <c r="Q163" s="561">
        <f t="shared" si="9"/>
        <v>0</v>
      </c>
    </row>
    <row r="164" spans="1:17" s="592" customFormat="1" ht="17.25" x14ac:dyDescent="0.2">
      <c r="A164" s="596"/>
      <c r="B164" s="553"/>
      <c r="C164" s="553"/>
      <c r="D164" s="553"/>
      <c r="E164" s="553"/>
      <c r="F164" s="553"/>
      <c r="G164" s="553"/>
      <c r="H164" s="584"/>
      <c r="I164" s="553"/>
      <c r="J164" s="584"/>
      <c r="K164" s="585"/>
      <c r="L164" s="555"/>
      <c r="M164" s="586"/>
      <c r="N164" s="586"/>
      <c r="O164" s="587"/>
      <c r="P164" s="561">
        <f t="shared" si="8"/>
        <v>0</v>
      </c>
      <c r="Q164" s="561">
        <f t="shared" si="9"/>
        <v>0</v>
      </c>
    </row>
    <row r="165" spans="1:17" s="592" customFormat="1" ht="17.25" x14ac:dyDescent="0.2">
      <c r="A165" s="596"/>
      <c r="B165" s="553"/>
      <c r="C165" s="553"/>
      <c r="D165" s="553"/>
      <c r="E165" s="553"/>
      <c r="F165" s="553"/>
      <c r="G165" s="553"/>
      <c r="H165" s="584"/>
      <c r="I165" s="553"/>
      <c r="J165" s="584"/>
      <c r="K165" s="585"/>
      <c r="L165" s="555"/>
      <c r="M165" s="586"/>
      <c r="N165" s="586"/>
      <c r="O165" s="587"/>
      <c r="P165" s="561">
        <f t="shared" si="8"/>
        <v>0</v>
      </c>
      <c r="Q165" s="561">
        <f t="shared" si="9"/>
        <v>0</v>
      </c>
    </row>
    <row r="166" spans="1:17" s="592" customFormat="1" ht="17.25" x14ac:dyDescent="0.2">
      <c r="A166" s="596"/>
      <c r="B166" s="553"/>
      <c r="C166" s="553"/>
      <c r="D166" s="553"/>
      <c r="E166" s="553"/>
      <c r="F166" s="553"/>
      <c r="G166" s="553"/>
      <c r="H166" s="584"/>
      <c r="I166" s="553"/>
      <c r="J166" s="584"/>
      <c r="K166" s="585"/>
      <c r="L166" s="555"/>
      <c r="M166" s="586"/>
      <c r="N166" s="586"/>
      <c r="O166" s="587"/>
      <c r="P166" s="561">
        <f t="shared" si="8"/>
        <v>0</v>
      </c>
      <c r="Q166" s="561">
        <f t="shared" si="9"/>
        <v>0</v>
      </c>
    </row>
    <row r="167" spans="1:17" s="592" customFormat="1" ht="17.25" x14ac:dyDescent="0.2">
      <c r="A167" s="596"/>
      <c r="B167" s="553"/>
      <c r="C167" s="553"/>
      <c r="D167" s="553"/>
      <c r="E167" s="553"/>
      <c r="F167" s="553"/>
      <c r="G167" s="553"/>
      <c r="H167" s="584"/>
      <c r="I167" s="553"/>
      <c r="J167" s="584"/>
      <c r="K167" s="585"/>
      <c r="L167" s="555"/>
      <c r="M167" s="586"/>
      <c r="N167" s="586"/>
      <c r="O167" s="587"/>
      <c r="P167" s="561">
        <f t="shared" si="8"/>
        <v>0</v>
      </c>
      <c r="Q167" s="561">
        <f t="shared" si="9"/>
        <v>0</v>
      </c>
    </row>
    <row r="168" spans="1:17" s="592" customFormat="1" ht="17.25" x14ac:dyDescent="0.2">
      <c r="A168" s="596"/>
      <c r="B168" s="553"/>
      <c r="C168" s="553"/>
      <c r="D168" s="553"/>
      <c r="E168" s="553"/>
      <c r="F168" s="553"/>
      <c r="G168" s="553"/>
      <c r="H168" s="584"/>
      <c r="I168" s="553"/>
      <c r="J168" s="584"/>
      <c r="K168" s="585"/>
      <c r="L168" s="555"/>
      <c r="M168" s="586"/>
      <c r="N168" s="586"/>
      <c r="O168" s="587"/>
      <c r="P168" s="561">
        <f t="shared" si="8"/>
        <v>0</v>
      </c>
      <c r="Q168" s="561">
        <f t="shared" si="9"/>
        <v>0</v>
      </c>
    </row>
    <row r="169" spans="1:17" s="592" customFormat="1" ht="17.25" x14ac:dyDescent="0.2">
      <c r="A169" s="596"/>
      <c r="B169" s="553"/>
      <c r="C169" s="553"/>
      <c r="D169" s="553"/>
      <c r="E169" s="553"/>
      <c r="F169" s="553"/>
      <c r="G169" s="553"/>
      <c r="H169" s="584"/>
      <c r="I169" s="553"/>
      <c r="J169" s="584"/>
      <c r="K169" s="585"/>
      <c r="L169" s="555"/>
      <c r="M169" s="586"/>
      <c r="N169" s="586"/>
      <c r="O169" s="587"/>
      <c r="P169" s="561">
        <f t="shared" si="8"/>
        <v>0</v>
      </c>
      <c r="Q169" s="561">
        <f t="shared" si="9"/>
        <v>0</v>
      </c>
    </row>
    <row r="170" spans="1:17" s="592" customFormat="1" ht="17.25" x14ac:dyDescent="0.2">
      <c r="A170" s="596"/>
      <c r="B170" s="553"/>
      <c r="C170" s="553"/>
      <c r="D170" s="553"/>
      <c r="E170" s="553"/>
      <c r="F170" s="553"/>
      <c r="G170" s="553"/>
      <c r="H170" s="584"/>
      <c r="I170" s="553"/>
      <c r="J170" s="584"/>
      <c r="K170" s="585"/>
      <c r="L170" s="555"/>
      <c r="M170" s="586"/>
      <c r="N170" s="586"/>
      <c r="O170" s="587"/>
      <c r="P170" s="561">
        <f t="shared" si="8"/>
        <v>0</v>
      </c>
      <c r="Q170" s="561">
        <f t="shared" si="9"/>
        <v>0</v>
      </c>
    </row>
    <row r="171" spans="1:17" s="592" customFormat="1" ht="17.25" x14ac:dyDescent="0.2">
      <c r="A171" s="596"/>
      <c r="B171" s="553"/>
      <c r="C171" s="553"/>
      <c r="D171" s="553"/>
      <c r="E171" s="553"/>
      <c r="F171" s="553"/>
      <c r="G171" s="553"/>
      <c r="H171" s="584"/>
      <c r="I171" s="553"/>
      <c r="J171" s="584"/>
      <c r="K171" s="585"/>
      <c r="L171" s="555"/>
      <c r="M171" s="586"/>
      <c r="N171" s="586"/>
      <c r="O171" s="587"/>
      <c r="P171" s="561">
        <f t="shared" si="8"/>
        <v>0</v>
      </c>
      <c r="Q171" s="561">
        <f t="shared" si="9"/>
        <v>0</v>
      </c>
    </row>
    <row r="172" spans="1:17" s="592" customFormat="1" ht="17.25" x14ac:dyDescent="0.2">
      <c r="A172" s="596"/>
      <c r="B172" s="553"/>
      <c r="C172" s="553"/>
      <c r="D172" s="553"/>
      <c r="E172" s="553"/>
      <c r="F172" s="553"/>
      <c r="G172" s="553"/>
      <c r="H172" s="584"/>
      <c r="I172" s="553"/>
      <c r="J172" s="584"/>
      <c r="K172" s="585"/>
      <c r="L172" s="555"/>
      <c r="M172" s="586"/>
      <c r="N172" s="586"/>
      <c r="O172" s="587"/>
      <c r="P172" s="561">
        <f t="shared" si="8"/>
        <v>0</v>
      </c>
      <c r="Q172" s="561">
        <f t="shared" si="9"/>
        <v>0</v>
      </c>
    </row>
    <row r="173" spans="1:17" s="592" customFormat="1" ht="17.25" x14ac:dyDescent="0.2">
      <c r="A173" s="596"/>
      <c r="B173" s="553"/>
      <c r="C173" s="553"/>
      <c r="D173" s="553"/>
      <c r="E173" s="553"/>
      <c r="F173" s="553"/>
      <c r="G173" s="553"/>
      <c r="H173" s="584"/>
      <c r="I173" s="553"/>
      <c r="J173" s="584"/>
      <c r="K173" s="585"/>
      <c r="L173" s="555"/>
      <c r="M173" s="586"/>
      <c r="N173" s="586"/>
      <c r="O173" s="587"/>
      <c r="P173" s="561">
        <f t="shared" si="8"/>
        <v>0</v>
      </c>
      <c r="Q173" s="561">
        <f t="shared" si="9"/>
        <v>0</v>
      </c>
    </row>
    <row r="174" spans="1:17" s="592" customFormat="1" ht="17.25" x14ac:dyDescent="0.2">
      <c r="A174" s="596"/>
      <c r="B174" s="553"/>
      <c r="C174" s="553"/>
      <c r="D174" s="553"/>
      <c r="E174" s="553"/>
      <c r="F174" s="553"/>
      <c r="G174" s="553"/>
      <c r="H174" s="584"/>
      <c r="I174" s="553"/>
      <c r="J174" s="584"/>
      <c r="K174" s="585"/>
      <c r="L174" s="555"/>
      <c r="M174" s="586"/>
      <c r="N174" s="586"/>
      <c r="O174" s="587"/>
      <c r="P174" s="561">
        <f t="shared" ref="P174:P200" si="10">N174+M174</f>
        <v>0</v>
      </c>
      <c r="Q174" s="561">
        <f t="shared" ref="Q174:Q200" si="11">L174-P174</f>
        <v>0</v>
      </c>
    </row>
    <row r="175" spans="1:17" s="592" customFormat="1" ht="17.25" x14ac:dyDescent="0.2">
      <c r="A175" s="596"/>
      <c r="B175" s="553"/>
      <c r="C175" s="553"/>
      <c r="D175" s="553"/>
      <c r="E175" s="553"/>
      <c r="F175" s="553"/>
      <c r="G175" s="553"/>
      <c r="H175" s="584"/>
      <c r="I175" s="553"/>
      <c r="J175" s="584"/>
      <c r="K175" s="585"/>
      <c r="L175" s="555"/>
      <c r="M175" s="586"/>
      <c r="N175" s="586"/>
      <c r="O175" s="587"/>
      <c r="P175" s="561">
        <f t="shared" si="10"/>
        <v>0</v>
      </c>
      <c r="Q175" s="561">
        <f t="shared" si="11"/>
        <v>0</v>
      </c>
    </row>
    <row r="176" spans="1:17" s="592" customFormat="1" ht="17.25" x14ac:dyDescent="0.2">
      <c r="A176" s="596"/>
      <c r="B176" s="553"/>
      <c r="C176" s="553"/>
      <c r="D176" s="553"/>
      <c r="E176" s="553"/>
      <c r="F176" s="553"/>
      <c r="G176" s="553"/>
      <c r="H176" s="584"/>
      <c r="I176" s="553"/>
      <c r="J176" s="584"/>
      <c r="K176" s="585"/>
      <c r="L176" s="555"/>
      <c r="M176" s="586"/>
      <c r="N176" s="586"/>
      <c r="O176" s="587"/>
      <c r="P176" s="561">
        <f t="shared" si="10"/>
        <v>0</v>
      </c>
      <c r="Q176" s="561">
        <f t="shared" si="11"/>
        <v>0</v>
      </c>
    </row>
    <row r="177" spans="1:17" s="592" customFormat="1" ht="17.25" x14ac:dyDescent="0.2">
      <c r="A177" s="596"/>
      <c r="B177" s="553"/>
      <c r="C177" s="553"/>
      <c r="D177" s="553"/>
      <c r="E177" s="553"/>
      <c r="F177" s="553"/>
      <c r="G177" s="553"/>
      <c r="H177" s="584"/>
      <c r="I177" s="553"/>
      <c r="J177" s="584"/>
      <c r="K177" s="585"/>
      <c r="L177" s="555"/>
      <c r="M177" s="586"/>
      <c r="N177" s="586"/>
      <c r="O177" s="587"/>
      <c r="P177" s="561">
        <f t="shared" si="10"/>
        <v>0</v>
      </c>
      <c r="Q177" s="561">
        <f t="shared" si="11"/>
        <v>0</v>
      </c>
    </row>
    <row r="178" spans="1:17" s="592" customFormat="1" ht="17.25" x14ac:dyDescent="0.2">
      <c r="A178" s="596"/>
      <c r="B178" s="553"/>
      <c r="C178" s="553"/>
      <c r="D178" s="553"/>
      <c r="E178" s="553"/>
      <c r="F178" s="553"/>
      <c r="G178" s="553"/>
      <c r="H178" s="584"/>
      <c r="I178" s="553"/>
      <c r="J178" s="584"/>
      <c r="K178" s="585"/>
      <c r="L178" s="555"/>
      <c r="M178" s="586"/>
      <c r="N178" s="586"/>
      <c r="O178" s="587"/>
      <c r="P178" s="561">
        <f t="shared" si="10"/>
        <v>0</v>
      </c>
      <c r="Q178" s="561">
        <f t="shared" si="11"/>
        <v>0</v>
      </c>
    </row>
    <row r="179" spans="1:17" s="592" customFormat="1" ht="17.25" x14ac:dyDescent="0.2">
      <c r="A179" s="596"/>
      <c r="B179" s="553"/>
      <c r="C179" s="553"/>
      <c r="D179" s="553"/>
      <c r="E179" s="553"/>
      <c r="F179" s="553"/>
      <c r="G179" s="553"/>
      <c r="H179" s="584"/>
      <c r="I179" s="553"/>
      <c r="J179" s="584"/>
      <c r="K179" s="585"/>
      <c r="L179" s="555"/>
      <c r="M179" s="586"/>
      <c r="N179" s="586"/>
      <c r="O179" s="587"/>
      <c r="P179" s="561">
        <f t="shared" si="10"/>
        <v>0</v>
      </c>
      <c r="Q179" s="561">
        <f t="shared" si="11"/>
        <v>0</v>
      </c>
    </row>
    <row r="180" spans="1:17" s="592" customFormat="1" ht="17.25" x14ac:dyDescent="0.2">
      <c r="A180" s="596"/>
      <c r="B180" s="553"/>
      <c r="C180" s="553"/>
      <c r="D180" s="553"/>
      <c r="E180" s="553"/>
      <c r="F180" s="553"/>
      <c r="G180" s="553"/>
      <c r="H180" s="584"/>
      <c r="I180" s="553"/>
      <c r="J180" s="584"/>
      <c r="K180" s="585"/>
      <c r="L180" s="555"/>
      <c r="M180" s="586"/>
      <c r="N180" s="586"/>
      <c r="O180" s="587"/>
      <c r="P180" s="561">
        <f t="shared" si="10"/>
        <v>0</v>
      </c>
      <c r="Q180" s="561">
        <f t="shared" si="11"/>
        <v>0</v>
      </c>
    </row>
    <row r="181" spans="1:17" s="592" customFormat="1" ht="17.25" x14ac:dyDescent="0.2">
      <c r="A181" s="596"/>
      <c r="B181" s="553"/>
      <c r="C181" s="553"/>
      <c r="D181" s="553"/>
      <c r="E181" s="553"/>
      <c r="F181" s="553"/>
      <c r="G181" s="553"/>
      <c r="H181" s="584"/>
      <c r="I181" s="553"/>
      <c r="J181" s="584"/>
      <c r="K181" s="585"/>
      <c r="L181" s="555"/>
      <c r="M181" s="586"/>
      <c r="N181" s="586"/>
      <c r="O181" s="587"/>
      <c r="P181" s="561">
        <f t="shared" si="10"/>
        <v>0</v>
      </c>
      <c r="Q181" s="561">
        <f t="shared" si="11"/>
        <v>0</v>
      </c>
    </row>
    <row r="182" spans="1:17" s="592" customFormat="1" ht="17.25" x14ac:dyDescent="0.2">
      <c r="A182" s="596"/>
      <c r="B182" s="553"/>
      <c r="C182" s="553"/>
      <c r="D182" s="553"/>
      <c r="E182" s="553"/>
      <c r="F182" s="553"/>
      <c r="G182" s="553"/>
      <c r="H182" s="584"/>
      <c r="I182" s="553"/>
      <c r="J182" s="584"/>
      <c r="K182" s="585"/>
      <c r="L182" s="555"/>
      <c r="M182" s="586"/>
      <c r="N182" s="586"/>
      <c r="O182" s="587"/>
      <c r="P182" s="561">
        <f t="shared" si="10"/>
        <v>0</v>
      </c>
      <c r="Q182" s="561">
        <f t="shared" si="11"/>
        <v>0</v>
      </c>
    </row>
    <row r="183" spans="1:17" s="592" customFormat="1" ht="17.25" x14ac:dyDescent="0.2">
      <c r="A183" s="596"/>
      <c r="B183" s="553"/>
      <c r="C183" s="553"/>
      <c r="D183" s="553"/>
      <c r="E183" s="553"/>
      <c r="F183" s="553"/>
      <c r="G183" s="553"/>
      <c r="H183" s="584"/>
      <c r="I183" s="553"/>
      <c r="J183" s="584"/>
      <c r="K183" s="585"/>
      <c r="L183" s="555"/>
      <c r="M183" s="586"/>
      <c r="N183" s="586"/>
      <c r="O183" s="587"/>
      <c r="P183" s="561">
        <f t="shared" si="10"/>
        <v>0</v>
      </c>
      <c r="Q183" s="561">
        <f t="shared" si="11"/>
        <v>0</v>
      </c>
    </row>
    <row r="184" spans="1:17" s="592" customFormat="1" ht="17.25" x14ac:dyDescent="0.2">
      <c r="A184" s="596"/>
      <c r="B184" s="553"/>
      <c r="C184" s="553"/>
      <c r="D184" s="553"/>
      <c r="E184" s="553"/>
      <c r="F184" s="553"/>
      <c r="G184" s="553"/>
      <c r="H184" s="584"/>
      <c r="I184" s="553"/>
      <c r="J184" s="584"/>
      <c r="K184" s="585"/>
      <c r="L184" s="555"/>
      <c r="M184" s="586"/>
      <c r="N184" s="586"/>
      <c r="O184" s="587"/>
      <c r="P184" s="561">
        <f t="shared" si="10"/>
        <v>0</v>
      </c>
      <c r="Q184" s="561">
        <f t="shared" si="11"/>
        <v>0</v>
      </c>
    </row>
    <row r="185" spans="1:17" s="592" customFormat="1" ht="17.25" x14ac:dyDescent="0.2">
      <c r="A185" s="596"/>
      <c r="B185" s="553"/>
      <c r="C185" s="553"/>
      <c r="D185" s="553"/>
      <c r="E185" s="553"/>
      <c r="F185" s="553"/>
      <c r="G185" s="553"/>
      <c r="H185" s="584"/>
      <c r="I185" s="553"/>
      <c r="J185" s="584"/>
      <c r="K185" s="585"/>
      <c r="L185" s="555"/>
      <c r="M185" s="586"/>
      <c r="N185" s="586"/>
      <c r="O185" s="587"/>
      <c r="P185" s="561">
        <f t="shared" si="10"/>
        <v>0</v>
      </c>
      <c r="Q185" s="561">
        <f t="shared" si="11"/>
        <v>0</v>
      </c>
    </row>
    <row r="186" spans="1:17" s="592" customFormat="1" ht="17.25" x14ac:dyDescent="0.2">
      <c r="A186" s="596"/>
      <c r="B186" s="553"/>
      <c r="C186" s="553"/>
      <c r="D186" s="553"/>
      <c r="E186" s="553"/>
      <c r="F186" s="553"/>
      <c r="G186" s="553"/>
      <c r="H186" s="584"/>
      <c r="I186" s="553"/>
      <c r="J186" s="584"/>
      <c r="K186" s="585"/>
      <c r="L186" s="555"/>
      <c r="M186" s="586"/>
      <c r="N186" s="586"/>
      <c r="O186" s="587"/>
      <c r="P186" s="561">
        <f t="shared" si="10"/>
        <v>0</v>
      </c>
      <c r="Q186" s="561">
        <f t="shared" si="11"/>
        <v>0</v>
      </c>
    </row>
    <row r="187" spans="1:17" s="592" customFormat="1" ht="17.25" x14ac:dyDescent="0.2">
      <c r="A187" s="596"/>
      <c r="B187" s="553"/>
      <c r="C187" s="553"/>
      <c r="D187" s="553"/>
      <c r="E187" s="553"/>
      <c r="F187" s="553"/>
      <c r="G187" s="553"/>
      <c r="H187" s="584"/>
      <c r="I187" s="553"/>
      <c r="J187" s="584"/>
      <c r="K187" s="585"/>
      <c r="L187" s="555"/>
      <c r="M187" s="586"/>
      <c r="N187" s="586"/>
      <c r="O187" s="587"/>
      <c r="P187" s="561">
        <f t="shared" si="10"/>
        <v>0</v>
      </c>
      <c r="Q187" s="561">
        <f t="shared" si="11"/>
        <v>0</v>
      </c>
    </row>
    <row r="188" spans="1:17" s="592" customFormat="1" ht="17.25" x14ac:dyDescent="0.2">
      <c r="A188" s="596"/>
      <c r="B188" s="553"/>
      <c r="C188" s="553"/>
      <c r="D188" s="553"/>
      <c r="E188" s="553"/>
      <c r="F188" s="553"/>
      <c r="G188" s="553"/>
      <c r="H188" s="584"/>
      <c r="I188" s="553"/>
      <c r="J188" s="584"/>
      <c r="K188" s="585"/>
      <c r="L188" s="555"/>
      <c r="M188" s="586"/>
      <c r="N188" s="586"/>
      <c r="O188" s="587"/>
      <c r="P188" s="561">
        <f t="shared" si="10"/>
        <v>0</v>
      </c>
      <c r="Q188" s="561">
        <f t="shared" si="11"/>
        <v>0</v>
      </c>
    </row>
    <row r="189" spans="1:17" s="592" customFormat="1" ht="17.25" x14ac:dyDescent="0.2">
      <c r="A189" s="596"/>
      <c r="B189" s="553"/>
      <c r="C189" s="553"/>
      <c r="D189" s="553"/>
      <c r="E189" s="553"/>
      <c r="F189" s="553"/>
      <c r="G189" s="553"/>
      <c r="H189" s="584"/>
      <c r="I189" s="553"/>
      <c r="J189" s="584"/>
      <c r="K189" s="585"/>
      <c r="L189" s="555"/>
      <c r="M189" s="586"/>
      <c r="N189" s="586"/>
      <c r="O189" s="587"/>
      <c r="P189" s="561">
        <f t="shared" si="10"/>
        <v>0</v>
      </c>
      <c r="Q189" s="561">
        <f t="shared" si="11"/>
        <v>0</v>
      </c>
    </row>
    <row r="190" spans="1:17" s="592" customFormat="1" ht="17.25" x14ac:dyDescent="0.2">
      <c r="A190" s="596"/>
      <c r="B190" s="553"/>
      <c r="C190" s="553"/>
      <c r="D190" s="553"/>
      <c r="E190" s="553"/>
      <c r="F190" s="553"/>
      <c r="G190" s="553"/>
      <c r="H190" s="584"/>
      <c r="I190" s="553"/>
      <c r="J190" s="584"/>
      <c r="K190" s="585"/>
      <c r="L190" s="555"/>
      <c r="M190" s="586"/>
      <c r="N190" s="586"/>
      <c r="O190" s="587"/>
      <c r="P190" s="561">
        <f t="shared" si="10"/>
        <v>0</v>
      </c>
      <c r="Q190" s="561">
        <f t="shared" si="11"/>
        <v>0</v>
      </c>
    </row>
    <row r="191" spans="1:17" s="592" customFormat="1" ht="17.25" x14ac:dyDescent="0.2">
      <c r="A191" s="596"/>
      <c r="B191" s="553"/>
      <c r="C191" s="553"/>
      <c r="D191" s="553"/>
      <c r="E191" s="553"/>
      <c r="F191" s="553"/>
      <c r="G191" s="553"/>
      <c r="H191" s="584"/>
      <c r="I191" s="553"/>
      <c r="J191" s="584"/>
      <c r="K191" s="585"/>
      <c r="L191" s="555"/>
      <c r="M191" s="586"/>
      <c r="N191" s="586"/>
      <c r="O191" s="587"/>
      <c r="P191" s="561">
        <f t="shared" si="10"/>
        <v>0</v>
      </c>
      <c r="Q191" s="561">
        <f t="shared" si="11"/>
        <v>0</v>
      </c>
    </row>
    <row r="192" spans="1:17" s="592" customFormat="1" ht="17.25" x14ac:dyDescent="0.2">
      <c r="A192" s="596"/>
      <c r="B192" s="553"/>
      <c r="C192" s="553"/>
      <c r="D192" s="553"/>
      <c r="E192" s="553"/>
      <c r="F192" s="553"/>
      <c r="G192" s="553"/>
      <c r="H192" s="584"/>
      <c r="I192" s="553"/>
      <c r="J192" s="584"/>
      <c r="K192" s="585"/>
      <c r="L192" s="555"/>
      <c r="M192" s="586"/>
      <c r="N192" s="586"/>
      <c r="O192" s="587"/>
      <c r="P192" s="561">
        <f t="shared" si="10"/>
        <v>0</v>
      </c>
      <c r="Q192" s="561">
        <f t="shared" si="11"/>
        <v>0</v>
      </c>
    </row>
    <row r="193" spans="1:17" s="592" customFormat="1" ht="17.25" x14ac:dyDescent="0.2">
      <c r="A193" s="596"/>
      <c r="B193" s="553"/>
      <c r="C193" s="553"/>
      <c r="D193" s="553"/>
      <c r="E193" s="553"/>
      <c r="F193" s="553"/>
      <c r="G193" s="553"/>
      <c r="H193" s="584"/>
      <c r="I193" s="553"/>
      <c r="J193" s="584"/>
      <c r="K193" s="585"/>
      <c r="L193" s="555"/>
      <c r="M193" s="586"/>
      <c r="N193" s="586"/>
      <c r="O193" s="587"/>
      <c r="P193" s="561">
        <f t="shared" si="10"/>
        <v>0</v>
      </c>
      <c r="Q193" s="561">
        <f t="shared" si="11"/>
        <v>0</v>
      </c>
    </row>
    <row r="194" spans="1:17" s="592" customFormat="1" ht="17.25" x14ac:dyDescent="0.2">
      <c r="A194" s="596"/>
      <c r="B194" s="553"/>
      <c r="C194" s="553"/>
      <c r="D194" s="553"/>
      <c r="E194" s="553"/>
      <c r="F194" s="553"/>
      <c r="G194" s="553"/>
      <c r="H194" s="584"/>
      <c r="I194" s="553"/>
      <c r="J194" s="584"/>
      <c r="K194" s="585"/>
      <c r="L194" s="555"/>
      <c r="M194" s="559"/>
      <c r="N194" s="559"/>
      <c r="O194" s="587"/>
      <c r="P194" s="561">
        <f t="shared" si="10"/>
        <v>0</v>
      </c>
      <c r="Q194" s="561">
        <f t="shared" si="11"/>
        <v>0</v>
      </c>
    </row>
    <row r="195" spans="1:17" s="592" customFormat="1" ht="17.25" x14ac:dyDescent="0.2">
      <c r="A195" s="596"/>
      <c r="B195" s="553"/>
      <c r="C195" s="553"/>
      <c r="D195" s="553"/>
      <c r="E195" s="553"/>
      <c r="F195" s="553"/>
      <c r="G195" s="553"/>
      <c r="H195" s="584"/>
      <c r="I195" s="553"/>
      <c r="J195" s="584"/>
      <c r="K195" s="585"/>
      <c r="L195" s="555"/>
      <c r="M195" s="586"/>
      <c r="N195" s="586"/>
      <c r="O195" s="587"/>
      <c r="P195" s="561">
        <f t="shared" si="10"/>
        <v>0</v>
      </c>
      <c r="Q195" s="561">
        <f t="shared" si="11"/>
        <v>0</v>
      </c>
    </row>
    <row r="196" spans="1:17" s="592" customFormat="1" ht="17.25" x14ac:dyDescent="0.2">
      <c r="A196" s="596"/>
      <c r="B196" s="553"/>
      <c r="C196" s="553"/>
      <c r="D196" s="553"/>
      <c r="E196" s="553"/>
      <c r="F196" s="553"/>
      <c r="G196" s="553"/>
      <c r="H196" s="584"/>
      <c r="I196" s="553"/>
      <c r="J196" s="584"/>
      <c r="K196" s="585"/>
      <c r="L196" s="555"/>
      <c r="M196" s="559"/>
      <c r="N196" s="559"/>
      <c r="O196" s="587"/>
      <c r="P196" s="561">
        <f t="shared" si="10"/>
        <v>0</v>
      </c>
      <c r="Q196" s="561">
        <f t="shared" si="11"/>
        <v>0</v>
      </c>
    </row>
    <row r="197" spans="1:17" s="592" customFormat="1" ht="17.25" x14ac:dyDescent="0.2">
      <c r="A197" s="596"/>
      <c r="B197" s="553"/>
      <c r="C197" s="553"/>
      <c r="D197" s="553"/>
      <c r="E197" s="553"/>
      <c r="F197" s="553"/>
      <c r="G197" s="553"/>
      <c r="H197" s="584"/>
      <c r="I197" s="553"/>
      <c r="J197" s="584"/>
      <c r="K197" s="585"/>
      <c r="L197" s="555"/>
      <c r="M197" s="559"/>
      <c r="N197" s="559"/>
      <c r="O197" s="587"/>
      <c r="P197" s="561">
        <f t="shared" si="10"/>
        <v>0</v>
      </c>
      <c r="Q197" s="561">
        <f t="shared" si="11"/>
        <v>0</v>
      </c>
    </row>
    <row r="198" spans="1:17" s="592" customFormat="1" ht="17.25" x14ac:dyDescent="0.2">
      <c r="A198" s="596"/>
      <c r="B198" s="553"/>
      <c r="C198" s="553"/>
      <c r="D198" s="553"/>
      <c r="E198" s="553"/>
      <c r="F198" s="553"/>
      <c r="G198" s="553"/>
      <c r="H198" s="584"/>
      <c r="I198" s="553"/>
      <c r="J198" s="584"/>
      <c r="K198" s="585"/>
      <c r="L198" s="555"/>
      <c r="M198" s="586"/>
      <c r="N198" s="586"/>
      <c r="O198" s="587"/>
      <c r="P198" s="561">
        <f t="shared" si="10"/>
        <v>0</v>
      </c>
      <c r="Q198" s="561">
        <f t="shared" si="11"/>
        <v>0</v>
      </c>
    </row>
    <row r="199" spans="1:17" s="592" customFormat="1" ht="17.25" x14ac:dyDescent="0.2">
      <c r="A199" s="596"/>
      <c r="B199" s="553"/>
      <c r="C199" s="553"/>
      <c r="D199" s="553"/>
      <c r="E199" s="553"/>
      <c r="F199" s="553"/>
      <c r="G199" s="553"/>
      <c r="H199" s="584"/>
      <c r="I199" s="553"/>
      <c r="J199" s="584"/>
      <c r="K199" s="585"/>
      <c r="L199" s="555"/>
      <c r="M199" s="586"/>
      <c r="N199" s="586"/>
      <c r="O199" s="587"/>
      <c r="P199" s="561">
        <f t="shared" si="10"/>
        <v>0</v>
      </c>
      <c r="Q199" s="561">
        <f t="shared" si="11"/>
        <v>0</v>
      </c>
    </row>
    <row r="200" spans="1:17" s="592" customFormat="1" ht="17.25" x14ac:dyDescent="0.2">
      <c r="A200" s="596"/>
      <c r="B200" s="553"/>
      <c r="C200" s="553"/>
      <c r="D200" s="553"/>
      <c r="E200" s="553"/>
      <c r="F200" s="553"/>
      <c r="G200" s="553"/>
      <c r="H200" s="584"/>
      <c r="I200" s="553"/>
      <c r="J200" s="584"/>
      <c r="K200" s="585"/>
      <c r="L200" s="555"/>
      <c r="M200" s="588"/>
      <c r="N200" s="588"/>
      <c r="O200" s="587"/>
      <c r="P200" s="561">
        <f t="shared" si="10"/>
        <v>0</v>
      </c>
      <c r="Q200" s="561">
        <f t="shared" si="11"/>
        <v>0</v>
      </c>
    </row>
    <row r="201" spans="1:17" x14ac:dyDescent="0.2"/>
    <row r="202" spans="1:17" x14ac:dyDescent="0.2"/>
    <row r="203" spans="1:17" x14ac:dyDescent="0.2"/>
    <row r="204" spans="1:17" x14ac:dyDescent="0.2"/>
    <row r="205" spans="1:17" x14ac:dyDescent="0.2"/>
    <row r="206" spans="1:17" x14ac:dyDescent="0.2"/>
    <row r="207" spans="1:17" x14ac:dyDescent="0.2"/>
    <row r="208" spans="1:1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sheetData>
  <sheetProtection password="C040" sheet="1" objects="1" scenarios="1" formatCells="0" formatColumns="0" insertRows="0" deleteRows="0" autoFilter="0"/>
  <dataConsolidate link="1"/>
  <customSheetViews>
    <customSheetView guid="{864452AF-FE8B-4AB5-A77B-41D8DD524B81}" scale="70" showPageBreaks="1" showGridLines="0" zeroValues="0" fitToPage="1" printArea="1">
      <pane ySplit="21" topLeftCell="A192" activePane="bottomLeft" state="frozen"/>
      <selection pane="bottomLeft" activeCell="A5" sqref="A5:I7"/>
      <pageMargins left="0.25" right="0.25" top="0.25" bottom="0.25" header="0.25" footer="0.25"/>
      <printOptions horizontalCentered="1"/>
      <pageSetup scale="44" fitToHeight="0" orientation="landscape" useFirstPageNumber="1" r:id="rId1"/>
      <headerFooter alignWithMargins="0">
        <oddFooter>&amp;L&amp;"Tahoma,Regular"&amp;12FMFW v1.18 - 2018</oddFooter>
      </headerFooter>
    </customSheetView>
  </customSheetViews>
  <mergeCells count="15">
    <mergeCell ref="A10:M10"/>
    <mergeCell ref="O7:Q7"/>
    <mergeCell ref="O8:Q8"/>
    <mergeCell ref="O9:Q9"/>
    <mergeCell ref="A7:M7"/>
    <mergeCell ref="A8:M8"/>
    <mergeCell ref="A9:M9"/>
    <mergeCell ref="A1:Q1"/>
    <mergeCell ref="O5:Q5"/>
    <mergeCell ref="O6:Q6"/>
    <mergeCell ref="A2:Q2"/>
    <mergeCell ref="A5:M5"/>
    <mergeCell ref="A6:M6"/>
    <mergeCell ref="A3:Q3"/>
    <mergeCell ref="A4:Q4"/>
  </mergeCells>
  <conditionalFormatting sqref="N12 N14:N199">
    <cfRule type="cellIs" dxfId="237" priority="39" stopIfTrue="1" operator="greaterThan">
      <formula>0</formula>
    </cfRule>
  </conditionalFormatting>
  <conditionalFormatting sqref="O7:Q7">
    <cfRule type="notContainsBlanks" dxfId="236" priority="40">
      <formula>LEN(TRIM(O7))&gt;0</formula>
    </cfRule>
  </conditionalFormatting>
  <dataValidations count="16">
    <dataValidation type="whole" operator="greaterThan" allowBlank="1" showInputMessage="1" showErrorMessage="1" errorTitle="Request Number" error="Please enter the Request Number for this request." promptTitle="Request Number" prompt="Please enter the request number.  Each request type (Modification and Reimbursement) will have its own sequence that must be followed in order. " sqref="O7:Q7">
      <formula1>0</formula1>
    </dataValidation>
    <dataValidation allowBlank="1" showInputMessage="1" showErrorMessage="1" promptTitle="Cal OES ONLY" prompt="For Cal OES use only.  Do not enter." sqref="Q10"/>
    <dataValidation type="list" allowBlank="1" showInputMessage="1" showErrorMessage="1" promptTitle="Ledger Type" prompt="Select a request type from the drop-down list." sqref="O5:Q5">
      <formula1>"Initial Application, Modification, Advance, Reimbursement Request, Final Reimbursement Request"</formula1>
    </dataValidation>
    <dataValidation type="date" operator="greaterThan" allowBlank="1" showInputMessage="1" showErrorMessage="1" errorTitle="Invalid Date" error="Enter the date you started working on this request." promptTitle="Date" prompt="Enter the date you started this request." sqref="O6:Q6">
      <formula1>StartDate</formula1>
    </dataValidation>
    <dataValidation type="whole" operator="greaterThanOrEqual" allowBlank="1" showInputMessage="1" showErrorMessage="1" errorTitle="Invalid Entry" error="Please enter a request amount, rounded to the nearest dollar, that is less than or equal to the remaining balance for this project." sqref="N14:N200">
      <formula1>1</formula1>
    </dataValidation>
    <dataValidation type="list" allowBlank="1" showInputMessage="1" showErrorMessage="1" sqref="A14:A200">
      <formula1>SOURCE_ProjectLetter</formula1>
    </dataValidation>
    <dataValidation type="list" allowBlank="1" showInputMessage="1" showErrorMessage="1" sqref="F14:F200">
      <formula1>SOURCE_SolutionAreaSubCategoryPlanning</formula1>
    </dataValidation>
    <dataValidation type="list" allowBlank="1" showInputMessage="1" showErrorMessage="1" sqref="I14:I200">
      <formula1>"Yes, No"</formula1>
    </dataValidation>
    <dataValidation type="list" allowBlank="1" showInputMessage="1" showErrorMessage="1" sqref="B14:B200">
      <formula1>"Direct,Subaward"</formula1>
    </dataValidation>
    <dataValidation type="list" allowBlank="1" showInputMessage="1" sqref="J14:J200">
      <formula1>Source_PlanningHoldTrigger</formula1>
    </dataValidation>
    <dataValidation type="list" allowBlank="1" showInputMessage="1" showErrorMessage="1" sqref="G14:G200">
      <formula1>INDIRECT(VLOOKUP(F14,Source_PlanningNameLookup, 2, FALSE))</formula1>
    </dataValidation>
    <dataValidation type="whole" operator="greaterThan" allowBlank="1" showInputMessage="1" showErrorMessage="1" errorTitle="BUDGETED COST" error="Enter the Budged Cost for this project, rounded DOWN to the nearest dollar." sqref="L14:L200">
      <formula1>0</formula1>
    </dataValidation>
    <dataValidation type="list" allowBlank="1" showInputMessage="1" showErrorMessage="1" sqref="D14:D200">
      <formula1>"EMPG"</formula1>
    </dataValidation>
    <dataValidation type="list" allowBlank="1" showInputMessage="1" showErrorMessage="1" sqref="E14:E200">
      <formula1>"EMG"</formula1>
    </dataValidation>
    <dataValidation allowBlank="1" showErrorMessage="1" prompt="Blank" sqref="R14:R200"/>
    <dataValidation allowBlank="1" showErrorMessage="1" prompt="Do not enter information into the following 2 columns because they will auto-populate:_x000a__x000a_1) Total Approved_x000a_2) Remaining Balance" sqref="A10:P10"/>
  </dataValidations>
  <printOptions horizontalCentered="1"/>
  <pageMargins left="0.25" right="0.25" top="0.5" bottom="0.5" header="0.25" footer="0.25"/>
  <pageSetup scale="35" fitToHeight="0" orientation="landscape" useFirstPageNumber="1" r:id="rId2"/>
  <headerFooter alignWithMargins="0">
    <oddHeader>&amp;C&amp;"Century Gothic,Regular"CALIFORNIA GOVERNOR'S OFFICE OF EMERGENCY SERVICES (Cal OES)</oddHeader>
    <oddFooter>&amp;L&amp;"Tahoma,Regular"&amp;12EMPG FMFW v1.19 - 2019&amp;R&amp;A</oddFooter>
  </headerFooter>
  <drawing r:id="rId3"/>
  <legacyDrawing r:id="rId4"/>
  <tableParts count="1">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7" tint="0.39997558519241921"/>
    <pageSetUpPr fitToPage="1"/>
  </sheetPr>
  <dimension ref="A1:O220"/>
  <sheetViews>
    <sheetView showGridLines="0" showZeros="0" zoomScale="65" zoomScaleNormal="65" zoomScaleSheetLayoutView="70" workbookViewId="0">
      <pane ySplit="11" topLeftCell="A12" activePane="bottomLeft" state="frozen"/>
      <selection activeCell="A10" sqref="A10:P10"/>
      <selection pane="bottomLeft" sqref="A1:N1"/>
    </sheetView>
  </sheetViews>
  <sheetFormatPr defaultColWidth="9.140625" defaultRowHeight="12.75" x14ac:dyDescent="0.2"/>
  <cols>
    <col min="1" max="1" width="17.42578125" style="283" customWidth="1"/>
    <col min="2" max="2" width="22.85546875" style="283" customWidth="1"/>
    <col min="3" max="3" width="37.7109375" style="283" customWidth="1"/>
    <col min="4" max="4" width="20.5703125" style="283" customWidth="1"/>
    <col min="5" max="5" width="22.5703125" style="283" bestFit="1" customWidth="1"/>
    <col min="6" max="6" width="38.7109375" style="283" customWidth="1"/>
    <col min="7" max="7" width="29.28515625" style="283" customWidth="1"/>
    <col min="8" max="8" width="26.28515625" style="283" customWidth="1"/>
    <col min="9" max="14" width="21.7109375" style="283" customWidth="1"/>
    <col min="15" max="15" width="15.42578125" style="7" customWidth="1"/>
    <col min="16" max="16384" width="9.140625" style="7"/>
  </cols>
  <sheetData>
    <row r="1" spans="1:15" ht="30" customHeight="1" x14ac:dyDescent="0.2">
      <c r="A1" s="1143" t="s">
        <v>616</v>
      </c>
      <c r="B1" s="1144"/>
      <c r="C1" s="1144"/>
      <c r="D1" s="1144"/>
      <c r="E1" s="1144"/>
      <c r="F1" s="1144"/>
      <c r="G1" s="1144"/>
      <c r="H1" s="1144"/>
      <c r="I1" s="1144"/>
      <c r="J1" s="1144"/>
      <c r="K1" s="1144"/>
      <c r="L1" s="1144"/>
      <c r="M1" s="1144"/>
      <c r="N1" s="1145"/>
    </row>
    <row r="2" spans="1:15" s="9" customFormat="1" ht="20.100000000000001" customHeight="1" x14ac:dyDescent="0.2">
      <c r="A2" s="1146" t="s">
        <v>1337</v>
      </c>
      <c r="B2" s="1147"/>
      <c r="C2" s="1147"/>
      <c r="D2" s="1147"/>
      <c r="E2" s="1147"/>
      <c r="F2" s="1147"/>
      <c r="G2" s="1147"/>
      <c r="H2" s="1147"/>
      <c r="I2" s="1147"/>
      <c r="J2" s="1147"/>
      <c r="K2" s="1147"/>
      <c r="L2" s="1147"/>
      <c r="M2" s="1147"/>
      <c r="N2" s="1148"/>
    </row>
    <row r="3" spans="1:15" s="9" customFormat="1" ht="35.1" customHeight="1" x14ac:dyDescent="0.2">
      <c r="A3" s="1104" t="s">
        <v>1068</v>
      </c>
      <c r="B3" s="1104"/>
      <c r="C3" s="1104"/>
      <c r="D3" s="1104"/>
      <c r="E3" s="1104"/>
      <c r="F3" s="1104"/>
      <c r="G3" s="1104"/>
      <c r="H3" s="1104"/>
      <c r="I3" s="1104"/>
      <c r="J3" s="1104"/>
      <c r="K3" s="1104"/>
      <c r="L3" s="1104"/>
      <c r="M3" s="1104"/>
      <c r="N3" s="1104"/>
    </row>
    <row r="4" spans="1:15" s="9" customFormat="1" ht="20.100000000000001" customHeight="1" x14ac:dyDescent="0.2">
      <c r="A4" s="1117"/>
      <c r="B4" s="1117"/>
      <c r="C4" s="1117"/>
      <c r="D4" s="1117"/>
      <c r="E4" s="1117"/>
      <c r="F4" s="1117"/>
      <c r="G4" s="1117"/>
      <c r="H4" s="1117"/>
      <c r="I4" s="1117"/>
      <c r="J4" s="1117"/>
      <c r="K4" s="1117"/>
      <c r="L4" s="1117"/>
      <c r="M4" s="1117"/>
      <c r="N4" s="1117"/>
    </row>
    <row r="5" spans="1:15" ht="24.95" customHeight="1" x14ac:dyDescent="0.2">
      <c r="A5" s="1101">
        <f>SubrecipientName</f>
        <v>0</v>
      </c>
      <c r="B5" s="1149"/>
      <c r="C5" s="1149"/>
      <c r="D5" s="1149"/>
      <c r="E5" s="1149"/>
      <c r="F5" s="1149"/>
      <c r="G5" s="1149"/>
      <c r="H5" s="1149"/>
      <c r="I5" s="1149"/>
      <c r="J5" s="1149"/>
      <c r="K5" s="589" t="s">
        <v>49</v>
      </c>
      <c r="L5" s="1150"/>
      <c r="M5" s="1151"/>
      <c r="N5" s="1151"/>
    </row>
    <row r="6" spans="1:15" ht="24.95" customHeight="1" x14ac:dyDescent="0.3">
      <c r="A6" s="1125">
        <f>FIPSNumber</f>
        <v>0</v>
      </c>
      <c r="B6" s="1141"/>
      <c r="C6" s="1141"/>
      <c r="D6" s="1141"/>
      <c r="E6" s="1141"/>
      <c r="F6" s="1141"/>
      <c r="G6" s="1141"/>
      <c r="H6" s="1141"/>
      <c r="I6" s="1141"/>
      <c r="J6" s="1141"/>
      <c r="K6" s="598" t="s">
        <v>10</v>
      </c>
      <c r="L6" s="1142"/>
      <c r="M6" s="1142"/>
      <c r="N6" s="1142"/>
    </row>
    <row r="7" spans="1:15" ht="24.95" customHeight="1" x14ac:dyDescent="0.2">
      <c r="A7" s="1131" t="str">
        <f>SubawardNumber</f>
        <v>2019-0003</v>
      </c>
      <c r="B7" s="1132"/>
      <c r="C7" s="1132"/>
      <c r="D7" s="1132"/>
      <c r="E7" s="1132"/>
      <c r="F7" s="1132"/>
      <c r="G7" s="1132"/>
      <c r="H7" s="1132"/>
      <c r="I7" s="1132"/>
      <c r="J7" s="1132"/>
      <c r="K7" s="589" t="s">
        <v>885</v>
      </c>
      <c r="L7" s="1136"/>
      <c r="M7" s="1136"/>
      <c r="N7" s="1136"/>
    </row>
    <row r="8" spans="1:15" ht="24.95" customHeight="1" x14ac:dyDescent="0.3">
      <c r="A8" s="1137"/>
      <c r="B8" s="1137"/>
      <c r="C8" s="1137"/>
      <c r="D8" s="1137"/>
      <c r="E8" s="1137"/>
      <c r="F8" s="1137"/>
      <c r="G8" s="1137"/>
      <c r="H8" s="1137"/>
      <c r="I8" s="1137"/>
      <c r="J8" s="1138"/>
      <c r="K8" s="287" t="s">
        <v>1072</v>
      </c>
      <c r="L8" s="1139">
        <f>StartDate</f>
        <v>0</v>
      </c>
      <c r="M8" s="1140"/>
      <c r="N8" s="1140"/>
    </row>
    <row r="9" spans="1:15" ht="24.95" customHeight="1" x14ac:dyDescent="0.3">
      <c r="A9" s="1137"/>
      <c r="B9" s="1137"/>
      <c r="C9" s="1137"/>
      <c r="D9" s="1137"/>
      <c r="E9" s="1137"/>
      <c r="F9" s="1137"/>
      <c r="G9" s="1137"/>
      <c r="H9" s="1137"/>
      <c r="I9" s="1137"/>
      <c r="J9" s="1138"/>
      <c r="K9" s="287" t="s">
        <v>1073</v>
      </c>
      <c r="L9" s="1139">
        <f>EndDate</f>
        <v>0</v>
      </c>
      <c r="M9" s="1140"/>
      <c r="N9" s="1140"/>
    </row>
    <row r="10" spans="1:15" ht="39.950000000000003" customHeight="1" x14ac:dyDescent="0.2">
      <c r="A10" s="1135" t="s">
        <v>1424</v>
      </c>
      <c r="B10" s="1135"/>
      <c r="C10" s="1135"/>
      <c r="D10" s="1135"/>
      <c r="E10" s="1135"/>
      <c r="F10" s="1135"/>
      <c r="G10" s="1135"/>
      <c r="H10" s="1135"/>
      <c r="I10" s="1135"/>
      <c r="J10" s="1135"/>
      <c r="K10" s="512" t="s">
        <v>1076</v>
      </c>
      <c r="L10" s="516" t="s">
        <v>1326</v>
      </c>
      <c r="M10" s="514"/>
      <c r="N10" s="515"/>
    </row>
    <row r="11" spans="1:15" s="611" customFormat="1" ht="47.25" x14ac:dyDescent="0.2">
      <c r="A11" s="625" t="s">
        <v>220</v>
      </c>
      <c r="B11" s="626" t="s">
        <v>1039</v>
      </c>
      <c r="C11" s="627" t="s">
        <v>217</v>
      </c>
      <c r="D11" s="628" t="s">
        <v>1040</v>
      </c>
      <c r="E11" s="628" t="s">
        <v>330</v>
      </c>
      <c r="F11" s="628" t="s">
        <v>1041</v>
      </c>
      <c r="G11" s="628" t="s">
        <v>1108</v>
      </c>
      <c r="H11" s="628" t="s">
        <v>592</v>
      </c>
      <c r="I11" s="626" t="s">
        <v>1109</v>
      </c>
      <c r="J11" s="626" t="s">
        <v>1228</v>
      </c>
      <c r="K11" s="626" t="s">
        <v>1105</v>
      </c>
      <c r="L11" s="626" t="s">
        <v>1106</v>
      </c>
      <c r="M11" s="626" t="s">
        <v>1107</v>
      </c>
      <c r="N11" s="626" t="s">
        <v>1075</v>
      </c>
      <c r="O11" s="610"/>
    </row>
    <row r="12" spans="1:15" s="611" customFormat="1" ht="20.25" x14ac:dyDescent="0.2">
      <c r="A12" s="622"/>
      <c r="B12" s="599"/>
      <c r="C12" s="600"/>
      <c r="D12" s="601"/>
      <c r="E12" s="601"/>
      <c r="F12" s="602"/>
      <c r="G12" s="602"/>
      <c r="H12" s="602"/>
      <c r="I12" s="603">
        <f>SUM(RangeCost)</f>
        <v>0</v>
      </c>
      <c r="J12" s="603">
        <f>SUM(RangePrevious)</f>
        <v>0</v>
      </c>
      <c r="K12" s="603">
        <f>SUM(RangeThisRequest)</f>
        <v>0</v>
      </c>
      <c r="L12" s="604"/>
      <c r="M12" s="603">
        <f>SUM(RangeApproved)</f>
        <v>0</v>
      </c>
      <c r="N12" s="603">
        <f>SUM(RangeBalance)</f>
        <v>0</v>
      </c>
      <c r="O12" s="610"/>
    </row>
    <row r="13" spans="1:15" s="592" customFormat="1" ht="0.2" customHeight="1" x14ac:dyDescent="0.2">
      <c r="A13" s="623" t="s">
        <v>1400</v>
      </c>
      <c r="B13" s="605" t="s">
        <v>1400</v>
      </c>
      <c r="C13" s="605" t="s">
        <v>1400</v>
      </c>
      <c r="D13" s="605" t="s">
        <v>1400</v>
      </c>
      <c r="E13" s="605" t="s">
        <v>1400</v>
      </c>
      <c r="F13" s="606" t="s">
        <v>1400</v>
      </c>
      <c r="G13" s="607" t="s">
        <v>1400</v>
      </c>
      <c r="H13" s="607" t="s">
        <v>1400</v>
      </c>
      <c r="I13" s="608" t="s">
        <v>1400</v>
      </c>
      <c r="J13" s="608" t="s">
        <v>1400</v>
      </c>
      <c r="K13" s="608" t="s">
        <v>1400</v>
      </c>
      <c r="L13" s="609" t="s">
        <v>1400</v>
      </c>
      <c r="M13" s="609" t="s">
        <v>1400</v>
      </c>
      <c r="N13" s="608" t="s">
        <v>1400</v>
      </c>
      <c r="O13" s="612"/>
    </row>
    <row r="14" spans="1:15" s="614" customFormat="1" ht="17.25" x14ac:dyDescent="0.2">
      <c r="A14" s="624"/>
      <c r="B14" s="617"/>
      <c r="C14" s="617"/>
      <c r="D14" s="617"/>
      <c r="E14" s="617"/>
      <c r="F14" s="617"/>
      <c r="G14" s="618"/>
      <c r="H14" s="618"/>
      <c r="I14" s="619"/>
      <c r="J14" s="620"/>
      <c r="K14" s="620"/>
      <c r="L14" s="620"/>
      <c r="M14" s="645">
        <f t="shared" ref="M14:M46" si="0">K14+J14</f>
        <v>0</v>
      </c>
      <c r="N14" s="593">
        <f t="shared" ref="N14:N46" si="1">I14-M14</f>
        <v>0</v>
      </c>
      <c r="O14" s="613"/>
    </row>
    <row r="15" spans="1:15" s="614" customFormat="1" ht="17.25" x14ac:dyDescent="0.2">
      <c r="A15" s="624"/>
      <c r="B15" s="617"/>
      <c r="C15" s="617"/>
      <c r="D15" s="617"/>
      <c r="E15" s="617"/>
      <c r="F15" s="617"/>
      <c r="G15" s="618"/>
      <c r="H15" s="618"/>
      <c r="I15" s="619"/>
      <c r="J15" s="620"/>
      <c r="K15" s="620"/>
      <c r="L15" s="620"/>
      <c r="M15" s="593">
        <f>K15+J15</f>
        <v>0</v>
      </c>
      <c r="N15" s="593">
        <f>I15-M15</f>
        <v>0</v>
      </c>
      <c r="O15" s="613"/>
    </row>
    <row r="16" spans="1:15" s="592" customFormat="1" ht="17.25" x14ac:dyDescent="0.2">
      <c r="A16" s="624"/>
      <c r="B16" s="617"/>
      <c r="C16" s="617"/>
      <c r="D16" s="617"/>
      <c r="E16" s="617"/>
      <c r="F16" s="617"/>
      <c r="G16" s="618"/>
      <c r="H16" s="618"/>
      <c r="I16" s="619"/>
      <c r="J16" s="620"/>
      <c r="K16" s="620"/>
      <c r="L16" s="620"/>
      <c r="M16" s="593">
        <f t="shared" si="0"/>
        <v>0</v>
      </c>
      <c r="N16" s="593">
        <f t="shared" si="1"/>
        <v>0</v>
      </c>
      <c r="O16" s="612"/>
    </row>
    <row r="17" spans="1:15" s="592" customFormat="1" ht="17.25" x14ac:dyDescent="0.2">
      <c r="A17" s="624"/>
      <c r="B17" s="617"/>
      <c r="C17" s="617"/>
      <c r="D17" s="617"/>
      <c r="E17" s="617"/>
      <c r="F17" s="617"/>
      <c r="G17" s="618"/>
      <c r="H17" s="618"/>
      <c r="I17" s="619"/>
      <c r="J17" s="620"/>
      <c r="K17" s="620"/>
      <c r="L17" s="620"/>
      <c r="M17" s="593">
        <f t="shared" si="0"/>
        <v>0</v>
      </c>
      <c r="N17" s="593">
        <f t="shared" si="1"/>
        <v>0</v>
      </c>
      <c r="O17" s="612"/>
    </row>
    <row r="18" spans="1:15" s="616" customFormat="1" ht="17.25" x14ac:dyDescent="0.2">
      <c r="A18" s="624"/>
      <c r="B18" s="617"/>
      <c r="C18" s="617"/>
      <c r="D18" s="617"/>
      <c r="E18" s="617"/>
      <c r="F18" s="617"/>
      <c r="G18" s="618"/>
      <c r="H18" s="618"/>
      <c r="I18" s="619"/>
      <c r="J18" s="620"/>
      <c r="K18" s="620"/>
      <c r="L18" s="620"/>
      <c r="M18" s="593">
        <f t="shared" si="0"/>
        <v>0</v>
      </c>
      <c r="N18" s="593">
        <f t="shared" si="1"/>
        <v>0</v>
      </c>
      <c r="O18" s="615"/>
    </row>
    <row r="19" spans="1:15" s="616" customFormat="1" ht="17.25" x14ac:dyDescent="0.2">
      <c r="A19" s="624"/>
      <c r="B19" s="617"/>
      <c r="C19" s="617"/>
      <c r="D19" s="617"/>
      <c r="E19" s="617"/>
      <c r="F19" s="617"/>
      <c r="G19" s="618"/>
      <c r="H19" s="618"/>
      <c r="I19" s="619"/>
      <c r="J19" s="620"/>
      <c r="K19" s="620"/>
      <c r="L19" s="620"/>
      <c r="M19" s="593">
        <f t="shared" si="0"/>
        <v>0</v>
      </c>
      <c r="N19" s="593">
        <f t="shared" si="1"/>
        <v>0</v>
      </c>
      <c r="O19" s="615"/>
    </row>
    <row r="20" spans="1:15" s="616" customFormat="1" ht="17.25" x14ac:dyDescent="0.2">
      <c r="A20" s="624"/>
      <c r="B20" s="617"/>
      <c r="C20" s="617"/>
      <c r="D20" s="617"/>
      <c r="E20" s="617"/>
      <c r="F20" s="617"/>
      <c r="G20" s="618"/>
      <c r="H20" s="618"/>
      <c r="I20" s="619"/>
      <c r="J20" s="620"/>
      <c r="K20" s="620"/>
      <c r="L20" s="620"/>
      <c r="M20" s="593">
        <f t="shared" si="0"/>
        <v>0</v>
      </c>
      <c r="N20" s="593">
        <f t="shared" si="1"/>
        <v>0</v>
      </c>
      <c r="O20" s="615"/>
    </row>
    <row r="21" spans="1:15" s="616" customFormat="1" ht="17.25" x14ac:dyDescent="0.2">
      <c r="A21" s="624"/>
      <c r="B21" s="617"/>
      <c r="C21" s="617"/>
      <c r="D21" s="617"/>
      <c r="E21" s="617"/>
      <c r="F21" s="617"/>
      <c r="G21" s="618"/>
      <c r="H21" s="618"/>
      <c r="I21" s="619"/>
      <c r="J21" s="620"/>
      <c r="K21" s="620"/>
      <c r="L21" s="620"/>
      <c r="M21" s="593">
        <f t="shared" si="0"/>
        <v>0</v>
      </c>
      <c r="N21" s="593">
        <f t="shared" si="1"/>
        <v>0</v>
      </c>
      <c r="O21" s="615"/>
    </row>
    <row r="22" spans="1:15" s="616" customFormat="1" ht="17.25" x14ac:dyDescent="0.2">
      <c r="A22" s="624"/>
      <c r="B22" s="617"/>
      <c r="C22" s="617"/>
      <c r="D22" s="617"/>
      <c r="E22" s="617"/>
      <c r="F22" s="617"/>
      <c r="G22" s="618"/>
      <c r="H22" s="618"/>
      <c r="I22" s="619"/>
      <c r="J22" s="620"/>
      <c r="K22" s="620"/>
      <c r="L22" s="620"/>
      <c r="M22" s="593">
        <f t="shared" si="0"/>
        <v>0</v>
      </c>
      <c r="N22" s="593">
        <f t="shared" si="1"/>
        <v>0</v>
      </c>
      <c r="O22" s="615"/>
    </row>
    <row r="23" spans="1:15" s="616" customFormat="1" ht="17.25" x14ac:dyDescent="0.2">
      <c r="A23" s="624"/>
      <c r="B23" s="617"/>
      <c r="C23" s="617"/>
      <c r="D23" s="617"/>
      <c r="E23" s="617"/>
      <c r="F23" s="617"/>
      <c r="G23" s="618"/>
      <c r="H23" s="618"/>
      <c r="I23" s="619"/>
      <c r="J23" s="620"/>
      <c r="K23" s="620"/>
      <c r="L23" s="620"/>
      <c r="M23" s="593">
        <f t="shared" si="0"/>
        <v>0</v>
      </c>
      <c r="N23" s="593">
        <f t="shared" si="1"/>
        <v>0</v>
      </c>
      <c r="O23" s="615"/>
    </row>
    <row r="24" spans="1:15" s="616" customFormat="1" ht="17.25" x14ac:dyDescent="0.2">
      <c r="A24" s="624"/>
      <c r="B24" s="617"/>
      <c r="C24" s="617"/>
      <c r="D24" s="617"/>
      <c r="E24" s="617"/>
      <c r="F24" s="617"/>
      <c r="G24" s="618"/>
      <c r="H24" s="618"/>
      <c r="I24" s="619"/>
      <c r="J24" s="620"/>
      <c r="K24" s="620"/>
      <c r="L24" s="620"/>
      <c r="M24" s="593">
        <f t="shared" si="0"/>
        <v>0</v>
      </c>
      <c r="N24" s="593">
        <f t="shared" si="1"/>
        <v>0</v>
      </c>
      <c r="O24" s="615"/>
    </row>
    <row r="25" spans="1:15" s="616" customFormat="1" ht="17.25" x14ac:dyDescent="0.2">
      <c r="A25" s="624"/>
      <c r="B25" s="617"/>
      <c r="C25" s="617"/>
      <c r="D25" s="617"/>
      <c r="E25" s="617"/>
      <c r="F25" s="617"/>
      <c r="G25" s="618"/>
      <c r="H25" s="618"/>
      <c r="I25" s="619"/>
      <c r="J25" s="620"/>
      <c r="K25" s="620"/>
      <c r="L25" s="620"/>
      <c r="M25" s="593">
        <f t="shared" si="0"/>
        <v>0</v>
      </c>
      <c r="N25" s="593">
        <f t="shared" si="1"/>
        <v>0</v>
      </c>
      <c r="O25" s="615"/>
    </row>
    <row r="26" spans="1:15" s="616" customFormat="1" ht="17.25" x14ac:dyDescent="0.2">
      <c r="A26" s="624"/>
      <c r="B26" s="617"/>
      <c r="C26" s="617"/>
      <c r="D26" s="617"/>
      <c r="E26" s="617"/>
      <c r="F26" s="617"/>
      <c r="G26" s="618"/>
      <c r="H26" s="618"/>
      <c r="I26" s="619"/>
      <c r="J26" s="620"/>
      <c r="K26" s="620"/>
      <c r="L26" s="620"/>
      <c r="M26" s="593">
        <f t="shared" si="0"/>
        <v>0</v>
      </c>
      <c r="N26" s="593">
        <f t="shared" si="1"/>
        <v>0</v>
      </c>
      <c r="O26" s="615"/>
    </row>
    <row r="27" spans="1:15" s="616" customFormat="1" ht="17.25" x14ac:dyDescent="0.2">
      <c r="A27" s="624"/>
      <c r="B27" s="617"/>
      <c r="C27" s="617"/>
      <c r="D27" s="617"/>
      <c r="E27" s="617"/>
      <c r="F27" s="617"/>
      <c r="G27" s="618"/>
      <c r="H27" s="618"/>
      <c r="I27" s="619"/>
      <c r="J27" s="620"/>
      <c r="K27" s="620"/>
      <c r="L27" s="620"/>
      <c r="M27" s="593">
        <f t="shared" si="0"/>
        <v>0</v>
      </c>
      <c r="N27" s="593">
        <f t="shared" si="1"/>
        <v>0</v>
      </c>
      <c r="O27" s="615"/>
    </row>
    <row r="28" spans="1:15" s="616" customFormat="1" ht="17.25" x14ac:dyDescent="0.2">
      <c r="A28" s="624"/>
      <c r="B28" s="617"/>
      <c r="C28" s="617"/>
      <c r="D28" s="617"/>
      <c r="E28" s="617"/>
      <c r="F28" s="617"/>
      <c r="G28" s="618"/>
      <c r="H28" s="618"/>
      <c r="I28" s="619"/>
      <c r="J28" s="620"/>
      <c r="K28" s="620"/>
      <c r="L28" s="620"/>
      <c r="M28" s="593">
        <f t="shared" si="0"/>
        <v>0</v>
      </c>
      <c r="N28" s="593">
        <f t="shared" si="1"/>
        <v>0</v>
      </c>
      <c r="O28" s="615"/>
    </row>
    <row r="29" spans="1:15" s="616" customFormat="1" ht="17.25" x14ac:dyDescent="0.2">
      <c r="A29" s="624"/>
      <c r="B29" s="617"/>
      <c r="C29" s="617"/>
      <c r="D29" s="617"/>
      <c r="E29" s="617"/>
      <c r="F29" s="617"/>
      <c r="G29" s="618"/>
      <c r="H29" s="618"/>
      <c r="I29" s="619"/>
      <c r="J29" s="620"/>
      <c r="K29" s="620"/>
      <c r="L29" s="620"/>
      <c r="M29" s="593">
        <f t="shared" si="0"/>
        <v>0</v>
      </c>
      <c r="N29" s="593">
        <f t="shared" si="1"/>
        <v>0</v>
      </c>
      <c r="O29" s="615"/>
    </row>
    <row r="30" spans="1:15" s="616" customFormat="1" ht="17.25" x14ac:dyDescent="0.2">
      <c r="A30" s="624"/>
      <c r="B30" s="617"/>
      <c r="C30" s="617"/>
      <c r="D30" s="617"/>
      <c r="E30" s="617"/>
      <c r="F30" s="617"/>
      <c r="G30" s="618"/>
      <c r="H30" s="618"/>
      <c r="I30" s="619"/>
      <c r="J30" s="620"/>
      <c r="K30" s="620"/>
      <c r="L30" s="620"/>
      <c r="M30" s="593">
        <f t="shared" si="0"/>
        <v>0</v>
      </c>
      <c r="N30" s="593">
        <f t="shared" si="1"/>
        <v>0</v>
      </c>
      <c r="O30" s="615"/>
    </row>
    <row r="31" spans="1:15" s="616" customFormat="1" ht="17.25" x14ac:dyDescent="0.2">
      <c r="A31" s="624"/>
      <c r="B31" s="617"/>
      <c r="C31" s="617"/>
      <c r="D31" s="617"/>
      <c r="E31" s="617"/>
      <c r="F31" s="617"/>
      <c r="G31" s="618"/>
      <c r="H31" s="618"/>
      <c r="I31" s="619"/>
      <c r="J31" s="620"/>
      <c r="K31" s="620"/>
      <c r="L31" s="620"/>
      <c r="M31" s="593">
        <f t="shared" si="0"/>
        <v>0</v>
      </c>
      <c r="N31" s="593">
        <f t="shared" si="1"/>
        <v>0</v>
      </c>
      <c r="O31" s="615"/>
    </row>
    <row r="32" spans="1:15" s="616" customFormat="1" ht="17.25" x14ac:dyDescent="0.2">
      <c r="A32" s="624"/>
      <c r="B32" s="617"/>
      <c r="C32" s="617"/>
      <c r="D32" s="617"/>
      <c r="E32" s="617"/>
      <c r="F32" s="617"/>
      <c r="G32" s="618"/>
      <c r="H32" s="618"/>
      <c r="I32" s="619"/>
      <c r="J32" s="620"/>
      <c r="K32" s="620"/>
      <c r="L32" s="620"/>
      <c r="M32" s="593">
        <f t="shared" si="0"/>
        <v>0</v>
      </c>
      <c r="N32" s="593">
        <f t="shared" si="1"/>
        <v>0</v>
      </c>
      <c r="O32" s="615"/>
    </row>
    <row r="33" spans="1:15" s="616" customFormat="1" ht="17.25" x14ac:dyDescent="0.2">
      <c r="A33" s="624"/>
      <c r="B33" s="617"/>
      <c r="C33" s="617"/>
      <c r="D33" s="617"/>
      <c r="E33" s="617"/>
      <c r="F33" s="617"/>
      <c r="G33" s="618"/>
      <c r="H33" s="618"/>
      <c r="I33" s="619"/>
      <c r="J33" s="620"/>
      <c r="K33" s="620"/>
      <c r="L33" s="620"/>
      <c r="M33" s="593">
        <f t="shared" si="0"/>
        <v>0</v>
      </c>
      <c r="N33" s="593">
        <f t="shared" si="1"/>
        <v>0</v>
      </c>
      <c r="O33" s="615"/>
    </row>
    <row r="34" spans="1:15" s="616" customFormat="1" ht="17.25" x14ac:dyDescent="0.2">
      <c r="A34" s="624"/>
      <c r="B34" s="617"/>
      <c r="C34" s="617"/>
      <c r="D34" s="617"/>
      <c r="E34" s="617"/>
      <c r="F34" s="617"/>
      <c r="G34" s="618"/>
      <c r="H34" s="618"/>
      <c r="I34" s="619"/>
      <c r="J34" s="620"/>
      <c r="K34" s="620"/>
      <c r="L34" s="620"/>
      <c r="M34" s="593">
        <f t="shared" si="0"/>
        <v>0</v>
      </c>
      <c r="N34" s="593">
        <f t="shared" si="1"/>
        <v>0</v>
      </c>
      <c r="O34" s="615"/>
    </row>
    <row r="35" spans="1:15" s="616" customFormat="1" ht="17.25" x14ac:dyDescent="0.2">
      <c r="A35" s="624"/>
      <c r="B35" s="617"/>
      <c r="C35" s="617"/>
      <c r="D35" s="617"/>
      <c r="E35" s="617"/>
      <c r="F35" s="617"/>
      <c r="G35" s="618"/>
      <c r="H35" s="618"/>
      <c r="I35" s="619"/>
      <c r="J35" s="620"/>
      <c r="K35" s="620"/>
      <c r="L35" s="620"/>
      <c r="M35" s="593">
        <f t="shared" si="0"/>
        <v>0</v>
      </c>
      <c r="N35" s="593">
        <f t="shared" si="1"/>
        <v>0</v>
      </c>
      <c r="O35" s="615"/>
    </row>
    <row r="36" spans="1:15" s="616" customFormat="1" ht="17.25" x14ac:dyDescent="0.2">
      <c r="A36" s="624"/>
      <c r="B36" s="617"/>
      <c r="C36" s="617"/>
      <c r="D36" s="617"/>
      <c r="E36" s="617"/>
      <c r="F36" s="617"/>
      <c r="G36" s="618"/>
      <c r="H36" s="618"/>
      <c r="I36" s="619"/>
      <c r="J36" s="620"/>
      <c r="K36" s="620"/>
      <c r="L36" s="620"/>
      <c r="M36" s="593">
        <f t="shared" si="0"/>
        <v>0</v>
      </c>
      <c r="N36" s="593">
        <f t="shared" si="1"/>
        <v>0</v>
      </c>
      <c r="O36" s="615"/>
    </row>
    <row r="37" spans="1:15" s="616" customFormat="1" ht="17.25" x14ac:dyDescent="0.2">
      <c r="A37" s="624"/>
      <c r="B37" s="617"/>
      <c r="C37" s="617"/>
      <c r="D37" s="617"/>
      <c r="E37" s="617"/>
      <c r="F37" s="617"/>
      <c r="G37" s="618"/>
      <c r="H37" s="618"/>
      <c r="I37" s="619"/>
      <c r="J37" s="620"/>
      <c r="K37" s="620"/>
      <c r="L37" s="620"/>
      <c r="M37" s="593">
        <f t="shared" si="0"/>
        <v>0</v>
      </c>
      <c r="N37" s="593">
        <f t="shared" si="1"/>
        <v>0</v>
      </c>
      <c r="O37" s="615"/>
    </row>
    <row r="38" spans="1:15" s="616" customFormat="1" ht="17.25" x14ac:dyDescent="0.2">
      <c r="A38" s="624"/>
      <c r="B38" s="617"/>
      <c r="C38" s="617"/>
      <c r="D38" s="617"/>
      <c r="E38" s="617"/>
      <c r="F38" s="617"/>
      <c r="G38" s="618"/>
      <c r="H38" s="618"/>
      <c r="I38" s="619"/>
      <c r="J38" s="620"/>
      <c r="K38" s="620"/>
      <c r="L38" s="620"/>
      <c r="M38" s="593">
        <f t="shared" si="0"/>
        <v>0</v>
      </c>
      <c r="N38" s="593">
        <f t="shared" si="1"/>
        <v>0</v>
      </c>
      <c r="O38" s="615"/>
    </row>
    <row r="39" spans="1:15" s="616" customFormat="1" ht="17.25" x14ac:dyDescent="0.2">
      <c r="A39" s="624"/>
      <c r="B39" s="617"/>
      <c r="C39" s="617"/>
      <c r="D39" s="617"/>
      <c r="E39" s="617"/>
      <c r="F39" s="617"/>
      <c r="G39" s="618"/>
      <c r="H39" s="618"/>
      <c r="I39" s="619"/>
      <c r="J39" s="620"/>
      <c r="K39" s="620"/>
      <c r="L39" s="620"/>
      <c r="M39" s="593">
        <f t="shared" si="0"/>
        <v>0</v>
      </c>
      <c r="N39" s="593">
        <f t="shared" si="1"/>
        <v>0</v>
      </c>
      <c r="O39" s="615"/>
    </row>
    <row r="40" spans="1:15" s="616" customFormat="1" ht="17.25" x14ac:dyDescent="0.2">
      <c r="A40" s="624"/>
      <c r="B40" s="617"/>
      <c r="C40" s="617"/>
      <c r="D40" s="617"/>
      <c r="E40" s="617"/>
      <c r="F40" s="617"/>
      <c r="G40" s="618"/>
      <c r="H40" s="618"/>
      <c r="I40" s="619"/>
      <c r="J40" s="620"/>
      <c r="K40" s="620"/>
      <c r="L40" s="620"/>
      <c r="M40" s="593">
        <f t="shared" si="0"/>
        <v>0</v>
      </c>
      <c r="N40" s="593">
        <f t="shared" si="1"/>
        <v>0</v>
      </c>
      <c r="O40" s="615"/>
    </row>
    <row r="41" spans="1:15" s="616" customFormat="1" ht="17.25" x14ac:dyDescent="0.2">
      <c r="A41" s="624"/>
      <c r="B41" s="617"/>
      <c r="C41" s="617"/>
      <c r="D41" s="617"/>
      <c r="E41" s="617"/>
      <c r="F41" s="617"/>
      <c r="G41" s="618"/>
      <c r="H41" s="618"/>
      <c r="I41" s="619"/>
      <c r="J41" s="620"/>
      <c r="K41" s="620"/>
      <c r="L41" s="620"/>
      <c r="M41" s="593">
        <f t="shared" si="0"/>
        <v>0</v>
      </c>
      <c r="N41" s="593">
        <f t="shared" si="1"/>
        <v>0</v>
      </c>
      <c r="O41" s="615"/>
    </row>
    <row r="42" spans="1:15" s="616" customFormat="1" ht="17.25" x14ac:dyDescent="0.2">
      <c r="A42" s="624"/>
      <c r="B42" s="617"/>
      <c r="C42" s="617"/>
      <c r="D42" s="617"/>
      <c r="E42" s="617"/>
      <c r="F42" s="617"/>
      <c r="G42" s="618"/>
      <c r="H42" s="618"/>
      <c r="I42" s="619"/>
      <c r="J42" s="620"/>
      <c r="K42" s="620"/>
      <c r="L42" s="620"/>
      <c r="M42" s="593">
        <f t="shared" si="0"/>
        <v>0</v>
      </c>
      <c r="N42" s="593">
        <f t="shared" si="1"/>
        <v>0</v>
      </c>
      <c r="O42" s="615"/>
    </row>
    <row r="43" spans="1:15" s="616" customFormat="1" ht="17.25" x14ac:dyDescent="0.2">
      <c r="A43" s="624"/>
      <c r="B43" s="617"/>
      <c r="C43" s="617"/>
      <c r="D43" s="617"/>
      <c r="E43" s="617"/>
      <c r="F43" s="617"/>
      <c r="G43" s="618"/>
      <c r="H43" s="618"/>
      <c r="I43" s="619"/>
      <c r="J43" s="620"/>
      <c r="K43" s="620"/>
      <c r="L43" s="620"/>
      <c r="M43" s="593">
        <f t="shared" si="0"/>
        <v>0</v>
      </c>
      <c r="N43" s="593">
        <f t="shared" si="1"/>
        <v>0</v>
      </c>
      <c r="O43" s="615"/>
    </row>
    <row r="44" spans="1:15" s="616" customFormat="1" ht="17.25" x14ac:dyDescent="0.2">
      <c r="A44" s="624"/>
      <c r="B44" s="617"/>
      <c r="C44" s="617"/>
      <c r="D44" s="617"/>
      <c r="E44" s="617"/>
      <c r="F44" s="617"/>
      <c r="G44" s="618"/>
      <c r="H44" s="618"/>
      <c r="I44" s="619"/>
      <c r="J44" s="620"/>
      <c r="K44" s="620"/>
      <c r="L44" s="620"/>
      <c r="M44" s="593">
        <f t="shared" si="0"/>
        <v>0</v>
      </c>
      <c r="N44" s="593">
        <f t="shared" si="1"/>
        <v>0</v>
      </c>
      <c r="O44" s="615"/>
    </row>
    <row r="45" spans="1:15" s="616" customFormat="1" ht="17.25" x14ac:dyDescent="0.2">
      <c r="A45" s="624"/>
      <c r="B45" s="617"/>
      <c r="C45" s="617"/>
      <c r="D45" s="617"/>
      <c r="E45" s="617"/>
      <c r="F45" s="617"/>
      <c r="G45" s="618"/>
      <c r="H45" s="618"/>
      <c r="I45" s="619"/>
      <c r="J45" s="620"/>
      <c r="K45" s="620"/>
      <c r="L45" s="620"/>
      <c r="M45" s="593">
        <f t="shared" si="0"/>
        <v>0</v>
      </c>
      <c r="N45" s="593">
        <f t="shared" si="1"/>
        <v>0</v>
      </c>
      <c r="O45" s="615"/>
    </row>
    <row r="46" spans="1:15" s="616" customFormat="1" ht="17.25" x14ac:dyDescent="0.2">
      <c r="A46" s="624"/>
      <c r="B46" s="617"/>
      <c r="C46" s="617"/>
      <c r="D46" s="617"/>
      <c r="E46" s="617"/>
      <c r="F46" s="617"/>
      <c r="G46" s="618"/>
      <c r="H46" s="618"/>
      <c r="I46" s="619"/>
      <c r="J46" s="620"/>
      <c r="K46" s="620"/>
      <c r="L46" s="620"/>
      <c r="M46" s="593">
        <f t="shared" si="0"/>
        <v>0</v>
      </c>
      <c r="N46" s="593">
        <f t="shared" si="1"/>
        <v>0</v>
      </c>
      <c r="O46" s="615"/>
    </row>
    <row r="47" spans="1:15" s="616" customFormat="1" ht="17.25" x14ac:dyDescent="0.2">
      <c r="A47" s="624"/>
      <c r="B47" s="617"/>
      <c r="C47" s="617"/>
      <c r="D47" s="617"/>
      <c r="E47" s="617"/>
      <c r="F47" s="617"/>
      <c r="G47" s="618"/>
      <c r="H47" s="618"/>
      <c r="I47" s="619"/>
      <c r="J47" s="620"/>
      <c r="K47" s="620"/>
      <c r="L47" s="620"/>
      <c r="M47" s="593">
        <f t="shared" ref="M47:M78" si="2">K47+J47</f>
        <v>0</v>
      </c>
      <c r="N47" s="593">
        <f t="shared" ref="N47:N78" si="3">I47-M47</f>
        <v>0</v>
      </c>
      <c r="O47" s="615"/>
    </row>
    <row r="48" spans="1:15" s="616" customFormat="1" ht="17.25" x14ac:dyDescent="0.2">
      <c r="A48" s="624"/>
      <c r="B48" s="617"/>
      <c r="C48" s="617"/>
      <c r="D48" s="617"/>
      <c r="E48" s="617"/>
      <c r="F48" s="617"/>
      <c r="G48" s="618"/>
      <c r="H48" s="618"/>
      <c r="I48" s="619"/>
      <c r="J48" s="620"/>
      <c r="K48" s="620"/>
      <c r="L48" s="620"/>
      <c r="M48" s="593">
        <f t="shared" si="2"/>
        <v>0</v>
      </c>
      <c r="N48" s="593">
        <f t="shared" si="3"/>
        <v>0</v>
      </c>
      <c r="O48" s="615"/>
    </row>
    <row r="49" spans="1:15" s="616" customFormat="1" ht="17.25" x14ac:dyDescent="0.2">
      <c r="A49" s="624"/>
      <c r="B49" s="617"/>
      <c r="C49" s="617"/>
      <c r="D49" s="617"/>
      <c r="E49" s="617"/>
      <c r="F49" s="617"/>
      <c r="G49" s="618"/>
      <c r="H49" s="618"/>
      <c r="I49" s="619"/>
      <c r="J49" s="620"/>
      <c r="K49" s="620"/>
      <c r="L49" s="620"/>
      <c r="M49" s="593">
        <f t="shared" si="2"/>
        <v>0</v>
      </c>
      <c r="N49" s="593">
        <f t="shared" si="3"/>
        <v>0</v>
      </c>
      <c r="O49" s="615"/>
    </row>
    <row r="50" spans="1:15" s="616" customFormat="1" ht="17.25" x14ac:dyDescent="0.2">
      <c r="A50" s="624"/>
      <c r="B50" s="617"/>
      <c r="C50" s="617"/>
      <c r="D50" s="617"/>
      <c r="E50" s="617"/>
      <c r="F50" s="617"/>
      <c r="G50" s="618"/>
      <c r="H50" s="618"/>
      <c r="I50" s="619"/>
      <c r="J50" s="620"/>
      <c r="K50" s="620"/>
      <c r="L50" s="620"/>
      <c r="M50" s="593">
        <f t="shared" si="2"/>
        <v>0</v>
      </c>
      <c r="N50" s="593">
        <f t="shared" si="3"/>
        <v>0</v>
      </c>
      <c r="O50" s="615"/>
    </row>
    <row r="51" spans="1:15" s="616" customFormat="1" ht="17.25" x14ac:dyDescent="0.2">
      <c r="A51" s="624"/>
      <c r="B51" s="617"/>
      <c r="C51" s="617"/>
      <c r="D51" s="617"/>
      <c r="E51" s="617"/>
      <c r="F51" s="617"/>
      <c r="G51" s="618"/>
      <c r="H51" s="618"/>
      <c r="I51" s="619"/>
      <c r="J51" s="620"/>
      <c r="K51" s="620"/>
      <c r="L51" s="620"/>
      <c r="M51" s="593">
        <f t="shared" si="2"/>
        <v>0</v>
      </c>
      <c r="N51" s="593">
        <f t="shared" si="3"/>
        <v>0</v>
      </c>
      <c r="O51" s="615"/>
    </row>
    <row r="52" spans="1:15" s="616" customFormat="1" ht="17.25" x14ac:dyDescent="0.2">
      <c r="A52" s="624"/>
      <c r="B52" s="617"/>
      <c r="C52" s="617"/>
      <c r="D52" s="617"/>
      <c r="E52" s="617"/>
      <c r="F52" s="617"/>
      <c r="G52" s="618"/>
      <c r="H52" s="618"/>
      <c r="I52" s="619"/>
      <c r="J52" s="620"/>
      <c r="K52" s="620"/>
      <c r="L52" s="620"/>
      <c r="M52" s="593">
        <f t="shared" si="2"/>
        <v>0</v>
      </c>
      <c r="N52" s="593">
        <f t="shared" si="3"/>
        <v>0</v>
      </c>
      <c r="O52" s="615"/>
    </row>
    <row r="53" spans="1:15" s="616" customFormat="1" ht="17.25" x14ac:dyDescent="0.2">
      <c r="A53" s="624"/>
      <c r="B53" s="617"/>
      <c r="C53" s="617"/>
      <c r="D53" s="617"/>
      <c r="E53" s="617"/>
      <c r="F53" s="617"/>
      <c r="G53" s="618"/>
      <c r="H53" s="618"/>
      <c r="I53" s="619"/>
      <c r="J53" s="620"/>
      <c r="K53" s="620"/>
      <c r="L53" s="620"/>
      <c r="M53" s="593">
        <f t="shared" si="2"/>
        <v>0</v>
      </c>
      <c r="N53" s="593">
        <f t="shared" si="3"/>
        <v>0</v>
      </c>
      <c r="O53" s="615"/>
    </row>
    <row r="54" spans="1:15" s="616" customFormat="1" ht="17.25" x14ac:dyDescent="0.2">
      <c r="A54" s="624"/>
      <c r="B54" s="617"/>
      <c r="C54" s="617"/>
      <c r="D54" s="617"/>
      <c r="E54" s="617"/>
      <c r="F54" s="617"/>
      <c r="G54" s="618"/>
      <c r="H54" s="618"/>
      <c r="I54" s="619"/>
      <c r="J54" s="620"/>
      <c r="K54" s="620"/>
      <c r="L54" s="620"/>
      <c r="M54" s="593">
        <f t="shared" si="2"/>
        <v>0</v>
      </c>
      <c r="N54" s="593">
        <f t="shared" si="3"/>
        <v>0</v>
      </c>
      <c r="O54" s="615"/>
    </row>
    <row r="55" spans="1:15" s="616" customFormat="1" ht="17.25" x14ac:dyDescent="0.2">
      <c r="A55" s="624"/>
      <c r="B55" s="617"/>
      <c r="C55" s="617"/>
      <c r="D55" s="617"/>
      <c r="E55" s="617"/>
      <c r="F55" s="617"/>
      <c r="G55" s="618"/>
      <c r="H55" s="618"/>
      <c r="I55" s="619"/>
      <c r="J55" s="620"/>
      <c r="K55" s="620"/>
      <c r="L55" s="620"/>
      <c r="M55" s="593">
        <f t="shared" si="2"/>
        <v>0</v>
      </c>
      <c r="N55" s="593">
        <f t="shared" si="3"/>
        <v>0</v>
      </c>
      <c r="O55" s="615"/>
    </row>
    <row r="56" spans="1:15" s="616" customFormat="1" ht="17.25" x14ac:dyDescent="0.2">
      <c r="A56" s="624"/>
      <c r="B56" s="617"/>
      <c r="C56" s="617"/>
      <c r="D56" s="617"/>
      <c r="E56" s="617"/>
      <c r="F56" s="617"/>
      <c r="G56" s="618"/>
      <c r="H56" s="618"/>
      <c r="I56" s="619"/>
      <c r="J56" s="620"/>
      <c r="K56" s="620"/>
      <c r="L56" s="620"/>
      <c r="M56" s="593">
        <f t="shared" si="2"/>
        <v>0</v>
      </c>
      <c r="N56" s="593">
        <f t="shared" si="3"/>
        <v>0</v>
      </c>
      <c r="O56" s="615"/>
    </row>
    <row r="57" spans="1:15" s="616" customFormat="1" ht="17.25" x14ac:dyDescent="0.2">
      <c r="A57" s="624"/>
      <c r="B57" s="617"/>
      <c r="C57" s="617"/>
      <c r="D57" s="617"/>
      <c r="E57" s="617"/>
      <c r="F57" s="617"/>
      <c r="G57" s="618"/>
      <c r="H57" s="618"/>
      <c r="I57" s="619"/>
      <c r="J57" s="620"/>
      <c r="K57" s="620"/>
      <c r="L57" s="620"/>
      <c r="M57" s="593">
        <f t="shared" si="2"/>
        <v>0</v>
      </c>
      <c r="N57" s="593">
        <f t="shared" si="3"/>
        <v>0</v>
      </c>
      <c r="O57" s="615"/>
    </row>
    <row r="58" spans="1:15" s="616" customFormat="1" ht="17.25" x14ac:dyDescent="0.2">
      <c r="A58" s="624"/>
      <c r="B58" s="617"/>
      <c r="C58" s="617"/>
      <c r="D58" s="617"/>
      <c r="E58" s="617"/>
      <c r="F58" s="617"/>
      <c r="G58" s="618"/>
      <c r="H58" s="618"/>
      <c r="I58" s="619"/>
      <c r="J58" s="620"/>
      <c r="K58" s="620"/>
      <c r="L58" s="620"/>
      <c r="M58" s="593">
        <f t="shared" si="2"/>
        <v>0</v>
      </c>
      <c r="N58" s="593">
        <f t="shared" si="3"/>
        <v>0</v>
      </c>
      <c r="O58" s="615"/>
    </row>
    <row r="59" spans="1:15" s="616" customFormat="1" ht="17.25" x14ac:dyDescent="0.2">
      <c r="A59" s="624"/>
      <c r="B59" s="617"/>
      <c r="C59" s="617"/>
      <c r="D59" s="617"/>
      <c r="E59" s="617"/>
      <c r="F59" s="617"/>
      <c r="G59" s="618"/>
      <c r="H59" s="618"/>
      <c r="I59" s="619"/>
      <c r="J59" s="620"/>
      <c r="K59" s="620"/>
      <c r="L59" s="620"/>
      <c r="M59" s="593">
        <f t="shared" si="2"/>
        <v>0</v>
      </c>
      <c r="N59" s="593">
        <f t="shared" si="3"/>
        <v>0</v>
      </c>
      <c r="O59" s="615"/>
    </row>
    <row r="60" spans="1:15" s="616" customFormat="1" ht="17.25" x14ac:dyDescent="0.2">
      <c r="A60" s="624"/>
      <c r="B60" s="617"/>
      <c r="C60" s="617"/>
      <c r="D60" s="617"/>
      <c r="E60" s="617"/>
      <c r="F60" s="617"/>
      <c r="G60" s="618"/>
      <c r="H60" s="618"/>
      <c r="I60" s="619"/>
      <c r="J60" s="620"/>
      <c r="K60" s="620"/>
      <c r="L60" s="620"/>
      <c r="M60" s="593">
        <f t="shared" si="2"/>
        <v>0</v>
      </c>
      <c r="N60" s="593">
        <f t="shared" si="3"/>
        <v>0</v>
      </c>
      <c r="O60" s="615"/>
    </row>
    <row r="61" spans="1:15" s="616" customFormat="1" ht="17.25" x14ac:dyDescent="0.2">
      <c r="A61" s="624"/>
      <c r="B61" s="617"/>
      <c r="C61" s="617"/>
      <c r="D61" s="617"/>
      <c r="E61" s="617"/>
      <c r="F61" s="617"/>
      <c r="G61" s="618"/>
      <c r="H61" s="618"/>
      <c r="I61" s="619"/>
      <c r="J61" s="620"/>
      <c r="K61" s="620"/>
      <c r="L61" s="620"/>
      <c r="M61" s="593">
        <f t="shared" si="2"/>
        <v>0</v>
      </c>
      <c r="N61" s="593">
        <f t="shared" si="3"/>
        <v>0</v>
      </c>
      <c r="O61" s="615"/>
    </row>
    <row r="62" spans="1:15" s="616" customFormat="1" ht="17.25" x14ac:dyDescent="0.2">
      <c r="A62" s="624"/>
      <c r="B62" s="617"/>
      <c r="C62" s="617"/>
      <c r="D62" s="617"/>
      <c r="E62" s="617"/>
      <c r="F62" s="617"/>
      <c r="G62" s="618"/>
      <c r="H62" s="618"/>
      <c r="I62" s="619"/>
      <c r="J62" s="620"/>
      <c r="K62" s="620"/>
      <c r="L62" s="620"/>
      <c r="M62" s="593">
        <f t="shared" si="2"/>
        <v>0</v>
      </c>
      <c r="N62" s="593">
        <f t="shared" si="3"/>
        <v>0</v>
      </c>
      <c r="O62" s="615"/>
    </row>
    <row r="63" spans="1:15" s="616" customFormat="1" ht="17.25" x14ac:dyDescent="0.2">
      <c r="A63" s="624"/>
      <c r="B63" s="617"/>
      <c r="C63" s="617"/>
      <c r="D63" s="617"/>
      <c r="E63" s="617"/>
      <c r="F63" s="617"/>
      <c r="G63" s="618"/>
      <c r="H63" s="618"/>
      <c r="I63" s="619"/>
      <c r="J63" s="620"/>
      <c r="K63" s="620"/>
      <c r="L63" s="620"/>
      <c r="M63" s="593">
        <f t="shared" si="2"/>
        <v>0</v>
      </c>
      <c r="N63" s="593">
        <f t="shared" si="3"/>
        <v>0</v>
      </c>
      <c r="O63" s="615"/>
    </row>
    <row r="64" spans="1:15" s="616" customFormat="1" ht="17.25" x14ac:dyDescent="0.2">
      <c r="A64" s="624"/>
      <c r="B64" s="617"/>
      <c r="C64" s="617"/>
      <c r="D64" s="617"/>
      <c r="E64" s="617"/>
      <c r="F64" s="617"/>
      <c r="G64" s="618"/>
      <c r="H64" s="618"/>
      <c r="I64" s="619"/>
      <c r="J64" s="620"/>
      <c r="K64" s="620"/>
      <c r="L64" s="620"/>
      <c r="M64" s="593">
        <f t="shared" si="2"/>
        <v>0</v>
      </c>
      <c r="N64" s="593">
        <f t="shared" si="3"/>
        <v>0</v>
      </c>
      <c r="O64" s="615"/>
    </row>
    <row r="65" spans="1:15" s="616" customFormat="1" ht="17.25" x14ac:dyDescent="0.2">
      <c r="A65" s="624"/>
      <c r="B65" s="617"/>
      <c r="C65" s="617"/>
      <c r="D65" s="617"/>
      <c r="E65" s="617"/>
      <c r="F65" s="617"/>
      <c r="G65" s="618"/>
      <c r="H65" s="618"/>
      <c r="I65" s="619"/>
      <c r="J65" s="620"/>
      <c r="K65" s="620"/>
      <c r="L65" s="620"/>
      <c r="M65" s="593">
        <f t="shared" si="2"/>
        <v>0</v>
      </c>
      <c r="N65" s="593">
        <f t="shared" si="3"/>
        <v>0</v>
      </c>
      <c r="O65" s="615"/>
    </row>
    <row r="66" spans="1:15" s="616" customFormat="1" ht="17.25" x14ac:dyDescent="0.2">
      <c r="A66" s="624"/>
      <c r="B66" s="617"/>
      <c r="C66" s="617"/>
      <c r="D66" s="617"/>
      <c r="E66" s="617"/>
      <c r="F66" s="617"/>
      <c r="G66" s="618"/>
      <c r="H66" s="618"/>
      <c r="I66" s="619"/>
      <c r="J66" s="620"/>
      <c r="K66" s="620"/>
      <c r="L66" s="620"/>
      <c r="M66" s="593">
        <f t="shared" si="2"/>
        <v>0</v>
      </c>
      <c r="N66" s="593">
        <f t="shared" si="3"/>
        <v>0</v>
      </c>
      <c r="O66" s="615"/>
    </row>
    <row r="67" spans="1:15" s="616" customFormat="1" ht="17.25" x14ac:dyDescent="0.2">
      <c r="A67" s="624"/>
      <c r="B67" s="617"/>
      <c r="C67" s="617"/>
      <c r="D67" s="617"/>
      <c r="E67" s="617"/>
      <c r="F67" s="617"/>
      <c r="G67" s="618"/>
      <c r="H67" s="618"/>
      <c r="I67" s="619"/>
      <c r="J67" s="620"/>
      <c r="K67" s="620"/>
      <c r="L67" s="620"/>
      <c r="M67" s="593">
        <f t="shared" si="2"/>
        <v>0</v>
      </c>
      <c r="N67" s="593">
        <f t="shared" si="3"/>
        <v>0</v>
      </c>
      <c r="O67" s="615"/>
    </row>
    <row r="68" spans="1:15" s="616" customFormat="1" ht="17.25" x14ac:dyDescent="0.2">
      <c r="A68" s="624"/>
      <c r="B68" s="617"/>
      <c r="C68" s="617"/>
      <c r="D68" s="617"/>
      <c r="E68" s="617"/>
      <c r="F68" s="617"/>
      <c r="G68" s="618"/>
      <c r="H68" s="618"/>
      <c r="I68" s="619"/>
      <c r="J68" s="620"/>
      <c r="K68" s="620"/>
      <c r="L68" s="620"/>
      <c r="M68" s="593">
        <f t="shared" si="2"/>
        <v>0</v>
      </c>
      <c r="N68" s="593">
        <f t="shared" si="3"/>
        <v>0</v>
      </c>
      <c r="O68" s="615"/>
    </row>
    <row r="69" spans="1:15" s="616" customFormat="1" ht="17.25" x14ac:dyDescent="0.2">
      <c r="A69" s="624"/>
      <c r="B69" s="617"/>
      <c r="C69" s="617"/>
      <c r="D69" s="617"/>
      <c r="E69" s="617"/>
      <c r="F69" s="617"/>
      <c r="G69" s="618"/>
      <c r="H69" s="618"/>
      <c r="I69" s="619"/>
      <c r="J69" s="620"/>
      <c r="K69" s="620"/>
      <c r="L69" s="620"/>
      <c r="M69" s="593">
        <f t="shared" si="2"/>
        <v>0</v>
      </c>
      <c r="N69" s="593">
        <f t="shared" si="3"/>
        <v>0</v>
      </c>
      <c r="O69" s="615"/>
    </row>
    <row r="70" spans="1:15" s="616" customFormat="1" ht="17.25" x14ac:dyDescent="0.2">
      <c r="A70" s="624"/>
      <c r="B70" s="617"/>
      <c r="C70" s="617"/>
      <c r="D70" s="617"/>
      <c r="E70" s="617"/>
      <c r="F70" s="617"/>
      <c r="G70" s="618"/>
      <c r="H70" s="618"/>
      <c r="I70" s="619"/>
      <c r="J70" s="620"/>
      <c r="K70" s="620"/>
      <c r="L70" s="620"/>
      <c r="M70" s="593">
        <f t="shared" si="2"/>
        <v>0</v>
      </c>
      <c r="N70" s="593">
        <f t="shared" si="3"/>
        <v>0</v>
      </c>
      <c r="O70" s="615"/>
    </row>
    <row r="71" spans="1:15" s="616" customFormat="1" ht="17.25" x14ac:dyDescent="0.2">
      <c r="A71" s="624"/>
      <c r="B71" s="617"/>
      <c r="C71" s="617"/>
      <c r="D71" s="617"/>
      <c r="E71" s="617"/>
      <c r="F71" s="617"/>
      <c r="G71" s="618"/>
      <c r="H71" s="618"/>
      <c r="I71" s="619"/>
      <c r="J71" s="620"/>
      <c r="K71" s="620"/>
      <c r="L71" s="620"/>
      <c r="M71" s="593">
        <f t="shared" si="2"/>
        <v>0</v>
      </c>
      <c r="N71" s="593">
        <f t="shared" si="3"/>
        <v>0</v>
      </c>
      <c r="O71" s="615"/>
    </row>
    <row r="72" spans="1:15" s="616" customFormat="1" ht="17.25" x14ac:dyDescent="0.2">
      <c r="A72" s="624"/>
      <c r="B72" s="617"/>
      <c r="C72" s="617"/>
      <c r="D72" s="617"/>
      <c r="E72" s="617"/>
      <c r="F72" s="617"/>
      <c r="G72" s="618"/>
      <c r="H72" s="618"/>
      <c r="I72" s="619"/>
      <c r="J72" s="620"/>
      <c r="K72" s="620"/>
      <c r="L72" s="620"/>
      <c r="M72" s="593">
        <f t="shared" si="2"/>
        <v>0</v>
      </c>
      <c r="N72" s="593">
        <f t="shared" si="3"/>
        <v>0</v>
      </c>
      <c r="O72" s="615"/>
    </row>
    <row r="73" spans="1:15" s="616" customFormat="1" ht="17.25" x14ac:dyDescent="0.2">
      <c r="A73" s="624"/>
      <c r="B73" s="617"/>
      <c r="C73" s="617"/>
      <c r="D73" s="617"/>
      <c r="E73" s="617"/>
      <c r="F73" s="617"/>
      <c r="G73" s="618"/>
      <c r="H73" s="618"/>
      <c r="I73" s="619"/>
      <c r="J73" s="620"/>
      <c r="K73" s="620"/>
      <c r="L73" s="620"/>
      <c r="M73" s="593">
        <f t="shared" si="2"/>
        <v>0</v>
      </c>
      <c r="N73" s="593">
        <f t="shared" si="3"/>
        <v>0</v>
      </c>
      <c r="O73" s="615"/>
    </row>
    <row r="74" spans="1:15" s="616" customFormat="1" ht="17.25" x14ac:dyDescent="0.2">
      <c r="A74" s="624"/>
      <c r="B74" s="617"/>
      <c r="C74" s="617"/>
      <c r="D74" s="617"/>
      <c r="E74" s="617"/>
      <c r="F74" s="617"/>
      <c r="G74" s="618"/>
      <c r="H74" s="618"/>
      <c r="I74" s="619"/>
      <c r="J74" s="620"/>
      <c r="K74" s="620"/>
      <c r="L74" s="620"/>
      <c r="M74" s="593">
        <f t="shared" si="2"/>
        <v>0</v>
      </c>
      <c r="N74" s="593">
        <f t="shared" si="3"/>
        <v>0</v>
      </c>
      <c r="O74" s="615"/>
    </row>
    <row r="75" spans="1:15" s="616" customFormat="1" ht="17.25" x14ac:dyDescent="0.2">
      <c r="A75" s="624"/>
      <c r="B75" s="617"/>
      <c r="C75" s="617"/>
      <c r="D75" s="617"/>
      <c r="E75" s="617"/>
      <c r="F75" s="617"/>
      <c r="G75" s="618"/>
      <c r="H75" s="618"/>
      <c r="I75" s="619"/>
      <c r="J75" s="620"/>
      <c r="K75" s="620"/>
      <c r="L75" s="620"/>
      <c r="M75" s="593">
        <f t="shared" si="2"/>
        <v>0</v>
      </c>
      <c r="N75" s="593">
        <f t="shared" si="3"/>
        <v>0</v>
      </c>
      <c r="O75" s="615"/>
    </row>
    <row r="76" spans="1:15" s="616" customFormat="1" ht="17.25" x14ac:dyDescent="0.2">
      <c r="A76" s="624"/>
      <c r="B76" s="617"/>
      <c r="C76" s="617"/>
      <c r="D76" s="617"/>
      <c r="E76" s="617"/>
      <c r="F76" s="617"/>
      <c r="G76" s="618"/>
      <c r="H76" s="618"/>
      <c r="I76" s="619"/>
      <c r="J76" s="620"/>
      <c r="K76" s="620"/>
      <c r="L76" s="620"/>
      <c r="M76" s="593">
        <f t="shared" si="2"/>
        <v>0</v>
      </c>
      <c r="N76" s="593">
        <f t="shared" si="3"/>
        <v>0</v>
      </c>
      <c r="O76" s="615"/>
    </row>
    <row r="77" spans="1:15" s="616" customFormat="1" ht="17.25" x14ac:dyDescent="0.2">
      <c r="A77" s="624"/>
      <c r="B77" s="617"/>
      <c r="C77" s="617"/>
      <c r="D77" s="617"/>
      <c r="E77" s="617"/>
      <c r="F77" s="617"/>
      <c r="G77" s="618"/>
      <c r="H77" s="618"/>
      <c r="I77" s="619"/>
      <c r="J77" s="620"/>
      <c r="K77" s="620"/>
      <c r="L77" s="620"/>
      <c r="M77" s="593">
        <f t="shared" si="2"/>
        <v>0</v>
      </c>
      <c r="N77" s="593">
        <f t="shared" si="3"/>
        <v>0</v>
      </c>
      <c r="O77" s="615"/>
    </row>
    <row r="78" spans="1:15" s="616" customFormat="1" ht="17.25" x14ac:dyDescent="0.2">
      <c r="A78" s="624"/>
      <c r="B78" s="617"/>
      <c r="C78" s="617"/>
      <c r="D78" s="617"/>
      <c r="E78" s="617"/>
      <c r="F78" s="617"/>
      <c r="G78" s="618"/>
      <c r="H78" s="618"/>
      <c r="I78" s="619"/>
      <c r="J78" s="620"/>
      <c r="K78" s="620"/>
      <c r="L78" s="620"/>
      <c r="M78" s="593">
        <f t="shared" si="2"/>
        <v>0</v>
      </c>
      <c r="N78" s="593">
        <f t="shared" si="3"/>
        <v>0</v>
      </c>
      <c r="O78" s="615"/>
    </row>
    <row r="79" spans="1:15" s="616" customFormat="1" ht="17.25" x14ac:dyDescent="0.2">
      <c r="A79" s="624"/>
      <c r="B79" s="617"/>
      <c r="C79" s="617"/>
      <c r="D79" s="617"/>
      <c r="E79" s="617"/>
      <c r="F79" s="617"/>
      <c r="G79" s="618"/>
      <c r="H79" s="618"/>
      <c r="I79" s="619"/>
      <c r="J79" s="620"/>
      <c r="K79" s="620"/>
      <c r="L79" s="620"/>
      <c r="M79" s="593">
        <f t="shared" ref="M79:M110" si="4">K79+J79</f>
        <v>0</v>
      </c>
      <c r="N79" s="593">
        <f t="shared" ref="N79:N110" si="5">I79-M79</f>
        <v>0</v>
      </c>
      <c r="O79" s="615"/>
    </row>
    <row r="80" spans="1:15" s="616" customFormat="1" ht="17.25" x14ac:dyDescent="0.2">
      <c r="A80" s="624"/>
      <c r="B80" s="617"/>
      <c r="C80" s="617"/>
      <c r="D80" s="617"/>
      <c r="E80" s="617"/>
      <c r="F80" s="617"/>
      <c r="G80" s="618"/>
      <c r="H80" s="618"/>
      <c r="I80" s="619"/>
      <c r="J80" s="620"/>
      <c r="K80" s="620"/>
      <c r="L80" s="620"/>
      <c r="M80" s="593">
        <f t="shared" si="4"/>
        <v>0</v>
      </c>
      <c r="N80" s="593">
        <f t="shared" si="5"/>
        <v>0</v>
      </c>
      <c r="O80" s="615"/>
    </row>
    <row r="81" spans="1:15" s="616" customFormat="1" ht="17.25" x14ac:dyDescent="0.2">
      <c r="A81" s="624"/>
      <c r="B81" s="617"/>
      <c r="C81" s="617"/>
      <c r="D81" s="617"/>
      <c r="E81" s="617"/>
      <c r="F81" s="617"/>
      <c r="G81" s="618"/>
      <c r="H81" s="618"/>
      <c r="I81" s="619"/>
      <c r="J81" s="620"/>
      <c r="K81" s="620"/>
      <c r="L81" s="620"/>
      <c r="M81" s="593">
        <f t="shared" si="4"/>
        <v>0</v>
      </c>
      <c r="N81" s="593">
        <f t="shared" si="5"/>
        <v>0</v>
      </c>
      <c r="O81" s="615"/>
    </row>
    <row r="82" spans="1:15" s="616" customFormat="1" ht="17.25" x14ac:dyDescent="0.2">
      <c r="A82" s="624"/>
      <c r="B82" s="617"/>
      <c r="C82" s="617"/>
      <c r="D82" s="617"/>
      <c r="E82" s="617"/>
      <c r="F82" s="617"/>
      <c r="G82" s="618"/>
      <c r="H82" s="618"/>
      <c r="I82" s="619"/>
      <c r="J82" s="620"/>
      <c r="K82" s="620"/>
      <c r="L82" s="620"/>
      <c r="M82" s="593">
        <f t="shared" si="4"/>
        <v>0</v>
      </c>
      <c r="N82" s="593">
        <f t="shared" si="5"/>
        <v>0</v>
      </c>
      <c r="O82" s="615"/>
    </row>
    <row r="83" spans="1:15" s="616" customFormat="1" ht="17.25" x14ac:dyDescent="0.2">
      <c r="A83" s="624"/>
      <c r="B83" s="617"/>
      <c r="C83" s="617"/>
      <c r="D83" s="617"/>
      <c r="E83" s="617"/>
      <c r="F83" s="617"/>
      <c r="G83" s="618"/>
      <c r="H83" s="618"/>
      <c r="I83" s="619"/>
      <c r="J83" s="620"/>
      <c r="K83" s="620"/>
      <c r="L83" s="620"/>
      <c r="M83" s="593">
        <f t="shared" si="4"/>
        <v>0</v>
      </c>
      <c r="N83" s="593">
        <f t="shared" si="5"/>
        <v>0</v>
      </c>
      <c r="O83" s="615"/>
    </row>
    <row r="84" spans="1:15" s="616" customFormat="1" ht="17.25" x14ac:dyDescent="0.2">
      <c r="A84" s="624"/>
      <c r="B84" s="617"/>
      <c r="C84" s="617"/>
      <c r="D84" s="617"/>
      <c r="E84" s="617"/>
      <c r="F84" s="617"/>
      <c r="G84" s="618"/>
      <c r="H84" s="618"/>
      <c r="I84" s="619"/>
      <c r="J84" s="620"/>
      <c r="K84" s="620"/>
      <c r="L84" s="620"/>
      <c r="M84" s="593">
        <f t="shared" si="4"/>
        <v>0</v>
      </c>
      <c r="N84" s="593">
        <f t="shared" si="5"/>
        <v>0</v>
      </c>
      <c r="O84" s="615"/>
    </row>
    <row r="85" spans="1:15" s="616" customFormat="1" ht="17.25" x14ac:dyDescent="0.2">
      <c r="A85" s="624"/>
      <c r="B85" s="617"/>
      <c r="C85" s="617"/>
      <c r="D85" s="617"/>
      <c r="E85" s="617"/>
      <c r="F85" s="617"/>
      <c r="G85" s="618"/>
      <c r="H85" s="618"/>
      <c r="I85" s="619"/>
      <c r="J85" s="620"/>
      <c r="K85" s="620"/>
      <c r="L85" s="620"/>
      <c r="M85" s="593">
        <f t="shared" si="4"/>
        <v>0</v>
      </c>
      <c r="N85" s="593">
        <f t="shared" si="5"/>
        <v>0</v>
      </c>
      <c r="O85" s="615"/>
    </row>
    <row r="86" spans="1:15" s="616" customFormat="1" ht="17.25" x14ac:dyDescent="0.2">
      <c r="A86" s="624"/>
      <c r="B86" s="617"/>
      <c r="C86" s="617"/>
      <c r="D86" s="617"/>
      <c r="E86" s="617"/>
      <c r="F86" s="617"/>
      <c r="G86" s="618"/>
      <c r="H86" s="618"/>
      <c r="I86" s="619"/>
      <c r="J86" s="620"/>
      <c r="K86" s="620"/>
      <c r="L86" s="620"/>
      <c r="M86" s="593">
        <f t="shared" si="4"/>
        <v>0</v>
      </c>
      <c r="N86" s="593">
        <f t="shared" si="5"/>
        <v>0</v>
      </c>
      <c r="O86" s="615"/>
    </row>
    <row r="87" spans="1:15" s="616" customFormat="1" ht="17.25" x14ac:dyDescent="0.2">
      <c r="A87" s="624"/>
      <c r="B87" s="617"/>
      <c r="C87" s="617"/>
      <c r="D87" s="617"/>
      <c r="E87" s="617"/>
      <c r="F87" s="617"/>
      <c r="G87" s="618"/>
      <c r="H87" s="618"/>
      <c r="I87" s="619"/>
      <c r="J87" s="620"/>
      <c r="K87" s="620"/>
      <c r="L87" s="620"/>
      <c r="M87" s="593">
        <f t="shared" si="4"/>
        <v>0</v>
      </c>
      <c r="N87" s="593">
        <f t="shared" si="5"/>
        <v>0</v>
      </c>
      <c r="O87" s="615"/>
    </row>
    <row r="88" spans="1:15" s="616" customFormat="1" ht="17.25" x14ac:dyDescent="0.2">
      <c r="A88" s="624"/>
      <c r="B88" s="617"/>
      <c r="C88" s="617"/>
      <c r="D88" s="617"/>
      <c r="E88" s="617"/>
      <c r="F88" s="617"/>
      <c r="G88" s="618"/>
      <c r="H88" s="618"/>
      <c r="I88" s="619"/>
      <c r="J88" s="620"/>
      <c r="K88" s="620"/>
      <c r="L88" s="620"/>
      <c r="M88" s="593">
        <f t="shared" si="4"/>
        <v>0</v>
      </c>
      <c r="N88" s="593">
        <f t="shared" si="5"/>
        <v>0</v>
      </c>
      <c r="O88" s="615"/>
    </row>
    <row r="89" spans="1:15" s="616" customFormat="1" ht="17.25" x14ac:dyDescent="0.2">
      <c r="A89" s="624"/>
      <c r="B89" s="617"/>
      <c r="C89" s="617"/>
      <c r="D89" s="617"/>
      <c r="E89" s="617"/>
      <c r="F89" s="617"/>
      <c r="G89" s="618"/>
      <c r="H89" s="618"/>
      <c r="I89" s="619"/>
      <c r="J89" s="620"/>
      <c r="K89" s="620"/>
      <c r="L89" s="620"/>
      <c r="M89" s="593">
        <f t="shared" si="4"/>
        <v>0</v>
      </c>
      <c r="N89" s="593">
        <f t="shared" si="5"/>
        <v>0</v>
      </c>
      <c r="O89" s="615"/>
    </row>
    <row r="90" spans="1:15" s="616" customFormat="1" ht="17.25" x14ac:dyDescent="0.2">
      <c r="A90" s="624"/>
      <c r="B90" s="617"/>
      <c r="C90" s="617"/>
      <c r="D90" s="617"/>
      <c r="E90" s="617"/>
      <c r="F90" s="617"/>
      <c r="G90" s="618"/>
      <c r="H90" s="618"/>
      <c r="I90" s="619"/>
      <c r="J90" s="620"/>
      <c r="K90" s="620"/>
      <c r="L90" s="620"/>
      <c r="M90" s="593">
        <f t="shared" si="4"/>
        <v>0</v>
      </c>
      <c r="N90" s="593">
        <f t="shared" si="5"/>
        <v>0</v>
      </c>
      <c r="O90" s="615"/>
    </row>
    <row r="91" spans="1:15" s="616" customFormat="1" ht="17.25" x14ac:dyDescent="0.2">
      <c r="A91" s="624"/>
      <c r="B91" s="617"/>
      <c r="C91" s="617"/>
      <c r="D91" s="617"/>
      <c r="E91" s="617"/>
      <c r="F91" s="617"/>
      <c r="G91" s="618"/>
      <c r="H91" s="618"/>
      <c r="I91" s="619"/>
      <c r="J91" s="620"/>
      <c r="K91" s="620"/>
      <c r="L91" s="620"/>
      <c r="M91" s="593">
        <f t="shared" si="4"/>
        <v>0</v>
      </c>
      <c r="N91" s="593">
        <f t="shared" si="5"/>
        <v>0</v>
      </c>
      <c r="O91" s="615"/>
    </row>
    <row r="92" spans="1:15" s="616" customFormat="1" ht="17.25" x14ac:dyDescent="0.2">
      <c r="A92" s="624"/>
      <c r="B92" s="617"/>
      <c r="C92" s="617"/>
      <c r="D92" s="617"/>
      <c r="E92" s="617"/>
      <c r="F92" s="617"/>
      <c r="G92" s="618"/>
      <c r="H92" s="618"/>
      <c r="I92" s="619"/>
      <c r="J92" s="620"/>
      <c r="K92" s="620"/>
      <c r="L92" s="620"/>
      <c r="M92" s="593">
        <f t="shared" si="4"/>
        <v>0</v>
      </c>
      <c r="N92" s="593">
        <f t="shared" si="5"/>
        <v>0</v>
      </c>
      <c r="O92" s="615"/>
    </row>
    <row r="93" spans="1:15" s="616" customFormat="1" ht="17.25" x14ac:dyDescent="0.2">
      <c r="A93" s="624"/>
      <c r="B93" s="617"/>
      <c r="C93" s="617"/>
      <c r="D93" s="617"/>
      <c r="E93" s="617"/>
      <c r="F93" s="617"/>
      <c r="G93" s="618"/>
      <c r="H93" s="618"/>
      <c r="I93" s="619"/>
      <c r="J93" s="620"/>
      <c r="K93" s="620"/>
      <c r="L93" s="620"/>
      <c r="M93" s="593">
        <f t="shared" si="4"/>
        <v>0</v>
      </c>
      <c r="N93" s="593">
        <f t="shared" si="5"/>
        <v>0</v>
      </c>
      <c r="O93" s="615"/>
    </row>
    <row r="94" spans="1:15" s="616" customFormat="1" ht="17.25" x14ac:dyDescent="0.2">
      <c r="A94" s="624"/>
      <c r="B94" s="617"/>
      <c r="C94" s="617"/>
      <c r="D94" s="617"/>
      <c r="E94" s="617"/>
      <c r="F94" s="617"/>
      <c r="G94" s="618"/>
      <c r="H94" s="618"/>
      <c r="I94" s="619"/>
      <c r="J94" s="620"/>
      <c r="K94" s="620"/>
      <c r="L94" s="620"/>
      <c r="M94" s="593">
        <f t="shared" si="4"/>
        <v>0</v>
      </c>
      <c r="N94" s="593">
        <f t="shared" si="5"/>
        <v>0</v>
      </c>
      <c r="O94" s="615"/>
    </row>
    <row r="95" spans="1:15" s="616" customFormat="1" ht="17.25" x14ac:dyDescent="0.2">
      <c r="A95" s="624"/>
      <c r="B95" s="617"/>
      <c r="C95" s="617"/>
      <c r="D95" s="617"/>
      <c r="E95" s="617"/>
      <c r="F95" s="617"/>
      <c r="G95" s="618"/>
      <c r="H95" s="618"/>
      <c r="I95" s="619"/>
      <c r="J95" s="620"/>
      <c r="K95" s="620"/>
      <c r="L95" s="620"/>
      <c r="M95" s="593">
        <f t="shared" si="4"/>
        <v>0</v>
      </c>
      <c r="N95" s="593">
        <f t="shared" si="5"/>
        <v>0</v>
      </c>
      <c r="O95" s="615"/>
    </row>
    <row r="96" spans="1:15" s="616" customFormat="1" ht="17.25" x14ac:dyDescent="0.2">
      <c r="A96" s="624"/>
      <c r="B96" s="617"/>
      <c r="C96" s="617"/>
      <c r="D96" s="617"/>
      <c r="E96" s="617"/>
      <c r="F96" s="617"/>
      <c r="G96" s="618"/>
      <c r="H96" s="618"/>
      <c r="I96" s="619"/>
      <c r="J96" s="620"/>
      <c r="K96" s="620"/>
      <c r="L96" s="620"/>
      <c r="M96" s="593">
        <f t="shared" si="4"/>
        <v>0</v>
      </c>
      <c r="N96" s="593">
        <f t="shared" si="5"/>
        <v>0</v>
      </c>
      <c r="O96" s="615"/>
    </row>
    <row r="97" spans="1:15" s="616" customFormat="1" ht="17.25" x14ac:dyDescent="0.2">
      <c r="A97" s="624"/>
      <c r="B97" s="617"/>
      <c r="C97" s="617"/>
      <c r="D97" s="617"/>
      <c r="E97" s="617"/>
      <c r="F97" s="617"/>
      <c r="G97" s="618"/>
      <c r="H97" s="618"/>
      <c r="I97" s="619"/>
      <c r="J97" s="620"/>
      <c r="K97" s="620"/>
      <c r="L97" s="620"/>
      <c r="M97" s="593">
        <f t="shared" si="4"/>
        <v>0</v>
      </c>
      <c r="N97" s="593">
        <f t="shared" si="5"/>
        <v>0</v>
      </c>
      <c r="O97" s="615"/>
    </row>
    <row r="98" spans="1:15" s="616" customFormat="1" ht="17.25" x14ac:dyDescent="0.2">
      <c r="A98" s="624"/>
      <c r="B98" s="617"/>
      <c r="C98" s="617"/>
      <c r="D98" s="617"/>
      <c r="E98" s="617"/>
      <c r="F98" s="617"/>
      <c r="G98" s="618"/>
      <c r="H98" s="618"/>
      <c r="I98" s="619"/>
      <c r="J98" s="620"/>
      <c r="K98" s="620"/>
      <c r="L98" s="620"/>
      <c r="M98" s="593">
        <f t="shared" si="4"/>
        <v>0</v>
      </c>
      <c r="N98" s="593">
        <f t="shared" si="5"/>
        <v>0</v>
      </c>
      <c r="O98" s="615"/>
    </row>
    <row r="99" spans="1:15" s="616" customFormat="1" ht="17.25" x14ac:dyDescent="0.2">
      <c r="A99" s="624"/>
      <c r="B99" s="617"/>
      <c r="C99" s="617"/>
      <c r="D99" s="617"/>
      <c r="E99" s="617"/>
      <c r="F99" s="617"/>
      <c r="G99" s="618"/>
      <c r="H99" s="618"/>
      <c r="I99" s="619"/>
      <c r="J99" s="620"/>
      <c r="K99" s="620"/>
      <c r="L99" s="620"/>
      <c r="M99" s="593">
        <f t="shared" si="4"/>
        <v>0</v>
      </c>
      <c r="N99" s="593">
        <f t="shared" si="5"/>
        <v>0</v>
      </c>
      <c r="O99" s="615"/>
    </row>
    <row r="100" spans="1:15" s="616" customFormat="1" ht="17.25" x14ac:dyDescent="0.2">
      <c r="A100" s="624"/>
      <c r="B100" s="617"/>
      <c r="C100" s="617"/>
      <c r="D100" s="617"/>
      <c r="E100" s="617"/>
      <c r="F100" s="617"/>
      <c r="G100" s="618"/>
      <c r="H100" s="618"/>
      <c r="I100" s="619"/>
      <c r="J100" s="620"/>
      <c r="K100" s="620"/>
      <c r="L100" s="620"/>
      <c r="M100" s="593">
        <f t="shared" si="4"/>
        <v>0</v>
      </c>
      <c r="N100" s="593">
        <f t="shared" si="5"/>
        <v>0</v>
      </c>
      <c r="O100" s="615"/>
    </row>
    <row r="101" spans="1:15" s="616" customFormat="1" ht="17.25" x14ac:dyDescent="0.2">
      <c r="A101" s="624"/>
      <c r="B101" s="617"/>
      <c r="C101" s="617"/>
      <c r="D101" s="617"/>
      <c r="E101" s="617"/>
      <c r="F101" s="617"/>
      <c r="G101" s="618"/>
      <c r="H101" s="618"/>
      <c r="I101" s="619"/>
      <c r="J101" s="620"/>
      <c r="K101" s="620"/>
      <c r="L101" s="620"/>
      <c r="M101" s="593">
        <f t="shared" si="4"/>
        <v>0</v>
      </c>
      <c r="N101" s="593">
        <f t="shared" si="5"/>
        <v>0</v>
      </c>
      <c r="O101" s="615"/>
    </row>
    <row r="102" spans="1:15" s="616" customFormat="1" ht="17.25" x14ac:dyDescent="0.2">
      <c r="A102" s="624"/>
      <c r="B102" s="617"/>
      <c r="C102" s="617"/>
      <c r="D102" s="617"/>
      <c r="E102" s="617"/>
      <c r="F102" s="617"/>
      <c r="G102" s="618"/>
      <c r="H102" s="618"/>
      <c r="I102" s="619"/>
      <c r="J102" s="620"/>
      <c r="K102" s="620"/>
      <c r="L102" s="620"/>
      <c r="M102" s="593">
        <f t="shared" si="4"/>
        <v>0</v>
      </c>
      <c r="N102" s="593">
        <f t="shared" si="5"/>
        <v>0</v>
      </c>
      <c r="O102" s="615"/>
    </row>
    <row r="103" spans="1:15" s="616" customFormat="1" ht="17.25" x14ac:dyDescent="0.2">
      <c r="A103" s="624"/>
      <c r="B103" s="617"/>
      <c r="C103" s="617"/>
      <c r="D103" s="617"/>
      <c r="E103" s="617"/>
      <c r="F103" s="617"/>
      <c r="G103" s="618"/>
      <c r="H103" s="618"/>
      <c r="I103" s="619"/>
      <c r="J103" s="620"/>
      <c r="K103" s="620"/>
      <c r="L103" s="620"/>
      <c r="M103" s="593">
        <f t="shared" si="4"/>
        <v>0</v>
      </c>
      <c r="N103" s="593">
        <f t="shared" si="5"/>
        <v>0</v>
      </c>
      <c r="O103" s="615"/>
    </row>
    <row r="104" spans="1:15" s="616" customFormat="1" ht="17.25" x14ac:dyDescent="0.2">
      <c r="A104" s="624"/>
      <c r="B104" s="617"/>
      <c r="C104" s="617"/>
      <c r="D104" s="617"/>
      <c r="E104" s="617"/>
      <c r="F104" s="617"/>
      <c r="G104" s="618"/>
      <c r="H104" s="618"/>
      <c r="I104" s="619"/>
      <c r="J104" s="620"/>
      <c r="K104" s="620"/>
      <c r="L104" s="620"/>
      <c r="M104" s="593">
        <f t="shared" si="4"/>
        <v>0</v>
      </c>
      <c r="N104" s="593">
        <f t="shared" si="5"/>
        <v>0</v>
      </c>
      <c r="O104" s="615"/>
    </row>
    <row r="105" spans="1:15" s="616" customFormat="1" ht="17.25" x14ac:dyDescent="0.2">
      <c r="A105" s="624"/>
      <c r="B105" s="617"/>
      <c r="C105" s="617"/>
      <c r="D105" s="617"/>
      <c r="E105" s="617"/>
      <c r="F105" s="617"/>
      <c r="G105" s="618"/>
      <c r="H105" s="618"/>
      <c r="I105" s="619"/>
      <c r="J105" s="620"/>
      <c r="K105" s="620"/>
      <c r="L105" s="620"/>
      <c r="M105" s="593">
        <f t="shared" si="4"/>
        <v>0</v>
      </c>
      <c r="N105" s="593">
        <f t="shared" si="5"/>
        <v>0</v>
      </c>
      <c r="O105" s="615"/>
    </row>
    <row r="106" spans="1:15" s="616" customFormat="1" ht="17.25" x14ac:dyDescent="0.2">
      <c r="A106" s="624"/>
      <c r="B106" s="617"/>
      <c r="C106" s="617"/>
      <c r="D106" s="617"/>
      <c r="E106" s="617"/>
      <c r="F106" s="617"/>
      <c r="G106" s="618"/>
      <c r="H106" s="618"/>
      <c r="I106" s="619"/>
      <c r="J106" s="620"/>
      <c r="K106" s="620"/>
      <c r="L106" s="620"/>
      <c r="M106" s="593">
        <f t="shared" si="4"/>
        <v>0</v>
      </c>
      <c r="N106" s="593">
        <f t="shared" si="5"/>
        <v>0</v>
      </c>
      <c r="O106" s="615"/>
    </row>
    <row r="107" spans="1:15" s="616" customFormat="1" ht="17.25" x14ac:dyDescent="0.2">
      <c r="A107" s="624"/>
      <c r="B107" s="617"/>
      <c r="C107" s="617"/>
      <c r="D107" s="617"/>
      <c r="E107" s="617"/>
      <c r="F107" s="617"/>
      <c r="G107" s="618"/>
      <c r="H107" s="618"/>
      <c r="I107" s="619"/>
      <c r="J107" s="620"/>
      <c r="K107" s="620"/>
      <c r="L107" s="620"/>
      <c r="M107" s="593">
        <f t="shared" si="4"/>
        <v>0</v>
      </c>
      <c r="N107" s="593">
        <f t="shared" si="5"/>
        <v>0</v>
      </c>
      <c r="O107" s="615"/>
    </row>
    <row r="108" spans="1:15" s="616" customFormat="1" ht="17.25" x14ac:dyDescent="0.2">
      <c r="A108" s="624"/>
      <c r="B108" s="617"/>
      <c r="C108" s="617"/>
      <c r="D108" s="617"/>
      <c r="E108" s="617"/>
      <c r="F108" s="617"/>
      <c r="G108" s="618"/>
      <c r="H108" s="618"/>
      <c r="I108" s="619"/>
      <c r="J108" s="620"/>
      <c r="K108" s="620"/>
      <c r="L108" s="620"/>
      <c r="M108" s="593">
        <f t="shared" si="4"/>
        <v>0</v>
      </c>
      <c r="N108" s="593">
        <f t="shared" si="5"/>
        <v>0</v>
      </c>
      <c r="O108" s="615"/>
    </row>
    <row r="109" spans="1:15" s="616" customFormat="1" ht="17.25" x14ac:dyDescent="0.2">
      <c r="A109" s="624"/>
      <c r="B109" s="617"/>
      <c r="C109" s="617"/>
      <c r="D109" s="617"/>
      <c r="E109" s="617"/>
      <c r="F109" s="617"/>
      <c r="G109" s="618"/>
      <c r="H109" s="618"/>
      <c r="I109" s="619"/>
      <c r="J109" s="620"/>
      <c r="K109" s="620"/>
      <c r="L109" s="620"/>
      <c r="M109" s="593">
        <f t="shared" si="4"/>
        <v>0</v>
      </c>
      <c r="N109" s="593">
        <f t="shared" si="5"/>
        <v>0</v>
      </c>
      <c r="O109" s="615"/>
    </row>
    <row r="110" spans="1:15" s="616" customFormat="1" ht="17.25" x14ac:dyDescent="0.2">
      <c r="A110" s="624"/>
      <c r="B110" s="617"/>
      <c r="C110" s="617"/>
      <c r="D110" s="617"/>
      <c r="E110" s="617"/>
      <c r="F110" s="617"/>
      <c r="G110" s="618"/>
      <c r="H110" s="618"/>
      <c r="I110" s="619"/>
      <c r="J110" s="620"/>
      <c r="K110" s="620"/>
      <c r="L110" s="620"/>
      <c r="M110" s="593">
        <f t="shared" si="4"/>
        <v>0</v>
      </c>
      <c r="N110" s="593">
        <f t="shared" si="5"/>
        <v>0</v>
      </c>
      <c r="O110" s="615"/>
    </row>
    <row r="111" spans="1:15" s="616" customFormat="1" ht="17.25" x14ac:dyDescent="0.2">
      <c r="A111" s="624"/>
      <c r="B111" s="617"/>
      <c r="C111" s="617"/>
      <c r="D111" s="617"/>
      <c r="E111" s="617"/>
      <c r="F111" s="617"/>
      <c r="G111" s="618"/>
      <c r="H111" s="618"/>
      <c r="I111" s="619"/>
      <c r="J111" s="620"/>
      <c r="K111" s="620"/>
      <c r="L111" s="620"/>
      <c r="M111" s="593">
        <f t="shared" ref="M111:M142" si="6">K111+J111</f>
        <v>0</v>
      </c>
      <c r="N111" s="593">
        <f t="shared" ref="N111:N142" si="7">I111-M111</f>
        <v>0</v>
      </c>
      <c r="O111" s="615"/>
    </row>
    <row r="112" spans="1:15" s="616" customFormat="1" ht="17.25" x14ac:dyDescent="0.2">
      <c r="A112" s="624"/>
      <c r="B112" s="617"/>
      <c r="C112" s="617"/>
      <c r="D112" s="617"/>
      <c r="E112" s="617"/>
      <c r="F112" s="617"/>
      <c r="G112" s="618"/>
      <c r="H112" s="618"/>
      <c r="I112" s="619"/>
      <c r="J112" s="620"/>
      <c r="K112" s="620"/>
      <c r="L112" s="620"/>
      <c r="M112" s="593">
        <f t="shared" si="6"/>
        <v>0</v>
      </c>
      <c r="N112" s="593">
        <f t="shared" si="7"/>
        <v>0</v>
      </c>
      <c r="O112" s="615"/>
    </row>
    <row r="113" spans="1:15" s="616" customFormat="1" ht="17.25" x14ac:dyDescent="0.2">
      <c r="A113" s="624"/>
      <c r="B113" s="617"/>
      <c r="C113" s="617"/>
      <c r="D113" s="617"/>
      <c r="E113" s="617"/>
      <c r="F113" s="617"/>
      <c r="G113" s="618"/>
      <c r="H113" s="618"/>
      <c r="I113" s="619"/>
      <c r="J113" s="620"/>
      <c r="K113" s="620"/>
      <c r="L113" s="620"/>
      <c r="M113" s="593">
        <f t="shared" si="6"/>
        <v>0</v>
      </c>
      <c r="N113" s="593">
        <f t="shared" si="7"/>
        <v>0</v>
      </c>
      <c r="O113" s="615"/>
    </row>
    <row r="114" spans="1:15" s="616" customFormat="1" ht="17.25" x14ac:dyDescent="0.2">
      <c r="A114" s="624"/>
      <c r="B114" s="617"/>
      <c r="C114" s="617"/>
      <c r="D114" s="617"/>
      <c r="E114" s="617"/>
      <c r="F114" s="617"/>
      <c r="G114" s="618"/>
      <c r="H114" s="618"/>
      <c r="I114" s="619"/>
      <c r="J114" s="620"/>
      <c r="K114" s="620"/>
      <c r="L114" s="620"/>
      <c r="M114" s="593">
        <f t="shared" si="6"/>
        <v>0</v>
      </c>
      <c r="N114" s="593">
        <f t="shared" si="7"/>
        <v>0</v>
      </c>
      <c r="O114" s="615"/>
    </row>
    <row r="115" spans="1:15" s="616" customFormat="1" ht="17.25" x14ac:dyDescent="0.2">
      <c r="A115" s="624"/>
      <c r="B115" s="617"/>
      <c r="C115" s="617"/>
      <c r="D115" s="617"/>
      <c r="E115" s="617"/>
      <c r="F115" s="617"/>
      <c r="G115" s="618"/>
      <c r="H115" s="618"/>
      <c r="I115" s="619"/>
      <c r="J115" s="620"/>
      <c r="K115" s="620"/>
      <c r="L115" s="620"/>
      <c r="M115" s="593">
        <f t="shared" si="6"/>
        <v>0</v>
      </c>
      <c r="N115" s="593">
        <f t="shared" si="7"/>
        <v>0</v>
      </c>
      <c r="O115" s="615"/>
    </row>
    <row r="116" spans="1:15" s="616" customFormat="1" ht="17.25" x14ac:dyDescent="0.2">
      <c r="A116" s="624"/>
      <c r="B116" s="617"/>
      <c r="C116" s="617"/>
      <c r="D116" s="617"/>
      <c r="E116" s="617"/>
      <c r="F116" s="617"/>
      <c r="G116" s="618"/>
      <c r="H116" s="618"/>
      <c r="I116" s="619"/>
      <c r="J116" s="620"/>
      <c r="K116" s="620"/>
      <c r="L116" s="620"/>
      <c r="M116" s="593">
        <f t="shared" si="6"/>
        <v>0</v>
      </c>
      <c r="N116" s="593">
        <f t="shared" si="7"/>
        <v>0</v>
      </c>
      <c r="O116" s="615"/>
    </row>
    <row r="117" spans="1:15" s="616" customFormat="1" ht="17.25" x14ac:dyDescent="0.2">
      <c r="A117" s="624"/>
      <c r="B117" s="617"/>
      <c r="C117" s="617"/>
      <c r="D117" s="617"/>
      <c r="E117" s="617"/>
      <c r="F117" s="617"/>
      <c r="G117" s="618"/>
      <c r="H117" s="618"/>
      <c r="I117" s="619"/>
      <c r="J117" s="620"/>
      <c r="K117" s="620"/>
      <c r="L117" s="620"/>
      <c r="M117" s="593">
        <f t="shared" si="6"/>
        <v>0</v>
      </c>
      <c r="N117" s="593">
        <f t="shared" si="7"/>
        <v>0</v>
      </c>
      <c r="O117" s="615"/>
    </row>
    <row r="118" spans="1:15" s="616" customFormat="1" ht="17.25" x14ac:dyDescent="0.2">
      <c r="A118" s="624"/>
      <c r="B118" s="617"/>
      <c r="C118" s="617"/>
      <c r="D118" s="617"/>
      <c r="E118" s="617"/>
      <c r="F118" s="617"/>
      <c r="G118" s="618"/>
      <c r="H118" s="618"/>
      <c r="I118" s="619"/>
      <c r="J118" s="620"/>
      <c r="K118" s="620"/>
      <c r="L118" s="620"/>
      <c r="M118" s="593">
        <f t="shared" si="6"/>
        <v>0</v>
      </c>
      <c r="N118" s="593">
        <f t="shared" si="7"/>
        <v>0</v>
      </c>
      <c r="O118" s="615"/>
    </row>
    <row r="119" spans="1:15" s="616" customFormat="1" ht="17.25" x14ac:dyDescent="0.2">
      <c r="A119" s="624"/>
      <c r="B119" s="617"/>
      <c r="C119" s="617"/>
      <c r="D119" s="617"/>
      <c r="E119" s="617"/>
      <c r="F119" s="617"/>
      <c r="G119" s="618"/>
      <c r="H119" s="618"/>
      <c r="I119" s="619"/>
      <c r="J119" s="620"/>
      <c r="K119" s="620"/>
      <c r="L119" s="620"/>
      <c r="M119" s="593">
        <f t="shared" si="6"/>
        <v>0</v>
      </c>
      <c r="N119" s="593">
        <f t="shared" si="7"/>
        <v>0</v>
      </c>
      <c r="O119" s="615"/>
    </row>
    <row r="120" spans="1:15" s="616" customFormat="1" ht="17.25" x14ac:dyDescent="0.2">
      <c r="A120" s="624"/>
      <c r="B120" s="617"/>
      <c r="C120" s="617"/>
      <c r="D120" s="617"/>
      <c r="E120" s="617"/>
      <c r="F120" s="617"/>
      <c r="G120" s="618"/>
      <c r="H120" s="618"/>
      <c r="I120" s="619"/>
      <c r="J120" s="620"/>
      <c r="K120" s="620"/>
      <c r="L120" s="620"/>
      <c r="M120" s="593">
        <f t="shared" si="6"/>
        <v>0</v>
      </c>
      <c r="N120" s="593">
        <f t="shared" si="7"/>
        <v>0</v>
      </c>
      <c r="O120" s="615"/>
    </row>
    <row r="121" spans="1:15" s="616" customFormat="1" ht="17.25" x14ac:dyDescent="0.2">
      <c r="A121" s="624"/>
      <c r="B121" s="617"/>
      <c r="C121" s="617"/>
      <c r="D121" s="617"/>
      <c r="E121" s="617"/>
      <c r="F121" s="617"/>
      <c r="G121" s="618"/>
      <c r="H121" s="618"/>
      <c r="I121" s="619"/>
      <c r="J121" s="620"/>
      <c r="K121" s="620"/>
      <c r="L121" s="620"/>
      <c r="M121" s="593">
        <f t="shared" si="6"/>
        <v>0</v>
      </c>
      <c r="N121" s="593">
        <f t="shared" si="7"/>
        <v>0</v>
      </c>
      <c r="O121" s="615"/>
    </row>
    <row r="122" spans="1:15" s="616" customFormat="1" ht="17.25" x14ac:dyDescent="0.2">
      <c r="A122" s="624"/>
      <c r="B122" s="617"/>
      <c r="C122" s="617"/>
      <c r="D122" s="617"/>
      <c r="E122" s="617"/>
      <c r="F122" s="617"/>
      <c r="G122" s="618"/>
      <c r="H122" s="618"/>
      <c r="I122" s="619"/>
      <c r="J122" s="620"/>
      <c r="K122" s="620"/>
      <c r="L122" s="620"/>
      <c r="M122" s="593">
        <f t="shared" si="6"/>
        <v>0</v>
      </c>
      <c r="N122" s="593">
        <f t="shared" si="7"/>
        <v>0</v>
      </c>
      <c r="O122" s="615"/>
    </row>
    <row r="123" spans="1:15" s="616" customFormat="1" ht="17.25" x14ac:dyDescent="0.2">
      <c r="A123" s="624"/>
      <c r="B123" s="617"/>
      <c r="C123" s="617"/>
      <c r="D123" s="617"/>
      <c r="E123" s="617"/>
      <c r="F123" s="617"/>
      <c r="G123" s="618"/>
      <c r="H123" s="618"/>
      <c r="I123" s="619"/>
      <c r="J123" s="620"/>
      <c r="K123" s="620"/>
      <c r="L123" s="620"/>
      <c r="M123" s="593">
        <f t="shared" si="6"/>
        <v>0</v>
      </c>
      <c r="N123" s="593">
        <f t="shared" si="7"/>
        <v>0</v>
      </c>
      <c r="O123" s="615"/>
    </row>
    <row r="124" spans="1:15" s="616" customFormat="1" ht="17.25" x14ac:dyDescent="0.2">
      <c r="A124" s="624"/>
      <c r="B124" s="617"/>
      <c r="C124" s="617"/>
      <c r="D124" s="617"/>
      <c r="E124" s="617"/>
      <c r="F124" s="617"/>
      <c r="G124" s="618"/>
      <c r="H124" s="618"/>
      <c r="I124" s="619"/>
      <c r="J124" s="620"/>
      <c r="K124" s="620"/>
      <c r="L124" s="620"/>
      <c r="M124" s="593">
        <f t="shared" si="6"/>
        <v>0</v>
      </c>
      <c r="N124" s="593">
        <f t="shared" si="7"/>
        <v>0</v>
      </c>
      <c r="O124" s="615"/>
    </row>
    <row r="125" spans="1:15" s="616" customFormat="1" ht="17.25" x14ac:dyDescent="0.2">
      <c r="A125" s="624"/>
      <c r="B125" s="617"/>
      <c r="C125" s="617"/>
      <c r="D125" s="617"/>
      <c r="E125" s="617"/>
      <c r="F125" s="617"/>
      <c r="G125" s="618"/>
      <c r="H125" s="618"/>
      <c r="I125" s="619"/>
      <c r="J125" s="620"/>
      <c r="K125" s="620"/>
      <c r="L125" s="620"/>
      <c r="M125" s="593">
        <f t="shared" si="6"/>
        <v>0</v>
      </c>
      <c r="N125" s="593">
        <f t="shared" si="7"/>
        <v>0</v>
      </c>
      <c r="O125" s="615"/>
    </row>
    <row r="126" spans="1:15" s="616" customFormat="1" ht="17.25" x14ac:dyDescent="0.2">
      <c r="A126" s="624"/>
      <c r="B126" s="617"/>
      <c r="C126" s="617"/>
      <c r="D126" s="617"/>
      <c r="E126" s="617"/>
      <c r="F126" s="617"/>
      <c r="G126" s="618"/>
      <c r="H126" s="618"/>
      <c r="I126" s="619"/>
      <c r="J126" s="620"/>
      <c r="K126" s="620"/>
      <c r="L126" s="620"/>
      <c r="M126" s="593">
        <f t="shared" si="6"/>
        <v>0</v>
      </c>
      <c r="N126" s="593">
        <f t="shared" si="7"/>
        <v>0</v>
      </c>
      <c r="O126" s="615"/>
    </row>
    <row r="127" spans="1:15" s="616" customFormat="1" ht="17.25" x14ac:dyDescent="0.2">
      <c r="A127" s="624"/>
      <c r="B127" s="617"/>
      <c r="C127" s="617"/>
      <c r="D127" s="617"/>
      <c r="E127" s="617"/>
      <c r="F127" s="617"/>
      <c r="G127" s="618"/>
      <c r="H127" s="618"/>
      <c r="I127" s="619"/>
      <c r="J127" s="620"/>
      <c r="K127" s="620"/>
      <c r="L127" s="620"/>
      <c r="M127" s="593">
        <f t="shared" si="6"/>
        <v>0</v>
      </c>
      <c r="N127" s="593">
        <f t="shared" si="7"/>
        <v>0</v>
      </c>
      <c r="O127" s="615"/>
    </row>
    <row r="128" spans="1:15" s="616" customFormat="1" ht="17.25" x14ac:dyDescent="0.2">
      <c r="A128" s="624"/>
      <c r="B128" s="617"/>
      <c r="C128" s="617"/>
      <c r="D128" s="617"/>
      <c r="E128" s="617"/>
      <c r="F128" s="617"/>
      <c r="G128" s="618"/>
      <c r="H128" s="618"/>
      <c r="I128" s="619"/>
      <c r="J128" s="620"/>
      <c r="K128" s="620"/>
      <c r="L128" s="620"/>
      <c r="M128" s="593">
        <f t="shared" si="6"/>
        <v>0</v>
      </c>
      <c r="N128" s="593">
        <f t="shared" si="7"/>
        <v>0</v>
      </c>
      <c r="O128" s="615"/>
    </row>
    <row r="129" spans="1:15" s="616" customFormat="1" ht="17.25" x14ac:dyDescent="0.2">
      <c r="A129" s="624"/>
      <c r="B129" s="617"/>
      <c r="C129" s="617"/>
      <c r="D129" s="617"/>
      <c r="E129" s="617"/>
      <c r="F129" s="617"/>
      <c r="G129" s="618"/>
      <c r="H129" s="618"/>
      <c r="I129" s="619"/>
      <c r="J129" s="620"/>
      <c r="K129" s="620"/>
      <c r="L129" s="620"/>
      <c r="M129" s="593">
        <f t="shared" si="6"/>
        <v>0</v>
      </c>
      <c r="N129" s="593">
        <f t="shared" si="7"/>
        <v>0</v>
      </c>
      <c r="O129" s="615"/>
    </row>
    <row r="130" spans="1:15" s="616" customFormat="1" ht="17.25" x14ac:dyDescent="0.2">
      <c r="A130" s="624"/>
      <c r="B130" s="617"/>
      <c r="C130" s="617"/>
      <c r="D130" s="617"/>
      <c r="E130" s="617"/>
      <c r="F130" s="617"/>
      <c r="G130" s="618"/>
      <c r="H130" s="618"/>
      <c r="I130" s="619"/>
      <c r="J130" s="620"/>
      <c r="K130" s="620"/>
      <c r="L130" s="620"/>
      <c r="M130" s="593">
        <f t="shared" si="6"/>
        <v>0</v>
      </c>
      <c r="N130" s="593">
        <f t="shared" si="7"/>
        <v>0</v>
      </c>
      <c r="O130" s="615"/>
    </row>
    <row r="131" spans="1:15" s="616" customFormat="1" ht="17.25" x14ac:dyDescent="0.2">
      <c r="A131" s="624"/>
      <c r="B131" s="617"/>
      <c r="C131" s="617"/>
      <c r="D131" s="617"/>
      <c r="E131" s="617"/>
      <c r="F131" s="617"/>
      <c r="G131" s="618"/>
      <c r="H131" s="618"/>
      <c r="I131" s="619"/>
      <c r="J131" s="620"/>
      <c r="K131" s="620"/>
      <c r="L131" s="620"/>
      <c r="M131" s="593">
        <f t="shared" si="6"/>
        <v>0</v>
      </c>
      <c r="N131" s="593">
        <f t="shared" si="7"/>
        <v>0</v>
      </c>
      <c r="O131" s="615"/>
    </row>
    <row r="132" spans="1:15" s="616" customFormat="1" ht="17.25" x14ac:dyDescent="0.2">
      <c r="A132" s="624"/>
      <c r="B132" s="617"/>
      <c r="C132" s="617"/>
      <c r="D132" s="617"/>
      <c r="E132" s="617"/>
      <c r="F132" s="617"/>
      <c r="G132" s="618"/>
      <c r="H132" s="618"/>
      <c r="I132" s="619"/>
      <c r="J132" s="620"/>
      <c r="K132" s="620"/>
      <c r="L132" s="620"/>
      <c r="M132" s="593">
        <f t="shared" si="6"/>
        <v>0</v>
      </c>
      <c r="N132" s="593">
        <f t="shared" si="7"/>
        <v>0</v>
      </c>
      <c r="O132" s="615"/>
    </row>
    <row r="133" spans="1:15" s="616" customFormat="1" ht="17.25" x14ac:dyDescent="0.2">
      <c r="A133" s="624"/>
      <c r="B133" s="617"/>
      <c r="C133" s="617"/>
      <c r="D133" s="617"/>
      <c r="E133" s="617"/>
      <c r="F133" s="617"/>
      <c r="G133" s="618"/>
      <c r="H133" s="618"/>
      <c r="I133" s="619"/>
      <c r="J133" s="620"/>
      <c r="K133" s="620"/>
      <c r="L133" s="620"/>
      <c r="M133" s="593">
        <f t="shared" si="6"/>
        <v>0</v>
      </c>
      <c r="N133" s="593">
        <f t="shared" si="7"/>
        <v>0</v>
      </c>
      <c r="O133" s="615"/>
    </row>
    <row r="134" spans="1:15" s="616" customFormat="1" ht="17.25" x14ac:dyDescent="0.2">
      <c r="A134" s="624"/>
      <c r="B134" s="617"/>
      <c r="C134" s="617"/>
      <c r="D134" s="617"/>
      <c r="E134" s="617"/>
      <c r="F134" s="617"/>
      <c r="G134" s="618"/>
      <c r="H134" s="618"/>
      <c r="I134" s="619"/>
      <c r="J134" s="620"/>
      <c r="K134" s="620"/>
      <c r="L134" s="620"/>
      <c r="M134" s="593">
        <f t="shared" si="6"/>
        <v>0</v>
      </c>
      <c r="N134" s="593">
        <f t="shared" si="7"/>
        <v>0</v>
      </c>
      <c r="O134" s="615"/>
    </row>
    <row r="135" spans="1:15" s="616" customFormat="1" ht="17.25" x14ac:dyDescent="0.2">
      <c r="A135" s="624"/>
      <c r="B135" s="617"/>
      <c r="C135" s="617"/>
      <c r="D135" s="617"/>
      <c r="E135" s="617"/>
      <c r="F135" s="617"/>
      <c r="G135" s="618"/>
      <c r="H135" s="618"/>
      <c r="I135" s="619"/>
      <c r="J135" s="620"/>
      <c r="K135" s="620"/>
      <c r="L135" s="620"/>
      <c r="M135" s="593">
        <f t="shared" si="6"/>
        <v>0</v>
      </c>
      <c r="N135" s="593">
        <f t="shared" si="7"/>
        <v>0</v>
      </c>
      <c r="O135" s="615"/>
    </row>
    <row r="136" spans="1:15" s="616" customFormat="1" ht="17.25" x14ac:dyDescent="0.2">
      <c r="A136" s="624"/>
      <c r="B136" s="617"/>
      <c r="C136" s="617"/>
      <c r="D136" s="617"/>
      <c r="E136" s="617"/>
      <c r="F136" s="617"/>
      <c r="G136" s="618"/>
      <c r="H136" s="618"/>
      <c r="I136" s="619"/>
      <c r="J136" s="620"/>
      <c r="K136" s="620"/>
      <c r="L136" s="620"/>
      <c r="M136" s="593">
        <f t="shared" si="6"/>
        <v>0</v>
      </c>
      <c r="N136" s="593">
        <f t="shared" si="7"/>
        <v>0</v>
      </c>
      <c r="O136" s="615"/>
    </row>
    <row r="137" spans="1:15" s="616" customFormat="1" ht="17.25" x14ac:dyDescent="0.2">
      <c r="A137" s="624"/>
      <c r="B137" s="617"/>
      <c r="C137" s="617"/>
      <c r="D137" s="617"/>
      <c r="E137" s="617"/>
      <c r="F137" s="617"/>
      <c r="G137" s="618"/>
      <c r="H137" s="618"/>
      <c r="I137" s="619"/>
      <c r="J137" s="620"/>
      <c r="K137" s="620"/>
      <c r="L137" s="620"/>
      <c r="M137" s="593">
        <f t="shared" si="6"/>
        <v>0</v>
      </c>
      <c r="N137" s="593">
        <f t="shared" si="7"/>
        <v>0</v>
      </c>
      <c r="O137" s="615"/>
    </row>
    <row r="138" spans="1:15" s="616" customFormat="1" ht="17.25" x14ac:dyDescent="0.2">
      <c r="A138" s="624"/>
      <c r="B138" s="617"/>
      <c r="C138" s="617"/>
      <c r="D138" s="617"/>
      <c r="E138" s="617"/>
      <c r="F138" s="617"/>
      <c r="G138" s="618"/>
      <c r="H138" s="618"/>
      <c r="I138" s="619"/>
      <c r="J138" s="620"/>
      <c r="K138" s="620"/>
      <c r="L138" s="620"/>
      <c r="M138" s="593">
        <f t="shared" si="6"/>
        <v>0</v>
      </c>
      <c r="N138" s="593">
        <f t="shared" si="7"/>
        <v>0</v>
      </c>
      <c r="O138" s="615"/>
    </row>
    <row r="139" spans="1:15" s="616" customFormat="1" ht="17.25" x14ac:dyDescent="0.2">
      <c r="A139" s="624"/>
      <c r="B139" s="617"/>
      <c r="C139" s="617"/>
      <c r="D139" s="617"/>
      <c r="E139" s="617"/>
      <c r="F139" s="617"/>
      <c r="G139" s="618"/>
      <c r="H139" s="618"/>
      <c r="I139" s="619"/>
      <c r="J139" s="620"/>
      <c r="K139" s="620"/>
      <c r="L139" s="620"/>
      <c r="M139" s="593">
        <f t="shared" si="6"/>
        <v>0</v>
      </c>
      <c r="N139" s="593">
        <f t="shared" si="7"/>
        <v>0</v>
      </c>
      <c r="O139" s="615"/>
    </row>
    <row r="140" spans="1:15" s="616" customFormat="1" ht="17.25" x14ac:dyDescent="0.2">
      <c r="A140" s="624"/>
      <c r="B140" s="617"/>
      <c r="C140" s="617"/>
      <c r="D140" s="617"/>
      <c r="E140" s="617"/>
      <c r="F140" s="617"/>
      <c r="G140" s="618"/>
      <c r="H140" s="618"/>
      <c r="I140" s="619"/>
      <c r="J140" s="620"/>
      <c r="K140" s="620"/>
      <c r="L140" s="620"/>
      <c r="M140" s="593">
        <f t="shared" si="6"/>
        <v>0</v>
      </c>
      <c r="N140" s="593">
        <f t="shared" si="7"/>
        <v>0</v>
      </c>
      <c r="O140" s="615"/>
    </row>
    <row r="141" spans="1:15" s="616" customFormat="1" ht="17.25" x14ac:dyDescent="0.2">
      <c r="A141" s="624"/>
      <c r="B141" s="617"/>
      <c r="C141" s="617"/>
      <c r="D141" s="617"/>
      <c r="E141" s="617"/>
      <c r="F141" s="617"/>
      <c r="G141" s="618"/>
      <c r="H141" s="618"/>
      <c r="I141" s="619"/>
      <c r="J141" s="620"/>
      <c r="K141" s="620"/>
      <c r="L141" s="620"/>
      <c r="M141" s="593">
        <f t="shared" si="6"/>
        <v>0</v>
      </c>
      <c r="N141" s="593">
        <f t="shared" si="7"/>
        <v>0</v>
      </c>
      <c r="O141" s="615"/>
    </row>
    <row r="142" spans="1:15" s="616" customFormat="1" ht="17.25" x14ac:dyDescent="0.2">
      <c r="A142" s="624"/>
      <c r="B142" s="617"/>
      <c r="C142" s="617"/>
      <c r="D142" s="617"/>
      <c r="E142" s="617"/>
      <c r="F142" s="617"/>
      <c r="G142" s="618"/>
      <c r="H142" s="618"/>
      <c r="I142" s="619"/>
      <c r="J142" s="620"/>
      <c r="K142" s="620"/>
      <c r="L142" s="620"/>
      <c r="M142" s="593">
        <f t="shared" si="6"/>
        <v>0</v>
      </c>
      <c r="N142" s="593">
        <f t="shared" si="7"/>
        <v>0</v>
      </c>
      <c r="O142" s="615"/>
    </row>
    <row r="143" spans="1:15" s="616" customFormat="1" ht="17.25" x14ac:dyDescent="0.2">
      <c r="A143" s="624"/>
      <c r="B143" s="617"/>
      <c r="C143" s="617"/>
      <c r="D143" s="617"/>
      <c r="E143" s="617"/>
      <c r="F143" s="617"/>
      <c r="G143" s="618"/>
      <c r="H143" s="618"/>
      <c r="I143" s="619"/>
      <c r="J143" s="620"/>
      <c r="K143" s="620"/>
      <c r="L143" s="620"/>
      <c r="M143" s="593">
        <f t="shared" ref="M143:M174" si="8">K143+J143</f>
        <v>0</v>
      </c>
      <c r="N143" s="593">
        <f t="shared" ref="N143:N174" si="9">I143-M143</f>
        <v>0</v>
      </c>
      <c r="O143" s="615"/>
    </row>
    <row r="144" spans="1:15" s="616" customFormat="1" ht="17.25" x14ac:dyDescent="0.2">
      <c r="A144" s="624"/>
      <c r="B144" s="617"/>
      <c r="C144" s="617"/>
      <c r="D144" s="617"/>
      <c r="E144" s="617"/>
      <c r="F144" s="617"/>
      <c r="G144" s="618"/>
      <c r="H144" s="618"/>
      <c r="I144" s="619"/>
      <c r="J144" s="620"/>
      <c r="K144" s="620"/>
      <c r="L144" s="620"/>
      <c r="M144" s="593">
        <f t="shared" si="8"/>
        <v>0</v>
      </c>
      <c r="N144" s="593">
        <f t="shared" si="9"/>
        <v>0</v>
      </c>
      <c r="O144" s="615"/>
    </row>
    <row r="145" spans="1:15" s="616" customFormat="1" ht="17.25" x14ac:dyDescent="0.2">
      <c r="A145" s="624"/>
      <c r="B145" s="617"/>
      <c r="C145" s="617"/>
      <c r="D145" s="617"/>
      <c r="E145" s="617"/>
      <c r="F145" s="617"/>
      <c r="G145" s="618"/>
      <c r="H145" s="618"/>
      <c r="I145" s="619"/>
      <c r="J145" s="620"/>
      <c r="K145" s="620"/>
      <c r="L145" s="620"/>
      <c r="M145" s="593">
        <f t="shared" si="8"/>
        <v>0</v>
      </c>
      <c r="N145" s="593">
        <f t="shared" si="9"/>
        <v>0</v>
      </c>
      <c r="O145" s="615"/>
    </row>
    <row r="146" spans="1:15" s="616" customFormat="1" ht="17.25" x14ac:dyDescent="0.2">
      <c r="A146" s="624"/>
      <c r="B146" s="617"/>
      <c r="C146" s="617"/>
      <c r="D146" s="617"/>
      <c r="E146" s="617"/>
      <c r="F146" s="617"/>
      <c r="G146" s="618"/>
      <c r="H146" s="618"/>
      <c r="I146" s="619"/>
      <c r="J146" s="620"/>
      <c r="K146" s="620"/>
      <c r="L146" s="620"/>
      <c r="M146" s="593">
        <f t="shared" si="8"/>
        <v>0</v>
      </c>
      <c r="N146" s="593">
        <f t="shared" si="9"/>
        <v>0</v>
      </c>
      <c r="O146" s="615"/>
    </row>
    <row r="147" spans="1:15" s="616" customFormat="1" ht="17.25" x14ac:dyDescent="0.2">
      <c r="A147" s="624"/>
      <c r="B147" s="617"/>
      <c r="C147" s="617"/>
      <c r="D147" s="617"/>
      <c r="E147" s="617"/>
      <c r="F147" s="617"/>
      <c r="G147" s="618"/>
      <c r="H147" s="618"/>
      <c r="I147" s="619"/>
      <c r="J147" s="620"/>
      <c r="K147" s="620"/>
      <c r="L147" s="620"/>
      <c r="M147" s="593">
        <f t="shared" si="8"/>
        <v>0</v>
      </c>
      <c r="N147" s="593">
        <f t="shared" si="9"/>
        <v>0</v>
      </c>
      <c r="O147" s="615"/>
    </row>
    <row r="148" spans="1:15" s="616" customFormat="1" ht="17.25" x14ac:dyDescent="0.2">
      <c r="A148" s="624"/>
      <c r="B148" s="617"/>
      <c r="C148" s="617"/>
      <c r="D148" s="617"/>
      <c r="E148" s="617"/>
      <c r="F148" s="617"/>
      <c r="G148" s="618"/>
      <c r="H148" s="618"/>
      <c r="I148" s="619"/>
      <c r="J148" s="620"/>
      <c r="K148" s="620"/>
      <c r="L148" s="620"/>
      <c r="M148" s="593">
        <f t="shared" si="8"/>
        <v>0</v>
      </c>
      <c r="N148" s="593">
        <f t="shared" si="9"/>
        <v>0</v>
      </c>
      <c r="O148" s="615"/>
    </row>
    <row r="149" spans="1:15" s="616" customFormat="1" ht="17.25" x14ac:dyDescent="0.2">
      <c r="A149" s="624"/>
      <c r="B149" s="617"/>
      <c r="C149" s="617"/>
      <c r="D149" s="617"/>
      <c r="E149" s="617"/>
      <c r="F149" s="617"/>
      <c r="G149" s="618"/>
      <c r="H149" s="618"/>
      <c r="I149" s="619"/>
      <c r="J149" s="620"/>
      <c r="K149" s="620"/>
      <c r="L149" s="620"/>
      <c r="M149" s="593">
        <f t="shared" si="8"/>
        <v>0</v>
      </c>
      <c r="N149" s="593">
        <f t="shared" si="9"/>
        <v>0</v>
      </c>
      <c r="O149" s="615"/>
    </row>
    <row r="150" spans="1:15" s="616" customFormat="1" ht="17.25" x14ac:dyDescent="0.2">
      <c r="A150" s="624"/>
      <c r="B150" s="617"/>
      <c r="C150" s="617"/>
      <c r="D150" s="617"/>
      <c r="E150" s="617"/>
      <c r="F150" s="617"/>
      <c r="G150" s="618"/>
      <c r="H150" s="618"/>
      <c r="I150" s="619"/>
      <c r="J150" s="620"/>
      <c r="K150" s="620"/>
      <c r="L150" s="620"/>
      <c r="M150" s="593">
        <f t="shared" si="8"/>
        <v>0</v>
      </c>
      <c r="N150" s="593">
        <f t="shared" si="9"/>
        <v>0</v>
      </c>
      <c r="O150" s="615"/>
    </row>
    <row r="151" spans="1:15" s="616" customFormat="1" ht="17.25" x14ac:dyDescent="0.2">
      <c r="A151" s="624"/>
      <c r="B151" s="617"/>
      <c r="C151" s="617"/>
      <c r="D151" s="617"/>
      <c r="E151" s="617"/>
      <c r="F151" s="617"/>
      <c r="G151" s="618"/>
      <c r="H151" s="618"/>
      <c r="I151" s="619"/>
      <c r="J151" s="620"/>
      <c r="K151" s="620"/>
      <c r="L151" s="620"/>
      <c r="M151" s="593">
        <f t="shared" si="8"/>
        <v>0</v>
      </c>
      <c r="N151" s="593">
        <f t="shared" si="9"/>
        <v>0</v>
      </c>
      <c r="O151" s="615"/>
    </row>
    <row r="152" spans="1:15" s="616" customFormat="1" ht="17.25" x14ac:dyDescent="0.2">
      <c r="A152" s="624"/>
      <c r="B152" s="617"/>
      <c r="C152" s="617"/>
      <c r="D152" s="617"/>
      <c r="E152" s="617"/>
      <c r="F152" s="617"/>
      <c r="G152" s="618"/>
      <c r="H152" s="618"/>
      <c r="I152" s="619"/>
      <c r="J152" s="620"/>
      <c r="K152" s="620"/>
      <c r="L152" s="620"/>
      <c r="M152" s="593">
        <f t="shared" si="8"/>
        <v>0</v>
      </c>
      <c r="N152" s="593">
        <f t="shared" si="9"/>
        <v>0</v>
      </c>
      <c r="O152" s="615"/>
    </row>
    <row r="153" spans="1:15" s="616" customFormat="1" ht="17.25" x14ac:dyDescent="0.2">
      <c r="A153" s="624"/>
      <c r="B153" s="617"/>
      <c r="C153" s="617"/>
      <c r="D153" s="617"/>
      <c r="E153" s="617"/>
      <c r="F153" s="617"/>
      <c r="G153" s="618"/>
      <c r="H153" s="618"/>
      <c r="I153" s="619"/>
      <c r="J153" s="620"/>
      <c r="K153" s="620"/>
      <c r="L153" s="620"/>
      <c r="M153" s="593">
        <f t="shared" si="8"/>
        <v>0</v>
      </c>
      <c r="N153" s="593">
        <f t="shared" si="9"/>
        <v>0</v>
      </c>
      <c r="O153" s="615"/>
    </row>
    <row r="154" spans="1:15" s="616" customFormat="1" ht="17.25" x14ac:dyDescent="0.2">
      <c r="A154" s="624"/>
      <c r="B154" s="617"/>
      <c r="C154" s="617"/>
      <c r="D154" s="617"/>
      <c r="E154" s="617"/>
      <c r="F154" s="617"/>
      <c r="G154" s="618"/>
      <c r="H154" s="618"/>
      <c r="I154" s="619"/>
      <c r="J154" s="620"/>
      <c r="K154" s="620"/>
      <c r="L154" s="620"/>
      <c r="M154" s="593">
        <f t="shared" si="8"/>
        <v>0</v>
      </c>
      <c r="N154" s="593">
        <f t="shared" si="9"/>
        <v>0</v>
      </c>
      <c r="O154" s="615"/>
    </row>
    <row r="155" spans="1:15" s="616" customFormat="1" ht="17.25" x14ac:dyDescent="0.2">
      <c r="A155" s="624"/>
      <c r="B155" s="617"/>
      <c r="C155" s="617"/>
      <c r="D155" s="617"/>
      <c r="E155" s="617"/>
      <c r="F155" s="617"/>
      <c r="G155" s="618"/>
      <c r="H155" s="618"/>
      <c r="I155" s="619"/>
      <c r="J155" s="620"/>
      <c r="K155" s="620"/>
      <c r="L155" s="620"/>
      <c r="M155" s="593">
        <f t="shared" si="8"/>
        <v>0</v>
      </c>
      <c r="N155" s="593">
        <f t="shared" si="9"/>
        <v>0</v>
      </c>
      <c r="O155" s="615"/>
    </row>
    <row r="156" spans="1:15" s="616" customFormat="1" ht="17.25" x14ac:dyDescent="0.2">
      <c r="A156" s="624"/>
      <c r="B156" s="617"/>
      <c r="C156" s="617"/>
      <c r="D156" s="617"/>
      <c r="E156" s="617"/>
      <c r="F156" s="617"/>
      <c r="G156" s="618"/>
      <c r="H156" s="618"/>
      <c r="I156" s="619"/>
      <c r="J156" s="620"/>
      <c r="K156" s="620"/>
      <c r="L156" s="620"/>
      <c r="M156" s="593">
        <f t="shared" si="8"/>
        <v>0</v>
      </c>
      <c r="N156" s="593">
        <f t="shared" si="9"/>
        <v>0</v>
      </c>
      <c r="O156" s="615"/>
    </row>
    <row r="157" spans="1:15" s="616" customFormat="1" ht="17.25" x14ac:dyDescent="0.2">
      <c r="A157" s="624"/>
      <c r="B157" s="617"/>
      <c r="C157" s="617"/>
      <c r="D157" s="617"/>
      <c r="E157" s="617"/>
      <c r="F157" s="617"/>
      <c r="G157" s="618"/>
      <c r="H157" s="618"/>
      <c r="I157" s="619"/>
      <c r="J157" s="620"/>
      <c r="K157" s="620"/>
      <c r="L157" s="620"/>
      <c r="M157" s="593">
        <f t="shared" si="8"/>
        <v>0</v>
      </c>
      <c r="N157" s="593">
        <f t="shared" si="9"/>
        <v>0</v>
      </c>
      <c r="O157" s="615"/>
    </row>
    <row r="158" spans="1:15" s="616" customFormat="1" ht="17.25" x14ac:dyDescent="0.2">
      <c r="A158" s="624"/>
      <c r="B158" s="617"/>
      <c r="C158" s="617"/>
      <c r="D158" s="617"/>
      <c r="E158" s="617"/>
      <c r="F158" s="617"/>
      <c r="G158" s="618"/>
      <c r="H158" s="618"/>
      <c r="I158" s="619"/>
      <c r="J158" s="620"/>
      <c r="K158" s="620"/>
      <c r="L158" s="620"/>
      <c r="M158" s="593">
        <f t="shared" si="8"/>
        <v>0</v>
      </c>
      <c r="N158" s="593">
        <f t="shared" si="9"/>
        <v>0</v>
      </c>
      <c r="O158" s="615"/>
    </row>
    <row r="159" spans="1:15" s="616" customFormat="1" ht="17.25" x14ac:dyDescent="0.2">
      <c r="A159" s="624"/>
      <c r="B159" s="617"/>
      <c r="C159" s="617"/>
      <c r="D159" s="617"/>
      <c r="E159" s="617"/>
      <c r="F159" s="617"/>
      <c r="G159" s="618"/>
      <c r="H159" s="618"/>
      <c r="I159" s="619"/>
      <c r="J159" s="620"/>
      <c r="K159" s="620"/>
      <c r="L159" s="620"/>
      <c r="M159" s="593">
        <f t="shared" si="8"/>
        <v>0</v>
      </c>
      <c r="N159" s="593">
        <f t="shared" si="9"/>
        <v>0</v>
      </c>
      <c r="O159" s="615"/>
    </row>
    <row r="160" spans="1:15" s="616" customFormat="1" ht="17.25" x14ac:dyDescent="0.2">
      <c r="A160" s="624"/>
      <c r="B160" s="617"/>
      <c r="C160" s="617"/>
      <c r="D160" s="617"/>
      <c r="E160" s="617"/>
      <c r="F160" s="617"/>
      <c r="G160" s="618"/>
      <c r="H160" s="618"/>
      <c r="I160" s="619"/>
      <c r="J160" s="620"/>
      <c r="K160" s="620"/>
      <c r="L160" s="620"/>
      <c r="M160" s="593">
        <f t="shared" si="8"/>
        <v>0</v>
      </c>
      <c r="N160" s="593">
        <f t="shared" si="9"/>
        <v>0</v>
      </c>
      <c r="O160" s="615"/>
    </row>
    <row r="161" spans="1:15" s="616" customFormat="1" ht="17.25" x14ac:dyDescent="0.2">
      <c r="A161" s="624"/>
      <c r="B161" s="617"/>
      <c r="C161" s="617"/>
      <c r="D161" s="617"/>
      <c r="E161" s="617"/>
      <c r="F161" s="617"/>
      <c r="G161" s="618"/>
      <c r="H161" s="618"/>
      <c r="I161" s="619"/>
      <c r="J161" s="620"/>
      <c r="K161" s="620"/>
      <c r="L161" s="620"/>
      <c r="M161" s="593">
        <f t="shared" si="8"/>
        <v>0</v>
      </c>
      <c r="N161" s="593">
        <f t="shared" si="9"/>
        <v>0</v>
      </c>
      <c r="O161" s="615"/>
    </row>
    <row r="162" spans="1:15" s="616" customFormat="1" ht="17.25" x14ac:dyDescent="0.2">
      <c r="A162" s="624"/>
      <c r="B162" s="617"/>
      <c r="C162" s="617"/>
      <c r="D162" s="617"/>
      <c r="E162" s="617"/>
      <c r="F162" s="617"/>
      <c r="G162" s="618"/>
      <c r="H162" s="618"/>
      <c r="I162" s="619"/>
      <c r="J162" s="620"/>
      <c r="K162" s="620"/>
      <c r="L162" s="620"/>
      <c r="M162" s="593">
        <f t="shared" si="8"/>
        <v>0</v>
      </c>
      <c r="N162" s="593">
        <f t="shared" si="9"/>
        <v>0</v>
      </c>
      <c r="O162" s="615"/>
    </row>
    <row r="163" spans="1:15" s="616" customFormat="1" ht="17.25" x14ac:dyDescent="0.2">
      <c r="A163" s="624"/>
      <c r="B163" s="617"/>
      <c r="C163" s="617"/>
      <c r="D163" s="617"/>
      <c r="E163" s="617"/>
      <c r="F163" s="617"/>
      <c r="G163" s="618"/>
      <c r="H163" s="618"/>
      <c r="I163" s="619"/>
      <c r="J163" s="620"/>
      <c r="K163" s="620"/>
      <c r="L163" s="620"/>
      <c r="M163" s="593">
        <f t="shared" si="8"/>
        <v>0</v>
      </c>
      <c r="N163" s="593">
        <f t="shared" si="9"/>
        <v>0</v>
      </c>
      <c r="O163" s="615"/>
    </row>
    <row r="164" spans="1:15" s="616" customFormat="1" ht="17.25" x14ac:dyDescent="0.2">
      <c r="A164" s="624"/>
      <c r="B164" s="617"/>
      <c r="C164" s="617"/>
      <c r="D164" s="617"/>
      <c r="E164" s="617"/>
      <c r="F164" s="617"/>
      <c r="G164" s="618"/>
      <c r="H164" s="618"/>
      <c r="I164" s="619"/>
      <c r="J164" s="620"/>
      <c r="K164" s="620"/>
      <c r="L164" s="620"/>
      <c r="M164" s="593">
        <f t="shared" si="8"/>
        <v>0</v>
      </c>
      <c r="N164" s="593">
        <f t="shared" si="9"/>
        <v>0</v>
      </c>
      <c r="O164" s="615"/>
    </row>
    <row r="165" spans="1:15" s="616" customFormat="1" ht="17.25" x14ac:dyDescent="0.2">
      <c r="A165" s="624"/>
      <c r="B165" s="617"/>
      <c r="C165" s="617"/>
      <c r="D165" s="617"/>
      <c r="E165" s="617"/>
      <c r="F165" s="617"/>
      <c r="G165" s="618"/>
      <c r="H165" s="618"/>
      <c r="I165" s="619"/>
      <c r="J165" s="620"/>
      <c r="K165" s="620"/>
      <c r="L165" s="620"/>
      <c r="M165" s="593">
        <f t="shared" si="8"/>
        <v>0</v>
      </c>
      <c r="N165" s="593">
        <f t="shared" si="9"/>
        <v>0</v>
      </c>
      <c r="O165" s="615"/>
    </row>
    <row r="166" spans="1:15" s="616" customFormat="1" ht="17.25" x14ac:dyDescent="0.2">
      <c r="A166" s="624"/>
      <c r="B166" s="617"/>
      <c r="C166" s="617"/>
      <c r="D166" s="617"/>
      <c r="E166" s="617"/>
      <c r="F166" s="617"/>
      <c r="G166" s="618"/>
      <c r="H166" s="618"/>
      <c r="I166" s="619"/>
      <c r="J166" s="620"/>
      <c r="K166" s="620"/>
      <c r="L166" s="620"/>
      <c r="M166" s="593">
        <f t="shared" si="8"/>
        <v>0</v>
      </c>
      <c r="N166" s="593">
        <f t="shared" si="9"/>
        <v>0</v>
      </c>
      <c r="O166" s="615"/>
    </row>
    <row r="167" spans="1:15" s="616" customFormat="1" ht="17.25" x14ac:dyDescent="0.2">
      <c r="A167" s="624"/>
      <c r="B167" s="617"/>
      <c r="C167" s="617"/>
      <c r="D167" s="617"/>
      <c r="E167" s="617"/>
      <c r="F167" s="617"/>
      <c r="G167" s="618"/>
      <c r="H167" s="618"/>
      <c r="I167" s="619"/>
      <c r="J167" s="620"/>
      <c r="K167" s="620"/>
      <c r="L167" s="620"/>
      <c r="M167" s="593">
        <f t="shared" si="8"/>
        <v>0</v>
      </c>
      <c r="N167" s="593">
        <f t="shared" si="9"/>
        <v>0</v>
      </c>
      <c r="O167" s="615"/>
    </row>
    <row r="168" spans="1:15" s="616" customFormat="1" ht="17.25" x14ac:dyDescent="0.2">
      <c r="A168" s="624"/>
      <c r="B168" s="617"/>
      <c r="C168" s="617"/>
      <c r="D168" s="617"/>
      <c r="E168" s="617"/>
      <c r="F168" s="617"/>
      <c r="G168" s="618"/>
      <c r="H168" s="618"/>
      <c r="I168" s="619"/>
      <c r="J168" s="620"/>
      <c r="K168" s="620"/>
      <c r="L168" s="620"/>
      <c r="M168" s="593">
        <f t="shared" si="8"/>
        <v>0</v>
      </c>
      <c r="N168" s="593">
        <f t="shared" si="9"/>
        <v>0</v>
      </c>
      <c r="O168" s="615"/>
    </row>
    <row r="169" spans="1:15" s="616" customFormat="1" ht="17.25" x14ac:dyDescent="0.2">
      <c r="A169" s="624"/>
      <c r="B169" s="617"/>
      <c r="C169" s="617"/>
      <c r="D169" s="617"/>
      <c r="E169" s="617"/>
      <c r="F169" s="617"/>
      <c r="G169" s="618"/>
      <c r="H169" s="618"/>
      <c r="I169" s="619"/>
      <c r="J169" s="620"/>
      <c r="K169" s="620"/>
      <c r="L169" s="620"/>
      <c r="M169" s="593">
        <f t="shared" si="8"/>
        <v>0</v>
      </c>
      <c r="N169" s="593">
        <f t="shared" si="9"/>
        <v>0</v>
      </c>
      <c r="O169" s="615"/>
    </row>
    <row r="170" spans="1:15" s="616" customFormat="1" ht="17.25" x14ac:dyDescent="0.2">
      <c r="A170" s="624"/>
      <c r="B170" s="617"/>
      <c r="C170" s="617"/>
      <c r="D170" s="617"/>
      <c r="E170" s="617"/>
      <c r="F170" s="617"/>
      <c r="G170" s="618"/>
      <c r="H170" s="618"/>
      <c r="I170" s="619"/>
      <c r="J170" s="620"/>
      <c r="K170" s="620"/>
      <c r="L170" s="620"/>
      <c r="M170" s="593">
        <f t="shared" si="8"/>
        <v>0</v>
      </c>
      <c r="N170" s="593">
        <f t="shared" si="9"/>
        <v>0</v>
      </c>
      <c r="O170" s="615"/>
    </row>
    <row r="171" spans="1:15" s="616" customFormat="1" ht="17.25" x14ac:dyDescent="0.2">
      <c r="A171" s="624"/>
      <c r="B171" s="617"/>
      <c r="C171" s="617"/>
      <c r="D171" s="617"/>
      <c r="E171" s="617"/>
      <c r="F171" s="617"/>
      <c r="G171" s="618"/>
      <c r="H171" s="618"/>
      <c r="I171" s="619"/>
      <c r="J171" s="620"/>
      <c r="K171" s="620"/>
      <c r="L171" s="620"/>
      <c r="M171" s="593">
        <f t="shared" si="8"/>
        <v>0</v>
      </c>
      <c r="N171" s="593">
        <f t="shared" si="9"/>
        <v>0</v>
      </c>
      <c r="O171" s="615"/>
    </row>
    <row r="172" spans="1:15" s="616" customFormat="1" ht="17.25" x14ac:dyDescent="0.2">
      <c r="A172" s="624"/>
      <c r="B172" s="617"/>
      <c r="C172" s="617"/>
      <c r="D172" s="617"/>
      <c r="E172" s="617"/>
      <c r="F172" s="617"/>
      <c r="G172" s="618"/>
      <c r="H172" s="618"/>
      <c r="I172" s="619"/>
      <c r="J172" s="620"/>
      <c r="K172" s="620"/>
      <c r="L172" s="620"/>
      <c r="M172" s="593">
        <f t="shared" si="8"/>
        <v>0</v>
      </c>
      <c r="N172" s="593">
        <f t="shared" si="9"/>
        <v>0</v>
      </c>
      <c r="O172" s="615"/>
    </row>
    <row r="173" spans="1:15" s="616" customFormat="1" ht="17.25" x14ac:dyDescent="0.2">
      <c r="A173" s="624"/>
      <c r="B173" s="617"/>
      <c r="C173" s="617"/>
      <c r="D173" s="617"/>
      <c r="E173" s="617"/>
      <c r="F173" s="617"/>
      <c r="G173" s="618"/>
      <c r="H173" s="618"/>
      <c r="I173" s="619"/>
      <c r="J173" s="620"/>
      <c r="K173" s="620"/>
      <c r="L173" s="620"/>
      <c r="M173" s="593">
        <f t="shared" si="8"/>
        <v>0</v>
      </c>
      <c r="N173" s="593">
        <f t="shared" si="9"/>
        <v>0</v>
      </c>
      <c r="O173" s="615"/>
    </row>
    <row r="174" spans="1:15" s="616" customFormat="1" ht="17.25" x14ac:dyDescent="0.2">
      <c r="A174" s="624"/>
      <c r="B174" s="617"/>
      <c r="C174" s="617"/>
      <c r="D174" s="617"/>
      <c r="E174" s="617"/>
      <c r="F174" s="617"/>
      <c r="G174" s="618"/>
      <c r="H174" s="618"/>
      <c r="I174" s="619"/>
      <c r="J174" s="620"/>
      <c r="K174" s="620"/>
      <c r="L174" s="620"/>
      <c r="M174" s="593">
        <f t="shared" si="8"/>
        <v>0</v>
      </c>
      <c r="N174" s="593">
        <f t="shared" si="9"/>
        <v>0</v>
      </c>
      <c r="O174" s="615"/>
    </row>
    <row r="175" spans="1:15" s="616" customFormat="1" ht="17.25" x14ac:dyDescent="0.2">
      <c r="A175" s="624"/>
      <c r="B175" s="617"/>
      <c r="C175" s="617"/>
      <c r="D175" s="617"/>
      <c r="E175" s="617"/>
      <c r="F175" s="617"/>
      <c r="G175" s="618"/>
      <c r="H175" s="618"/>
      <c r="I175" s="619"/>
      <c r="J175" s="620"/>
      <c r="K175" s="620"/>
      <c r="L175" s="620"/>
      <c r="M175" s="593">
        <f t="shared" ref="M175:M200" si="10">K175+J175</f>
        <v>0</v>
      </c>
      <c r="N175" s="593">
        <f t="shared" ref="N175:N200" si="11">I175-M175</f>
        <v>0</v>
      </c>
      <c r="O175" s="615"/>
    </row>
    <row r="176" spans="1:15" s="616" customFormat="1" ht="17.25" x14ac:dyDescent="0.2">
      <c r="A176" s="624"/>
      <c r="B176" s="617"/>
      <c r="C176" s="617"/>
      <c r="D176" s="617"/>
      <c r="E176" s="617"/>
      <c r="F176" s="617"/>
      <c r="G176" s="618"/>
      <c r="H176" s="618"/>
      <c r="I176" s="619"/>
      <c r="J176" s="620"/>
      <c r="K176" s="620"/>
      <c r="L176" s="620"/>
      <c r="M176" s="593">
        <f t="shared" si="10"/>
        <v>0</v>
      </c>
      <c r="N176" s="593">
        <f t="shared" si="11"/>
        <v>0</v>
      </c>
      <c r="O176" s="615"/>
    </row>
    <row r="177" spans="1:15" s="616" customFormat="1" ht="17.25" x14ac:dyDescent="0.2">
      <c r="A177" s="624"/>
      <c r="B177" s="617"/>
      <c r="C177" s="617"/>
      <c r="D177" s="617"/>
      <c r="E177" s="617"/>
      <c r="F177" s="617"/>
      <c r="G177" s="618"/>
      <c r="H177" s="618"/>
      <c r="I177" s="619"/>
      <c r="J177" s="620"/>
      <c r="K177" s="620"/>
      <c r="L177" s="620"/>
      <c r="M177" s="593">
        <f t="shared" si="10"/>
        <v>0</v>
      </c>
      <c r="N177" s="593">
        <f t="shared" si="11"/>
        <v>0</v>
      </c>
      <c r="O177" s="615"/>
    </row>
    <row r="178" spans="1:15" s="616" customFormat="1" ht="17.25" x14ac:dyDescent="0.2">
      <c r="A178" s="624"/>
      <c r="B178" s="617"/>
      <c r="C178" s="617"/>
      <c r="D178" s="617"/>
      <c r="E178" s="617"/>
      <c r="F178" s="617"/>
      <c r="G178" s="618"/>
      <c r="H178" s="618"/>
      <c r="I178" s="619"/>
      <c r="J178" s="620"/>
      <c r="K178" s="620"/>
      <c r="L178" s="620"/>
      <c r="M178" s="593">
        <f t="shared" si="10"/>
        <v>0</v>
      </c>
      <c r="N178" s="593">
        <f t="shared" si="11"/>
        <v>0</v>
      </c>
      <c r="O178" s="615"/>
    </row>
    <row r="179" spans="1:15" s="616" customFormat="1" ht="17.25" x14ac:dyDescent="0.2">
      <c r="A179" s="624"/>
      <c r="B179" s="617"/>
      <c r="C179" s="617"/>
      <c r="D179" s="617"/>
      <c r="E179" s="617"/>
      <c r="F179" s="617"/>
      <c r="G179" s="618"/>
      <c r="H179" s="618"/>
      <c r="I179" s="619"/>
      <c r="J179" s="620"/>
      <c r="K179" s="620"/>
      <c r="L179" s="620"/>
      <c r="M179" s="593">
        <f t="shared" si="10"/>
        <v>0</v>
      </c>
      <c r="N179" s="593">
        <f t="shared" si="11"/>
        <v>0</v>
      </c>
      <c r="O179" s="615"/>
    </row>
    <row r="180" spans="1:15" s="616" customFormat="1" ht="17.25" x14ac:dyDescent="0.2">
      <c r="A180" s="624"/>
      <c r="B180" s="617"/>
      <c r="C180" s="617"/>
      <c r="D180" s="617"/>
      <c r="E180" s="617"/>
      <c r="F180" s="617"/>
      <c r="G180" s="618"/>
      <c r="H180" s="618"/>
      <c r="I180" s="619"/>
      <c r="J180" s="620"/>
      <c r="K180" s="620"/>
      <c r="L180" s="620"/>
      <c r="M180" s="593">
        <f t="shared" si="10"/>
        <v>0</v>
      </c>
      <c r="N180" s="593">
        <f t="shared" si="11"/>
        <v>0</v>
      </c>
      <c r="O180" s="615"/>
    </row>
    <row r="181" spans="1:15" s="616" customFormat="1" ht="17.25" x14ac:dyDescent="0.2">
      <c r="A181" s="624"/>
      <c r="B181" s="617"/>
      <c r="C181" s="617"/>
      <c r="D181" s="617"/>
      <c r="E181" s="617"/>
      <c r="F181" s="617"/>
      <c r="G181" s="618"/>
      <c r="H181" s="618"/>
      <c r="I181" s="619"/>
      <c r="J181" s="620"/>
      <c r="K181" s="620"/>
      <c r="L181" s="620"/>
      <c r="M181" s="593">
        <f t="shared" si="10"/>
        <v>0</v>
      </c>
      <c r="N181" s="593">
        <f t="shared" si="11"/>
        <v>0</v>
      </c>
      <c r="O181" s="615"/>
    </row>
    <row r="182" spans="1:15" s="616" customFormat="1" ht="17.25" x14ac:dyDescent="0.2">
      <c r="A182" s="624"/>
      <c r="B182" s="617"/>
      <c r="C182" s="617"/>
      <c r="D182" s="617"/>
      <c r="E182" s="617"/>
      <c r="F182" s="617"/>
      <c r="G182" s="618"/>
      <c r="H182" s="618"/>
      <c r="I182" s="619"/>
      <c r="J182" s="620"/>
      <c r="K182" s="620"/>
      <c r="L182" s="620"/>
      <c r="M182" s="593">
        <f t="shared" si="10"/>
        <v>0</v>
      </c>
      <c r="N182" s="593">
        <f t="shared" si="11"/>
        <v>0</v>
      </c>
      <c r="O182" s="615"/>
    </row>
    <row r="183" spans="1:15" s="616" customFormat="1" ht="17.25" x14ac:dyDescent="0.2">
      <c r="A183" s="624"/>
      <c r="B183" s="617"/>
      <c r="C183" s="617"/>
      <c r="D183" s="617"/>
      <c r="E183" s="617"/>
      <c r="F183" s="617"/>
      <c r="G183" s="618"/>
      <c r="H183" s="618"/>
      <c r="I183" s="619"/>
      <c r="J183" s="620"/>
      <c r="K183" s="620"/>
      <c r="L183" s="620"/>
      <c r="M183" s="593">
        <f t="shared" si="10"/>
        <v>0</v>
      </c>
      <c r="N183" s="593">
        <f t="shared" si="11"/>
        <v>0</v>
      </c>
      <c r="O183" s="615"/>
    </row>
    <row r="184" spans="1:15" s="616" customFormat="1" ht="17.25" x14ac:dyDescent="0.2">
      <c r="A184" s="624"/>
      <c r="B184" s="617"/>
      <c r="C184" s="617"/>
      <c r="D184" s="617"/>
      <c r="E184" s="617"/>
      <c r="F184" s="617"/>
      <c r="G184" s="618"/>
      <c r="H184" s="618"/>
      <c r="I184" s="619"/>
      <c r="J184" s="620"/>
      <c r="K184" s="620"/>
      <c r="L184" s="620"/>
      <c r="M184" s="593">
        <f t="shared" si="10"/>
        <v>0</v>
      </c>
      <c r="N184" s="593">
        <f t="shared" si="11"/>
        <v>0</v>
      </c>
      <c r="O184" s="615"/>
    </row>
    <row r="185" spans="1:15" s="616" customFormat="1" ht="17.25" x14ac:dyDescent="0.2">
      <c r="A185" s="624"/>
      <c r="B185" s="617"/>
      <c r="C185" s="617"/>
      <c r="D185" s="617"/>
      <c r="E185" s="617"/>
      <c r="F185" s="617"/>
      <c r="G185" s="618"/>
      <c r="H185" s="618"/>
      <c r="I185" s="619"/>
      <c r="J185" s="620"/>
      <c r="K185" s="620"/>
      <c r="L185" s="620"/>
      <c r="M185" s="593">
        <f t="shared" si="10"/>
        <v>0</v>
      </c>
      <c r="N185" s="593">
        <f t="shared" si="11"/>
        <v>0</v>
      </c>
      <c r="O185" s="615"/>
    </row>
    <row r="186" spans="1:15" s="616" customFormat="1" ht="17.25" x14ac:dyDescent="0.2">
      <c r="A186" s="624"/>
      <c r="B186" s="617"/>
      <c r="C186" s="617"/>
      <c r="D186" s="617"/>
      <c r="E186" s="617"/>
      <c r="F186" s="617"/>
      <c r="G186" s="618"/>
      <c r="H186" s="618"/>
      <c r="I186" s="619"/>
      <c r="J186" s="620"/>
      <c r="K186" s="620"/>
      <c r="L186" s="620"/>
      <c r="M186" s="593">
        <f t="shared" si="10"/>
        <v>0</v>
      </c>
      <c r="N186" s="593">
        <f t="shared" si="11"/>
        <v>0</v>
      </c>
      <c r="O186" s="615"/>
    </row>
    <row r="187" spans="1:15" s="616" customFormat="1" ht="17.25" x14ac:dyDescent="0.2">
      <c r="A187" s="624"/>
      <c r="B187" s="617"/>
      <c r="C187" s="617"/>
      <c r="D187" s="617"/>
      <c r="E187" s="617"/>
      <c r="F187" s="617"/>
      <c r="G187" s="618"/>
      <c r="H187" s="618"/>
      <c r="I187" s="619"/>
      <c r="J187" s="620"/>
      <c r="K187" s="620"/>
      <c r="L187" s="620"/>
      <c r="M187" s="593">
        <f t="shared" si="10"/>
        <v>0</v>
      </c>
      <c r="N187" s="593">
        <f t="shared" si="11"/>
        <v>0</v>
      </c>
      <c r="O187" s="615"/>
    </row>
    <row r="188" spans="1:15" s="616" customFormat="1" ht="17.25" x14ac:dyDescent="0.2">
      <c r="A188" s="624"/>
      <c r="B188" s="617"/>
      <c r="C188" s="617"/>
      <c r="D188" s="617"/>
      <c r="E188" s="617"/>
      <c r="F188" s="617"/>
      <c r="G188" s="618"/>
      <c r="H188" s="618"/>
      <c r="I188" s="619"/>
      <c r="J188" s="620"/>
      <c r="K188" s="620"/>
      <c r="L188" s="620"/>
      <c r="M188" s="593">
        <f t="shared" si="10"/>
        <v>0</v>
      </c>
      <c r="N188" s="593">
        <f t="shared" si="11"/>
        <v>0</v>
      </c>
      <c r="O188" s="615"/>
    </row>
    <row r="189" spans="1:15" s="616" customFormat="1" ht="17.25" x14ac:dyDescent="0.2">
      <c r="A189" s="624"/>
      <c r="B189" s="617"/>
      <c r="C189" s="617"/>
      <c r="D189" s="617"/>
      <c r="E189" s="617"/>
      <c r="F189" s="617"/>
      <c r="G189" s="618"/>
      <c r="H189" s="618"/>
      <c r="I189" s="619"/>
      <c r="J189" s="620"/>
      <c r="K189" s="620"/>
      <c r="L189" s="620"/>
      <c r="M189" s="593">
        <f t="shared" si="10"/>
        <v>0</v>
      </c>
      <c r="N189" s="593">
        <f t="shared" si="11"/>
        <v>0</v>
      </c>
      <c r="O189" s="615"/>
    </row>
    <row r="190" spans="1:15" s="616" customFormat="1" ht="17.25" x14ac:dyDescent="0.2">
      <c r="A190" s="624"/>
      <c r="B190" s="617"/>
      <c r="C190" s="617"/>
      <c r="D190" s="617"/>
      <c r="E190" s="617"/>
      <c r="F190" s="617"/>
      <c r="G190" s="618"/>
      <c r="H190" s="618"/>
      <c r="I190" s="619"/>
      <c r="J190" s="620"/>
      <c r="K190" s="620"/>
      <c r="L190" s="620"/>
      <c r="M190" s="593">
        <f t="shared" si="10"/>
        <v>0</v>
      </c>
      <c r="N190" s="593">
        <f t="shared" si="11"/>
        <v>0</v>
      </c>
      <c r="O190" s="615"/>
    </row>
    <row r="191" spans="1:15" s="616" customFormat="1" ht="17.25" x14ac:dyDescent="0.2">
      <c r="A191" s="624"/>
      <c r="B191" s="617"/>
      <c r="C191" s="617"/>
      <c r="D191" s="617"/>
      <c r="E191" s="617"/>
      <c r="F191" s="617"/>
      <c r="G191" s="618"/>
      <c r="H191" s="618"/>
      <c r="I191" s="619"/>
      <c r="J191" s="620"/>
      <c r="K191" s="620"/>
      <c r="L191" s="620"/>
      <c r="M191" s="593">
        <f t="shared" si="10"/>
        <v>0</v>
      </c>
      <c r="N191" s="593">
        <f t="shared" si="11"/>
        <v>0</v>
      </c>
      <c r="O191" s="615"/>
    </row>
    <row r="192" spans="1:15" s="616" customFormat="1" ht="17.25" x14ac:dyDescent="0.2">
      <c r="A192" s="624"/>
      <c r="B192" s="617"/>
      <c r="C192" s="617"/>
      <c r="D192" s="617"/>
      <c r="E192" s="617"/>
      <c r="F192" s="617"/>
      <c r="G192" s="618"/>
      <c r="H192" s="618"/>
      <c r="I192" s="619"/>
      <c r="J192" s="620"/>
      <c r="K192" s="620"/>
      <c r="L192" s="620"/>
      <c r="M192" s="593">
        <f t="shared" si="10"/>
        <v>0</v>
      </c>
      <c r="N192" s="593">
        <f t="shared" si="11"/>
        <v>0</v>
      </c>
      <c r="O192" s="615"/>
    </row>
    <row r="193" spans="1:15" s="616" customFormat="1" ht="17.25" x14ac:dyDescent="0.2">
      <c r="A193" s="624"/>
      <c r="B193" s="617"/>
      <c r="C193" s="617"/>
      <c r="D193" s="617"/>
      <c r="E193" s="617"/>
      <c r="F193" s="617"/>
      <c r="G193" s="618"/>
      <c r="H193" s="618"/>
      <c r="I193" s="619"/>
      <c r="J193" s="620"/>
      <c r="K193" s="620"/>
      <c r="L193" s="620"/>
      <c r="M193" s="593">
        <f t="shared" si="10"/>
        <v>0</v>
      </c>
      <c r="N193" s="593">
        <f t="shared" si="11"/>
        <v>0</v>
      </c>
      <c r="O193" s="615"/>
    </row>
    <row r="194" spans="1:15" s="616" customFormat="1" ht="17.25" x14ac:dyDescent="0.2">
      <c r="A194" s="624"/>
      <c r="B194" s="617"/>
      <c r="C194" s="617"/>
      <c r="D194" s="617"/>
      <c r="E194" s="617"/>
      <c r="F194" s="617"/>
      <c r="G194" s="618"/>
      <c r="H194" s="618"/>
      <c r="I194" s="619"/>
      <c r="J194" s="620"/>
      <c r="K194" s="620"/>
      <c r="L194" s="620"/>
      <c r="M194" s="593">
        <f t="shared" si="10"/>
        <v>0</v>
      </c>
      <c r="N194" s="593">
        <f t="shared" si="11"/>
        <v>0</v>
      </c>
      <c r="O194" s="615"/>
    </row>
    <row r="195" spans="1:15" s="616" customFormat="1" ht="17.25" x14ac:dyDescent="0.2">
      <c r="A195" s="624"/>
      <c r="B195" s="617"/>
      <c r="C195" s="617"/>
      <c r="D195" s="617"/>
      <c r="E195" s="617"/>
      <c r="F195" s="617"/>
      <c r="G195" s="618"/>
      <c r="H195" s="618"/>
      <c r="I195" s="619"/>
      <c r="J195" s="620"/>
      <c r="K195" s="620"/>
      <c r="L195" s="620"/>
      <c r="M195" s="593">
        <f t="shared" si="10"/>
        <v>0</v>
      </c>
      <c r="N195" s="593">
        <f t="shared" si="11"/>
        <v>0</v>
      </c>
      <c r="O195" s="615"/>
    </row>
    <row r="196" spans="1:15" s="616" customFormat="1" ht="17.25" x14ac:dyDescent="0.2">
      <c r="A196" s="624"/>
      <c r="B196" s="617"/>
      <c r="C196" s="617"/>
      <c r="D196" s="617"/>
      <c r="E196" s="617"/>
      <c r="F196" s="617"/>
      <c r="G196" s="618"/>
      <c r="H196" s="618"/>
      <c r="I196" s="619"/>
      <c r="J196" s="620"/>
      <c r="K196" s="620"/>
      <c r="L196" s="620"/>
      <c r="M196" s="593">
        <f t="shared" si="10"/>
        <v>0</v>
      </c>
      <c r="N196" s="593">
        <f t="shared" si="11"/>
        <v>0</v>
      </c>
      <c r="O196" s="615"/>
    </row>
    <row r="197" spans="1:15" s="616" customFormat="1" ht="17.25" x14ac:dyDescent="0.2">
      <c r="A197" s="624"/>
      <c r="B197" s="617"/>
      <c r="C197" s="617"/>
      <c r="D197" s="617"/>
      <c r="E197" s="617"/>
      <c r="F197" s="617"/>
      <c r="G197" s="618"/>
      <c r="H197" s="618"/>
      <c r="I197" s="619"/>
      <c r="J197" s="620"/>
      <c r="K197" s="620"/>
      <c r="L197" s="620"/>
      <c r="M197" s="593">
        <f t="shared" si="10"/>
        <v>0</v>
      </c>
      <c r="N197" s="593">
        <f t="shared" si="11"/>
        <v>0</v>
      </c>
      <c r="O197" s="615"/>
    </row>
    <row r="198" spans="1:15" s="616" customFormat="1" ht="17.25" x14ac:dyDescent="0.2">
      <c r="A198" s="624"/>
      <c r="B198" s="617"/>
      <c r="C198" s="617"/>
      <c r="D198" s="617"/>
      <c r="E198" s="617"/>
      <c r="F198" s="617"/>
      <c r="G198" s="618"/>
      <c r="H198" s="618"/>
      <c r="I198" s="621"/>
      <c r="J198" s="621"/>
      <c r="K198" s="621"/>
      <c r="L198" s="620"/>
      <c r="M198" s="593">
        <f t="shared" si="10"/>
        <v>0</v>
      </c>
      <c r="N198" s="593">
        <f t="shared" si="11"/>
        <v>0</v>
      </c>
      <c r="O198" s="615"/>
    </row>
    <row r="199" spans="1:15" s="616" customFormat="1" ht="17.25" x14ac:dyDescent="0.2">
      <c r="A199" s="624"/>
      <c r="B199" s="617"/>
      <c r="C199" s="617"/>
      <c r="D199" s="617"/>
      <c r="E199" s="617"/>
      <c r="F199" s="617"/>
      <c r="G199" s="618"/>
      <c r="H199" s="618"/>
      <c r="I199" s="619"/>
      <c r="J199" s="620"/>
      <c r="K199" s="620"/>
      <c r="L199" s="620"/>
      <c r="M199" s="593">
        <f t="shared" si="10"/>
        <v>0</v>
      </c>
      <c r="N199" s="593">
        <f t="shared" si="11"/>
        <v>0</v>
      </c>
      <c r="O199" s="615"/>
    </row>
    <row r="200" spans="1:15" s="616" customFormat="1" ht="17.25" x14ac:dyDescent="0.2">
      <c r="A200" s="624"/>
      <c r="B200" s="617"/>
      <c r="C200" s="617"/>
      <c r="D200" s="617"/>
      <c r="E200" s="617"/>
      <c r="F200" s="617"/>
      <c r="G200" s="618"/>
      <c r="H200" s="618"/>
      <c r="I200" s="619"/>
      <c r="J200" s="620"/>
      <c r="K200" s="620"/>
      <c r="L200" s="620"/>
      <c r="M200" s="593">
        <f t="shared" si="10"/>
        <v>0</v>
      </c>
      <c r="N200" s="593">
        <f t="shared" si="11"/>
        <v>0</v>
      </c>
      <c r="O200" s="615"/>
    </row>
    <row r="201" spans="1:15" x14ac:dyDescent="0.2">
      <c r="D201" s="7"/>
      <c r="E201" s="7"/>
    </row>
    <row r="202" spans="1:15" x14ac:dyDescent="0.2">
      <c r="D202" s="7"/>
      <c r="E202" s="7"/>
    </row>
    <row r="203" spans="1:15" x14ac:dyDescent="0.2">
      <c r="D203" s="7"/>
      <c r="E203" s="7"/>
    </row>
    <row r="204" spans="1:15" x14ac:dyDescent="0.2">
      <c r="D204" s="7"/>
      <c r="E204" s="7"/>
    </row>
    <row r="205" spans="1:15" x14ac:dyDescent="0.2">
      <c r="D205" s="7"/>
      <c r="E205" s="7"/>
    </row>
    <row r="206" spans="1:15" x14ac:dyDescent="0.2">
      <c r="D206" s="7"/>
      <c r="E206" s="7"/>
    </row>
    <row r="207" spans="1:15" x14ac:dyDescent="0.2">
      <c r="D207" s="7"/>
      <c r="E207" s="7"/>
    </row>
    <row r="208" spans="1:15" x14ac:dyDescent="0.2">
      <c r="D208" s="7"/>
      <c r="E208" s="7"/>
    </row>
    <row r="209" spans="4:5" x14ac:dyDescent="0.2">
      <c r="D209" s="7"/>
      <c r="E209" s="7"/>
    </row>
    <row r="210" spans="4:5" x14ac:dyDescent="0.2">
      <c r="D210" s="7"/>
      <c r="E210" s="7"/>
    </row>
    <row r="211" spans="4:5" x14ac:dyDescent="0.2">
      <c r="D211" s="7"/>
      <c r="E211" s="7"/>
    </row>
    <row r="212" spans="4:5" x14ac:dyDescent="0.2">
      <c r="D212" s="7"/>
      <c r="E212" s="7"/>
    </row>
    <row r="213" spans="4:5" x14ac:dyDescent="0.2">
      <c r="D213" s="7"/>
      <c r="E213" s="7"/>
    </row>
    <row r="214" spans="4:5" x14ac:dyDescent="0.2">
      <c r="D214" s="7"/>
      <c r="E214" s="7"/>
    </row>
    <row r="215" spans="4:5" x14ac:dyDescent="0.2">
      <c r="D215" s="7"/>
      <c r="E215" s="7"/>
    </row>
    <row r="216" spans="4:5" x14ac:dyDescent="0.2">
      <c r="D216" s="7"/>
      <c r="E216" s="7"/>
    </row>
    <row r="217" spans="4:5" x14ac:dyDescent="0.2">
      <c r="D217" s="7"/>
      <c r="E217" s="7"/>
    </row>
    <row r="218" spans="4:5" x14ac:dyDescent="0.2">
      <c r="D218" s="7"/>
      <c r="E218" s="7"/>
    </row>
    <row r="219" spans="4:5" x14ac:dyDescent="0.2">
      <c r="D219" s="7"/>
      <c r="E219" s="7"/>
    </row>
    <row r="220" spans="4:5" x14ac:dyDescent="0.2">
      <c r="D220" s="7"/>
      <c r="E220" s="7"/>
    </row>
  </sheetData>
  <sheetProtection password="C040" sheet="1" objects="1" scenarios="1" formatCells="0" formatColumns="0" insertRows="0" deleteRows="0" autoFilter="0"/>
  <dataConsolidate link="1"/>
  <mergeCells count="15">
    <mergeCell ref="A6:J6"/>
    <mergeCell ref="L6:N6"/>
    <mergeCell ref="A1:N1"/>
    <mergeCell ref="A2:N2"/>
    <mergeCell ref="A4:N4"/>
    <mergeCell ref="A5:J5"/>
    <mergeCell ref="L5:N5"/>
    <mergeCell ref="A3:N3"/>
    <mergeCell ref="A10:J10"/>
    <mergeCell ref="A7:J7"/>
    <mergeCell ref="L7:N7"/>
    <mergeCell ref="A8:J8"/>
    <mergeCell ref="L8:N8"/>
    <mergeCell ref="A9:J9"/>
    <mergeCell ref="L9:N9"/>
  </mergeCells>
  <conditionalFormatting sqref="L7:N7">
    <cfRule type="expression" dxfId="215" priority="7">
      <formula>NOT(ISBLANK(RequestNumber))</formula>
    </cfRule>
  </conditionalFormatting>
  <conditionalFormatting sqref="K12 K14:K200">
    <cfRule type="cellIs" dxfId="214" priority="2" operator="greaterThan">
      <formula>0</formula>
    </cfRule>
  </conditionalFormatting>
  <dataValidations count="15">
    <dataValidation allowBlank="1" showInputMessage="1" showErrorMessage="1" promptTitle="Performance Period End Date" prompt="This field automatically populates the Subgrant Performance Period End Date" sqref="L9"/>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L7:N7">
      <formula1>0</formula1>
    </dataValidation>
    <dataValidation type="list" allowBlank="1" showInputMessage="1" showErrorMessage="1" promptTitle="Ledger Type" prompt="Select a request type from the drop-down list." sqref="L5:N5">
      <formula1>"Initial Application, Modification, Advance, Reimbursement Request, Final Reimbursement Request"</formula1>
    </dataValidation>
    <dataValidation type="date" operator="greaterThan" allowBlank="1" showInputMessage="1" showErrorMessage="1" errorTitle="Invalid Date" error="Enter the date you started working on this request." promptTitle="Date" prompt="Enter the date you started this request." sqref="L6:N6">
      <formula1>StartDate</formula1>
    </dataValidation>
    <dataValidation type="list" allowBlank="1" showInputMessage="1" showErrorMessage="1" sqref="B14:B200">
      <formula1>"Direct,Subaward"</formula1>
    </dataValidation>
    <dataValidation type="list" allowBlank="1" showInputMessage="1" sqref="H14:H200">
      <formula1>"Staffing, Backfill, Overtime, N/A"</formula1>
    </dataValidation>
    <dataValidation type="list" allowBlank="1" showInputMessage="1" showErrorMessage="1" sqref="F14:F200">
      <formula1>SOURCE_SolutionAreaSubCategoryOrganization</formula1>
    </dataValidation>
    <dataValidation type="list" allowBlank="1" showInputMessage="1" showErrorMessage="1" sqref="A14:A200">
      <formula1>SOURCE_ProjectLetter</formula1>
    </dataValidation>
    <dataValidation type="list" allowBlank="1" showInputMessage="1" showErrorMessage="1" sqref="G14:G200">
      <formula1>INDIRECT(VLOOKUP(F14,Source_OrganizationNameLookup,2,0))</formula1>
    </dataValidation>
    <dataValidation type="whole" operator="lessThanOrEqual" allowBlank="1" showInputMessage="1" showErrorMessage="1" errorTitle="Insufficient Funds" error="Please enter a request amount, rounded to the nearest dollar, that is less than or equal to the remaining balance for this project." sqref="K14:K200">
      <formula1>I14-J14</formula1>
    </dataValidation>
    <dataValidation type="whole" operator="greaterThan" allowBlank="1" showInputMessage="1" showErrorMessage="1" errorTitle="BUDGETED COST" error="Enter the Budged Cost for this project, rounded DOWN to the nearest dollar." sqref="I14:I200">
      <formula1>0</formula1>
    </dataValidation>
    <dataValidation type="list" allowBlank="1" showInputMessage="1" showErrorMessage="1" sqref="D14:D200">
      <formula1>"EMPG"</formula1>
    </dataValidation>
    <dataValidation type="list" allowBlank="1" showInputMessage="1" showErrorMessage="1" sqref="E14:E200">
      <formula1>"EMG"</formula1>
    </dataValidation>
    <dataValidation allowBlank="1" showErrorMessage="1" prompt="Blank" sqref="O14:O200"/>
    <dataValidation allowBlank="1" showErrorMessage="1" prompt="Do not enter information into the following 2 columns because they will auto-populate:_x000a__x000a_1) Total Approved_x000a_2) Remaining Balance" sqref="A10:P10"/>
  </dataValidations>
  <printOptions horizontalCentered="1"/>
  <pageMargins left="0.25" right="0.25" top="0.5" bottom="0.5" header="0.25" footer="0.25"/>
  <pageSetup scale="39" fitToHeight="0" orientation="landscape" useFirstPageNumber="1" r:id="rId1"/>
  <headerFooter alignWithMargins="0">
    <oddHeader>&amp;C&amp;"Century Gothic,Regular"CALIFORNIA GOVERNOR'S OFFICE OF EMERGENCY SERVICES (Cal OES)</oddHeader>
    <oddFooter>&amp;L&amp;"Tahoma,Regular"&amp;12EMPG FMFW v1.19 - 2019&amp;R&amp;A</oddFooter>
  </headerFooter>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3" tint="0.59999389629810485"/>
    <pageSetUpPr fitToPage="1"/>
  </sheetPr>
  <dimension ref="A1:Z503"/>
  <sheetViews>
    <sheetView showGridLines="0" showZeros="0" zoomScale="55" zoomScaleNormal="55" zoomScaleSheetLayoutView="55" workbookViewId="0">
      <pane ySplit="12" topLeftCell="A13" activePane="bottomLeft" state="frozen"/>
      <selection activeCell="A10" sqref="A10:P10"/>
      <selection pane="bottomLeft" sqref="A1:X1"/>
    </sheetView>
  </sheetViews>
  <sheetFormatPr defaultColWidth="7.85546875" defaultRowHeight="12.75" zeroHeight="1" x14ac:dyDescent="0.2"/>
  <cols>
    <col min="1" max="1" width="14.28515625" style="283" customWidth="1"/>
    <col min="2" max="2" width="31.85546875" style="283" customWidth="1"/>
    <col min="3" max="3" width="13.7109375" style="283" customWidth="1"/>
    <col min="4" max="4" width="22.85546875" style="283" customWidth="1"/>
    <col min="5" max="5" width="18.7109375" style="283" customWidth="1"/>
    <col min="6" max="6" width="19.5703125" style="283" customWidth="1"/>
    <col min="7" max="7" width="17.7109375" style="283" customWidth="1"/>
    <col min="8" max="8" width="25.28515625" style="283" customWidth="1"/>
    <col min="9" max="9" width="18.85546875" style="317" customWidth="1"/>
    <col min="10" max="10" width="16" style="283" customWidth="1"/>
    <col min="11" max="11" width="18" style="283" customWidth="1"/>
    <col min="12" max="12" width="23.42578125" style="283" customWidth="1"/>
    <col min="13" max="13" width="18" style="283" bestFit="1" customWidth="1"/>
    <col min="14" max="14" width="17.140625" style="283" customWidth="1"/>
    <col min="15" max="15" width="19.140625" style="283" customWidth="1"/>
    <col min="16" max="16" width="24.85546875" style="283" customWidth="1"/>
    <col min="17" max="17" width="15.85546875" style="283" customWidth="1"/>
    <col min="18" max="18" width="17.5703125" style="283" customWidth="1"/>
    <col min="19" max="20" width="18.7109375" style="283" customWidth="1"/>
    <col min="21" max="21" width="21.28515625" style="283" customWidth="1"/>
    <col min="22" max="22" width="25" style="283" customWidth="1"/>
    <col min="23" max="24" width="18.7109375" style="283" customWidth="1"/>
    <col min="25" max="25" width="11.28515625" style="7" customWidth="1"/>
    <col min="26" max="26" width="7.85546875" style="283"/>
    <col min="27" max="16384" width="7.85546875" style="7"/>
  </cols>
  <sheetData>
    <row r="1" spans="1:26" ht="30" customHeight="1" x14ac:dyDescent="0.2">
      <c r="A1" s="1152" t="s">
        <v>617</v>
      </c>
      <c r="B1" s="1153"/>
      <c r="C1" s="1153"/>
      <c r="D1" s="1153"/>
      <c r="E1" s="1153"/>
      <c r="F1" s="1153"/>
      <c r="G1" s="1153"/>
      <c r="H1" s="1153"/>
      <c r="I1" s="1153"/>
      <c r="J1" s="1153"/>
      <c r="K1" s="1153"/>
      <c r="L1" s="1153"/>
      <c r="M1" s="1153"/>
      <c r="N1" s="1153"/>
      <c r="O1" s="1153"/>
      <c r="P1" s="1153"/>
      <c r="Q1" s="1153"/>
      <c r="R1" s="1153"/>
      <c r="S1" s="1153"/>
      <c r="T1" s="1153"/>
      <c r="U1" s="1153"/>
      <c r="V1" s="1153"/>
      <c r="W1" s="1153"/>
      <c r="X1" s="1154"/>
      <c r="Z1" s="7"/>
    </row>
    <row r="2" spans="1:26" ht="20.100000000000001" customHeight="1" x14ac:dyDescent="0.2">
      <c r="A2" s="1157" t="s">
        <v>1338</v>
      </c>
      <c r="B2" s="1158"/>
      <c r="C2" s="1158"/>
      <c r="D2" s="1158"/>
      <c r="E2" s="1158"/>
      <c r="F2" s="1158"/>
      <c r="G2" s="1158"/>
      <c r="H2" s="1158"/>
      <c r="I2" s="1158"/>
      <c r="J2" s="1158"/>
      <c r="K2" s="1158"/>
      <c r="L2" s="1158"/>
      <c r="M2" s="1158"/>
      <c r="N2" s="1158"/>
      <c r="O2" s="1158"/>
      <c r="P2" s="1158"/>
      <c r="Q2" s="1158"/>
      <c r="R2" s="1158"/>
      <c r="S2" s="1158"/>
      <c r="T2" s="1158"/>
      <c r="U2" s="1158"/>
      <c r="V2" s="1158"/>
      <c r="W2" s="1158"/>
      <c r="X2" s="1159"/>
      <c r="Z2" s="7"/>
    </row>
    <row r="3" spans="1:26" ht="35.1" customHeight="1" x14ac:dyDescent="0.2">
      <c r="A3" s="1104" t="s">
        <v>1066</v>
      </c>
      <c r="B3" s="1104"/>
      <c r="C3" s="1104"/>
      <c r="D3" s="1104"/>
      <c r="E3" s="1104"/>
      <c r="F3" s="1104"/>
      <c r="G3" s="1104"/>
      <c r="H3" s="1104"/>
      <c r="I3" s="1104"/>
      <c r="J3" s="1104"/>
      <c r="K3" s="1104"/>
      <c r="L3" s="1104"/>
      <c r="M3" s="1104"/>
      <c r="N3" s="1104"/>
      <c r="O3" s="1104"/>
      <c r="P3" s="1104"/>
      <c r="Q3" s="1104"/>
      <c r="R3" s="1104"/>
      <c r="S3" s="1104"/>
      <c r="T3" s="1104"/>
      <c r="U3" s="1104"/>
      <c r="V3" s="1104"/>
      <c r="W3" s="1104"/>
      <c r="X3" s="1104"/>
      <c r="Z3" s="7"/>
    </row>
    <row r="4" spans="1:26" s="9" customFormat="1" ht="20.100000000000001" customHeight="1" x14ac:dyDescent="0.2">
      <c r="A4" s="1155"/>
      <c r="B4" s="1155"/>
      <c r="C4" s="1155"/>
      <c r="D4" s="1155"/>
      <c r="E4" s="1155"/>
      <c r="F4" s="1155"/>
      <c r="G4" s="1155"/>
      <c r="H4" s="1155"/>
      <c r="I4" s="1155"/>
      <c r="J4" s="1155"/>
      <c r="K4" s="1155"/>
      <c r="L4" s="1155"/>
      <c r="M4" s="1155"/>
      <c r="N4" s="1155"/>
      <c r="O4" s="1155"/>
      <c r="P4" s="1155"/>
      <c r="Q4" s="1155"/>
      <c r="R4" s="1155"/>
      <c r="S4" s="1155"/>
      <c r="T4" s="1155"/>
      <c r="U4" s="1155"/>
      <c r="V4" s="1155"/>
      <c r="W4" s="1155"/>
      <c r="X4" s="1155"/>
    </row>
    <row r="5" spans="1:26" ht="24.95" customHeight="1" x14ac:dyDescent="0.2">
      <c r="A5" s="1101">
        <f>SubrecipientName</f>
        <v>0</v>
      </c>
      <c r="B5" s="1101"/>
      <c r="C5" s="1101"/>
      <c r="D5" s="1101"/>
      <c r="E5" s="1101"/>
      <c r="F5" s="1101"/>
      <c r="G5" s="1101"/>
      <c r="H5" s="1101"/>
      <c r="I5" s="1101"/>
      <c r="J5" s="1101"/>
      <c r="K5" s="1101"/>
      <c r="L5" s="1101"/>
      <c r="M5" s="1101"/>
      <c r="N5" s="1101"/>
      <c r="O5" s="1101"/>
      <c r="P5" s="1101"/>
      <c r="Q5" s="1101"/>
      <c r="R5" s="1101"/>
      <c r="S5" s="1101"/>
      <c r="T5" s="1161"/>
      <c r="U5" s="634" t="s">
        <v>49</v>
      </c>
      <c r="V5" s="1162"/>
      <c r="W5" s="1163"/>
      <c r="X5" s="1163"/>
      <c r="Z5" s="7"/>
    </row>
    <row r="6" spans="1:26" ht="24.95" customHeight="1" x14ac:dyDescent="0.25">
      <c r="A6" s="1112">
        <f>FIPSNumber</f>
        <v>0</v>
      </c>
      <c r="B6" s="1112"/>
      <c r="C6" s="1112"/>
      <c r="D6" s="1112"/>
      <c r="E6" s="1112"/>
      <c r="F6" s="1112"/>
      <c r="G6" s="1112"/>
      <c r="H6" s="1112"/>
      <c r="I6" s="1112"/>
      <c r="J6" s="1112"/>
      <c r="K6" s="1112"/>
      <c r="L6" s="1112"/>
      <c r="M6" s="1112"/>
      <c r="N6" s="1112"/>
      <c r="O6" s="1112"/>
      <c r="P6" s="1112"/>
      <c r="Q6" s="1112"/>
      <c r="R6" s="1112"/>
      <c r="S6" s="1112"/>
      <c r="T6" s="1164"/>
      <c r="U6" s="634" t="s">
        <v>10</v>
      </c>
      <c r="V6" s="1156"/>
      <c r="W6" s="1156"/>
      <c r="X6" s="1156"/>
      <c r="Z6" s="7"/>
    </row>
    <row r="7" spans="1:26" s="651" customFormat="1" ht="24.95" customHeight="1" x14ac:dyDescent="0.3">
      <c r="A7" s="1131" t="str">
        <f>SubawardNumber</f>
        <v>2019-0003</v>
      </c>
      <c r="B7" s="1131"/>
      <c r="C7" s="1131"/>
      <c r="D7" s="1131"/>
      <c r="E7" s="1131"/>
      <c r="F7" s="1131"/>
      <c r="G7" s="1131"/>
      <c r="H7" s="1131"/>
      <c r="I7" s="1131"/>
      <c r="J7" s="1131"/>
      <c r="K7" s="1131"/>
      <c r="L7" s="1131"/>
      <c r="M7" s="1131"/>
      <c r="N7" s="1131"/>
      <c r="O7" s="1131"/>
      <c r="P7" s="1131"/>
      <c r="Q7" s="1131"/>
      <c r="R7" s="1131"/>
      <c r="S7" s="1131"/>
      <c r="T7" s="1165"/>
      <c r="U7" s="634" t="s">
        <v>885</v>
      </c>
      <c r="V7" s="1160"/>
      <c r="W7" s="1160"/>
      <c r="X7" s="1160"/>
    </row>
    <row r="8" spans="1:26" ht="24.95" customHeight="1" x14ac:dyDescent="0.25">
      <c r="A8" s="1133"/>
      <c r="B8" s="1133"/>
      <c r="C8" s="1133"/>
      <c r="D8" s="1133"/>
      <c r="E8" s="1133"/>
      <c r="F8" s="1133"/>
      <c r="G8" s="1133"/>
      <c r="H8" s="1133"/>
      <c r="I8" s="1133"/>
      <c r="J8" s="1133"/>
      <c r="K8" s="1133"/>
      <c r="L8" s="1133"/>
      <c r="M8" s="1133"/>
      <c r="N8" s="1133"/>
      <c r="O8" s="1133"/>
      <c r="P8" s="1133"/>
      <c r="Q8" s="1133"/>
      <c r="R8" s="1133"/>
      <c r="S8" s="1133"/>
      <c r="T8" s="1167"/>
      <c r="U8" s="635" t="s">
        <v>1072</v>
      </c>
      <c r="V8" s="1166">
        <f>StartDate</f>
        <v>0</v>
      </c>
      <c r="W8" s="1166"/>
      <c r="X8" s="1166"/>
      <c r="Z8" s="7"/>
    </row>
    <row r="9" spans="1:26" ht="24.95" customHeight="1" x14ac:dyDescent="0.25">
      <c r="A9" s="1133"/>
      <c r="B9" s="1133"/>
      <c r="C9" s="1133"/>
      <c r="D9" s="1133"/>
      <c r="E9" s="1133"/>
      <c r="F9" s="1133"/>
      <c r="G9" s="1133"/>
      <c r="H9" s="1133"/>
      <c r="I9" s="1133"/>
      <c r="J9" s="1133"/>
      <c r="K9" s="1133"/>
      <c r="L9" s="1133"/>
      <c r="M9" s="1133"/>
      <c r="N9" s="1133"/>
      <c r="O9" s="1133"/>
      <c r="P9" s="1133"/>
      <c r="Q9" s="1133"/>
      <c r="R9" s="1133"/>
      <c r="S9" s="1133"/>
      <c r="T9" s="1167"/>
      <c r="U9" s="635" t="s">
        <v>1073</v>
      </c>
      <c r="V9" s="1166">
        <f>EndDate</f>
        <v>0</v>
      </c>
      <c r="W9" s="1166"/>
      <c r="X9" s="1166"/>
      <c r="Y9" s="8"/>
      <c r="Z9" s="7"/>
    </row>
    <row r="10" spans="1:26" s="652" customFormat="1" ht="39.950000000000003" customHeight="1" x14ac:dyDescent="0.2">
      <c r="A10" s="1168" t="s">
        <v>1424</v>
      </c>
      <c r="B10" s="1168"/>
      <c r="C10" s="1168"/>
      <c r="D10" s="1168"/>
      <c r="E10" s="1168"/>
      <c r="F10" s="1168"/>
      <c r="G10" s="1168"/>
      <c r="H10" s="1168"/>
      <c r="I10" s="1168"/>
      <c r="J10" s="1168"/>
      <c r="K10" s="1168"/>
      <c r="L10" s="1168"/>
      <c r="M10" s="1168"/>
      <c r="N10" s="1168"/>
      <c r="O10" s="1168"/>
      <c r="P10" s="1168"/>
      <c r="Q10" s="1168"/>
      <c r="R10" s="1168"/>
      <c r="S10" s="1168"/>
      <c r="T10" s="1169"/>
      <c r="U10" s="636" t="s">
        <v>1042</v>
      </c>
      <c r="V10" s="637" t="s">
        <v>1141</v>
      </c>
      <c r="W10" s="638"/>
      <c r="X10" s="639"/>
    </row>
    <row r="11" spans="1:26" s="9" customFormat="1" ht="54.95" customHeight="1" x14ac:dyDescent="0.2">
      <c r="A11" s="686" t="s">
        <v>220</v>
      </c>
      <c r="B11" s="673" t="s">
        <v>1406</v>
      </c>
      <c r="C11" s="673" t="s">
        <v>331</v>
      </c>
      <c r="D11" s="673" t="s">
        <v>1117</v>
      </c>
      <c r="E11" s="673" t="s">
        <v>1067</v>
      </c>
      <c r="F11" s="673" t="s">
        <v>1040</v>
      </c>
      <c r="G11" s="673" t="s">
        <v>330</v>
      </c>
      <c r="H11" s="673" t="s">
        <v>1041</v>
      </c>
      <c r="I11" s="674" t="s">
        <v>1118</v>
      </c>
      <c r="J11" s="673" t="s">
        <v>64</v>
      </c>
      <c r="K11" s="673" t="s">
        <v>1131</v>
      </c>
      <c r="L11" s="673" t="s">
        <v>1132</v>
      </c>
      <c r="M11" s="673" t="s">
        <v>1119</v>
      </c>
      <c r="N11" s="673" t="s">
        <v>1120</v>
      </c>
      <c r="O11" s="673" t="s">
        <v>1252</v>
      </c>
      <c r="P11" s="673" t="s">
        <v>1229</v>
      </c>
      <c r="Q11" s="673" t="s">
        <v>1115</v>
      </c>
      <c r="R11" s="673" t="s">
        <v>1114</v>
      </c>
      <c r="S11" s="675" t="s">
        <v>1109</v>
      </c>
      <c r="T11" s="675" t="s">
        <v>1126</v>
      </c>
      <c r="U11" s="675" t="s">
        <v>1105</v>
      </c>
      <c r="V11" s="675" t="s">
        <v>1106</v>
      </c>
      <c r="W11" s="675" t="s">
        <v>1107</v>
      </c>
      <c r="X11" s="675" t="s">
        <v>1075</v>
      </c>
    </row>
    <row r="12" spans="1:26" s="611" customFormat="1" ht="20.25" x14ac:dyDescent="0.2">
      <c r="A12" s="684"/>
      <c r="B12" s="654"/>
      <c r="C12" s="655"/>
      <c r="D12" s="655"/>
      <c r="E12" s="655"/>
      <c r="F12" s="655"/>
      <c r="G12" s="655"/>
      <c r="H12" s="656"/>
      <c r="I12" s="657"/>
      <c r="J12" s="658"/>
      <c r="K12" s="658"/>
      <c r="L12" s="658"/>
      <c r="M12" s="658"/>
      <c r="N12" s="658"/>
      <c r="O12" s="659"/>
      <c r="P12" s="659"/>
      <c r="Q12" s="658"/>
      <c r="R12" s="658"/>
      <c r="S12" s="660">
        <f>SUM(RangeCost)</f>
        <v>0</v>
      </c>
      <c r="T12" s="660">
        <f>SUM(RangePrevious)</f>
        <v>0</v>
      </c>
      <c r="U12" s="660">
        <f>SUM(RangeThisRequest)</f>
        <v>0</v>
      </c>
      <c r="V12" s="661"/>
      <c r="W12" s="660">
        <f>SUM(RangeApproved)</f>
        <v>0</v>
      </c>
      <c r="X12" s="660">
        <f>SUM(RangeBalance)</f>
        <v>0</v>
      </c>
    </row>
    <row r="13" spans="1:26" s="611" customFormat="1" ht="0.2" customHeight="1" x14ac:dyDescent="0.2">
      <c r="A13" s="685" t="s">
        <v>1400</v>
      </c>
      <c r="B13" s="662" t="s">
        <v>1400</v>
      </c>
      <c r="C13" s="663" t="s">
        <v>1400</v>
      </c>
      <c r="D13" s="663" t="s">
        <v>1400</v>
      </c>
      <c r="E13" s="663" t="s">
        <v>1400</v>
      </c>
      <c r="F13" s="663" t="s">
        <v>1400</v>
      </c>
      <c r="G13" s="664" t="s">
        <v>1400</v>
      </c>
      <c r="H13" s="663" t="s">
        <v>1400</v>
      </c>
      <c r="I13" s="665" t="s">
        <v>1400</v>
      </c>
      <c r="J13" s="665" t="s">
        <v>1400</v>
      </c>
      <c r="K13" s="665" t="s">
        <v>1400</v>
      </c>
      <c r="L13" s="666" t="s">
        <v>1400</v>
      </c>
      <c r="M13" s="667" t="s">
        <v>1400</v>
      </c>
      <c r="N13" s="668" t="s">
        <v>1400</v>
      </c>
      <c r="O13" s="669" t="s">
        <v>1400</v>
      </c>
      <c r="P13" s="665" t="s">
        <v>1400</v>
      </c>
      <c r="Q13" s="665" t="s">
        <v>1400</v>
      </c>
      <c r="R13" s="669" t="s">
        <v>1400</v>
      </c>
      <c r="S13" s="670" t="s">
        <v>1400</v>
      </c>
      <c r="T13" s="671" t="s">
        <v>1400</v>
      </c>
      <c r="U13" s="672" t="s">
        <v>1400</v>
      </c>
      <c r="V13" s="665" t="s">
        <v>1400</v>
      </c>
      <c r="W13" s="672" t="s">
        <v>1400</v>
      </c>
      <c r="X13" s="672" t="s">
        <v>1400</v>
      </c>
    </row>
    <row r="14" spans="1:26" s="592" customFormat="1" ht="17.25" x14ac:dyDescent="0.2">
      <c r="A14" s="646"/>
      <c r="B14" s="647"/>
      <c r="C14" s="648"/>
      <c r="D14" s="676"/>
      <c r="E14" s="676"/>
      <c r="F14" s="676"/>
      <c r="G14" s="677"/>
      <c r="H14" s="676"/>
      <c r="I14" s="648"/>
      <c r="J14" s="648"/>
      <c r="K14" s="648"/>
      <c r="L14" s="678"/>
      <c r="M14" s="679"/>
      <c r="N14" s="680"/>
      <c r="O14" s="681"/>
      <c r="P14" s="648"/>
      <c r="Q14" s="648"/>
      <c r="R14" s="681"/>
      <c r="S14" s="649"/>
      <c r="T14" s="682"/>
      <c r="U14" s="682"/>
      <c r="V14" s="648"/>
      <c r="W14" s="629">
        <f t="shared" ref="W14:W46" si="0">U14+T14</f>
        <v>0</v>
      </c>
      <c r="X14" s="629">
        <f t="shared" ref="X14:X46" si="1">S14-W14</f>
        <v>0</v>
      </c>
    </row>
    <row r="15" spans="1:26" s="592" customFormat="1" ht="17.25" x14ac:dyDescent="0.2">
      <c r="A15" s="646"/>
      <c r="B15" s="647"/>
      <c r="C15" s="648"/>
      <c r="D15" s="676"/>
      <c r="E15" s="676"/>
      <c r="F15" s="676"/>
      <c r="G15" s="677"/>
      <c r="H15" s="676"/>
      <c r="I15" s="648"/>
      <c r="J15" s="648"/>
      <c r="K15" s="648"/>
      <c r="L15" s="678"/>
      <c r="M15" s="679"/>
      <c r="N15" s="680"/>
      <c r="O15" s="681"/>
      <c r="P15" s="648"/>
      <c r="Q15" s="648"/>
      <c r="R15" s="681"/>
      <c r="S15" s="649"/>
      <c r="T15" s="682"/>
      <c r="U15" s="682"/>
      <c r="V15" s="648"/>
      <c r="W15" s="629">
        <f>U15+T15</f>
        <v>0</v>
      </c>
      <c r="X15" s="629">
        <f>S15-W15</f>
        <v>0</v>
      </c>
    </row>
    <row r="16" spans="1:26" s="592" customFormat="1" ht="17.25" x14ac:dyDescent="0.2">
      <c r="A16" s="646"/>
      <c r="B16" s="647"/>
      <c r="C16" s="648"/>
      <c r="D16" s="676"/>
      <c r="E16" s="676"/>
      <c r="F16" s="676"/>
      <c r="G16" s="677"/>
      <c r="H16" s="676"/>
      <c r="I16" s="648"/>
      <c r="J16" s="648"/>
      <c r="K16" s="648"/>
      <c r="L16" s="678"/>
      <c r="M16" s="679"/>
      <c r="N16" s="680"/>
      <c r="O16" s="681"/>
      <c r="P16" s="648"/>
      <c r="Q16" s="648"/>
      <c r="R16" s="681"/>
      <c r="S16" s="649"/>
      <c r="T16" s="682"/>
      <c r="U16" s="682"/>
      <c r="V16" s="648"/>
      <c r="W16" s="629">
        <f>U16+T16</f>
        <v>0</v>
      </c>
      <c r="X16" s="629">
        <f>S16-W16</f>
        <v>0</v>
      </c>
    </row>
    <row r="17" spans="1:24" s="592" customFormat="1" ht="17.25" x14ac:dyDescent="0.2">
      <c r="A17" s="646"/>
      <c r="B17" s="647"/>
      <c r="C17" s="648"/>
      <c r="D17" s="676"/>
      <c r="E17" s="676"/>
      <c r="F17" s="676"/>
      <c r="G17" s="677"/>
      <c r="H17" s="676"/>
      <c r="I17" s="648"/>
      <c r="J17" s="648"/>
      <c r="K17" s="648"/>
      <c r="L17" s="678"/>
      <c r="M17" s="679"/>
      <c r="N17" s="680"/>
      <c r="O17" s="681"/>
      <c r="P17" s="648"/>
      <c r="Q17" s="648"/>
      <c r="R17" s="681"/>
      <c r="S17" s="649"/>
      <c r="T17" s="682"/>
      <c r="U17" s="682"/>
      <c r="V17" s="648"/>
      <c r="W17" s="629">
        <f t="shared" si="0"/>
        <v>0</v>
      </c>
      <c r="X17" s="629">
        <f t="shared" si="1"/>
        <v>0</v>
      </c>
    </row>
    <row r="18" spans="1:24" s="592" customFormat="1" ht="17.25" x14ac:dyDescent="0.2">
      <c r="A18" s="646"/>
      <c r="B18" s="647"/>
      <c r="C18" s="648"/>
      <c r="D18" s="676"/>
      <c r="E18" s="676"/>
      <c r="F18" s="676"/>
      <c r="G18" s="677"/>
      <c r="H18" s="676"/>
      <c r="I18" s="648"/>
      <c r="J18" s="648"/>
      <c r="K18" s="648"/>
      <c r="L18" s="678"/>
      <c r="M18" s="679"/>
      <c r="N18" s="680"/>
      <c r="O18" s="681"/>
      <c r="P18" s="648"/>
      <c r="Q18" s="648"/>
      <c r="R18" s="681"/>
      <c r="S18" s="649"/>
      <c r="T18" s="682"/>
      <c r="U18" s="682"/>
      <c r="V18" s="648"/>
      <c r="W18" s="629">
        <f t="shared" si="0"/>
        <v>0</v>
      </c>
      <c r="X18" s="629">
        <f t="shared" si="1"/>
        <v>0</v>
      </c>
    </row>
    <row r="19" spans="1:24" s="592" customFormat="1" ht="17.25" x14ac:dyDescent="0.2">
      <c r="A19" s="646"/>
      <c r="B19" s="647"/>
      <c r="C19" s="648"/>
      <c r="D19" s="676"/>
      <c r="E19" s="676"/>
      <c r="F19" s="676"/>
      <c r="G19" s="677"/>
      <c r="H19" s="676"/>
      <c r="I19" s="648"/>
      <c r="J19" s="648"/>
      <c r="K19" s="648"/>
      <c r="L19" s="678"/>
      <c r="M19" s="679"/>
      <c r="N19" s="680"/>
      <c r="O19" s="681"/>
      <c r="P19" s="648"/>
      <c r="Q19" s="648"/>
      <c r="R19" s="681"/>
      <c r="S19" s="649"/>
      <c r="T19" s="682"/>
      <c r="U19" s="682"/>
      <c r="V19" s="648"/>
      <c r="W19" s="629">
        <f t="shared" si="0"/>
        <v>0</v>
      </c>
      <c r="X19" s="629">
        <f t="shared" si="1"/>
        <v>0</v>
      </c>
    </row>
    <row r="20" spans="1:24" s="653" customFormat="1" ht="17.25" x14ac:dyDescent="0.2">
      <c r="A20" s="646"/>
      <c r="B20" s="647"/>
      <c r="C20" s="648"/>
      <c r="D20" s="676"/>
      <c r="E20" s="676"/>
      <c r="F20" s="676"/>
      <c r="G20" s="677"/>
      <c r="H20" s="676"/>
      <c r="I20" s="648"/>
      <c r="J20" s="648"/>
      <c r="K20" s="648"/>
      <c r="L20" s="678"/>
      <c r="M20" s="679"/>
      <c r="N20" s="680"/>
      <c r="O20" s="681"/>
      <c r="P20" s="648"/>
      <c r="Q20" s="648"/>
      <c r="R20" s="681"/>
      <c r="S20" s="649"/>
      <c r="T20" s="682"/>
      <c r="U20" s="682"/>
      <c r="V20" s="648"/>
      <c r="W20" s="629">
        <f t="shared" si="0"/>
        <v>0</v>
      </c>
      <c r="X20" s="629">
        <f t="shared" si="1"/>
        <v>0</v>
      </c>
    </row>
    <row r="21" spans="1:24" s="653" customFormat="1" ht="17.25" x14ac:dyDescent="0.2">
      <c r="A21" s="646"/>
      <c r="B21" s="647"/>
      <c r="C21" s="648"/>
      <c r="D21" s="676"/>
      <c r="E21" s="676"/>
      <c r="F21" s="676"/>
      <c r="G21" s="677"/>
      <c r="H21" s="676"/>
      <c r="I21" s="648"/>
      <c r="J21" s="648"/>
      <c r="K21" s="648"/>
      <c r="L21" s="678"/>
      <c r="M21" s="679"/>
      <c r="N21" s="680"/>
      <c r="O21" s="681"/>
      <c r="P21" s="648"/>
      <c r="Q21" s="648"/>
      <c r="R21" s="681"/>
      <c r="S21" s="649"/>
      <c r="T21" s="682"/>
      <c r="U21" s="682"/>
      <c r="V21" s="648"/>
      <c r="W21" s="629">
        <f t="shared" si="0"/>
        <v>0</v>
      </c>
      <c r="X21" s="629">
        <f t="shared" si="1"/>
        <v>0</v>
      </c>
    </row>
    <row r="22" spans="1:24" s="592" customFormat="1" ht="17.25" x14ac:dyDescent="0.2">
      <c r="A22" s="646"/>
      <c r="B22" s="647"/>
      <c r="C22" s="648"/>
      <c r="D22" s="676"/>
      <c r="E22" s="676"/>
      <c r="F22" s="676"/>
      <c r="G22" s="677"/>
      <c r="H22" s="676"/>
      <c r="I22" s="648"/>
      <c r="J22" s="648"/>
      <c r="K22" s="648"/>
      <c r="L22" s="678"/>
      <c r="M22" s="679"/>
      <c r="N22" s="680"/>
      <c r="O22" s="681"/>
      <c r="P22" s="648"/>
      <c r="Q22" s="648"/>
      <c r="R22" s="681"/>
      <c r="S22" s="649"/>
      <c r="T22" s="682"/>
      <c r="U22" s="682"/>
      <c r="V22" s="648"/>
      <c r="W22" s="629">
        <f t="shared" si="0"/>
        <v>0</v>
      </c>
      <c r="X22" s="629">
        <f t="shared" si="1"/>
        <v>0</v>
      </c>
    </row>
    <row r="23" spans="1:24" s="592" customFormat="1" ht="17.25" x14ac:dyDescent="0.2">
      <c r="A23" s="646"/>
      <c r="B23" s="647"/>
      <c r="C23" s="648"/>
      <c r="D23" s="676"/>
      <c r="E23" s="676"/>
      <c r="F23" s="676"/>
      <c r="G23" s="677"/>
      <c r="H23" s="676"/>
      <c r="I23" s="648"/>
      <c r="J23" s="648"/>
      <c r="K23" s="648"/>
      <c r="L23" s="678"/>
      <c r="M23" s="679"/>
      <c r="N23" s="680"/>
      <c r="O23" s="681"/>
      <c r="P23" s="648"/>
      <c r="Q23" s="648"/>
      <c r="R23" s="681"/>
      <c r="S23" s="649"/>
      <c r="T23" s="682"/>
      <c r="U23" s="682"/>
      <c r="V23" s="648"/>
      <c r="W23" s="629">
        <f t="shared" si="0"/>
        <v>0</v>
      </c>
      <c r="X23" s="629">
        <f t="shared" si="1"/>
        <v>0</v>
      </c>
    </row>
    <row r="24" spans="1:24" s="653" customFormat="1" ht="17.25" x14ac:dyDescent="0.2">
      <c r="A24" s="646"/>
      <c r="B24" s="647"/>
      <c r="C24" s="648"/>
      <c r="D24" s="676"/>
      <c r="E24" s="676"/>
      <c r="F24" s="676"/>
      <c r="G24" s="677"/>
      <c r="H24" s="676"/>
      <c r="I24" s="648"/>
      <c r="J24" s="648"/>
      <c r="K24" s="648"/>
      <c r="L24" s="678"/>
      <c r="M24" s="679"/>
      <c r="N24" s="680"/>
      <c r="O24" s="681"/>
      <c r="P24" s="648"/>
      <c r="Q24" s="648"/>
      <c r="R24" s="681"/>
      <c r="S24" s="649"/>
      <c r="T24" s="682"/>
      <c r="U24" s="682"/>
      <c r="V24" s="648"/>
      <c r="W24" s="629">
        <f t="shared" si="0"/>
        <v>0</v>
      </c>
      <c r="X24" s="629">
        <f t="shared" si="1"/>
        <v>0</v>
      </c>
    </row>
    <row r="25" spans="1:24" s="592" customFormat="1" ht="17.25" x14ac:dyDescent="0.2">
      <c r="A25" s="646"/>
      <c r="B25" s="647"/>
      <c r="C25" s="648"/>
      <c r="D25" s="676"/>
      <c r="E25" s="676"/>
      <c r="F25" s="676"/>
      <c r="G25" s="677"/>
      <c r="H25" s="676"/>
      <c r="I25" s="648"/>
      <c r="J25" s="648"/>
      <c r="K25" s="648"/>
      <c r="L25" s="678"/>
      <c r="M25" s="679"/>
      <c r="N25" s="680"/>
      <c r="O25" s="681"/>
      <c r="P25" s="648"/>
      <c r="Q25" s="648"/>
      <c r="R25" s="681"/>
      <c r="S25" s="649"/>
      <c r="T25" s="682"/>
      <c r="U25" s="682"/>
      <c r="V25" s="648"/>
      <c r="W25" s="629">
        <f t="shared" si="0"/>
        <v>0</v>
      </c>
      <c r="X25" s="629">
        <f t="shared" si="1"/>
        <v>0</v>
      </c>
    </row>
    <row r="26" spans="1:24" s="592" customFormat="1" ht="17.25" x14ac:dyDescent="0.2">
      <c r="A26" s="646"/>
      <c r="B26" s="647"/>
      <c r="C26" s="648"/>
      <c r="D26" s="676"/>
      <c r="E26" s="676"/>
      <c r="F26" s="676"/>
      <c r="G26" s="677"/>
      <c r="H26" s="676"/>
      <c r="I26" s="648"/>
      <c r="J26" s="648"/>
      <c r="K26" s="648"/>
      <c r="L26" s="678"/>
      <c r="M26" s="679"/>
      <c r="N26" s="680"/>
      <c r="O26" s="681"/>
      <c r="P26" s="648"/>
      <c r="Q26" s="648"/>
      <c r="R26" s="681"/>
      <c r="S26" s="649"/>
      <c r="T26" s="682"/>
      <c r="U26" s="682"/>
      <c r="V26" s="648"/>
      <c r="W26" s="629">
        <f t="shared" si="0"/>
        <v>0</v>
      </c>
      <c r="X26" s="629">
        <f t="shared" si="1"/>
        <v>0</v>
      </c>
    </row>
    <row r="27" spans="1:24" s="592" customFormat="1" ht="17.25" x14ac:dyDescent="0.2">
      <c r="A27" s="646"/>
      <c r="B27" s="647"/>
      <c r="C27" s="648"/>
      <c r="D27" s="676"/>
      <c r="E27" s="676"/>
      <c r="F27" s="676"/>
      <c r="G27" s="677"/>
      <c r="H27" s="676"/>
      <c r="I27" s="648"/>
      <c r="J27" s="648"/>
      <c r="K27" s="648"/>
      <c r="L27" s="678"/>
      <c r="M27" s="679"/>
      <c r="N27" s="680"/>
      <c r="O27" s="681"/>
      <c r="P27" s="648"/>
      <c r="Q27" s="648"/>
      <c r="R27" s="681"/>
      <c r="S27" s="649"/>
      <c r="T27" s="682"/>
      <c r="U27" s="682"/>
      <c r="V27" s="648"/>
      <c r="W27" s="629">
        <f t="shared" si="0"/>
        <v>0</v>
      </c>
      <c r="X27" s="629">
        <f t="shared" si="1"/>
        <v>0</v>
      </c>
    </row>
    <row r="28" spans="1:24" s="592" customFormat="1" ht="17.25" x14ac:dyDescent="0.2">
      <c r="A28" s="646"/>
      <c r="B28" s="647"/>
      <c r="C28" s="648"/>
      <c r="D28" s="676"/>
      <c r="E28" s="676"/>
      <c r="F28" s="676"/>
      <c r="G28" s="677"/>
      <c r="H28" s="676"/>
      <c r="I28" s="648"/>
      <c r="J28" s="648"/>
      <c r="K28" s="648"/>
      <c r="L28" s="678"/>
      <c r="M28" s="679"/>
      <c r="N28" s="680"/>
      <c r="O28" s="681"/>
      <c r="P28" s="648"/>
      <c r="Q28" s="648"/>
      <c r="R28" s="681"/>
      <c r="S28" s="649"/>
      <c r="T28" s="682"/>
      <c r="U28" s="682"/>
      <c r="V28" s="648"/>
      <c r="W28" s="629">
        <f t="shared" si="0"/>
        <v>0</v>
      </c>
      <c r="X28" s="629">
        <f t="shared" si="1"/>
        <v>0</v>
      </c>
    </row>
    <row r="29" spans="1:24" s="592" customFormat="1" ht="17.25" x14ac:dyDescent="0.2">
      <c r="A29" s="646"/>
      <c r="B29" s="647"/>
      <c r="C29" s="648"/>
      <c r="D29" s="676"/>
      <c r="E29" s="676"/>
      <c r="F29" s="676"/>
      <c r="G29" s="677"/>
      <c r="H29" s="676"/>
      <c r="I29" s="648"/>
      <c r="J29" s="648"/>
      <c r="K29" s="648"/>
      <c r="L29" s="678"/>
      <c r="M29" s="679"/>
      <c r="N29" s="680"/>
      <c r="O29" s="681"/>
      <c r="P29" s="648"/>
      <c r="Q29" s="648"/>
      <c r="R29" s="681"/>
      <c r="S29" s="649"/>
      <c r="T29" s="682"/>
      <c r="U29" s="682"/>
      <c r="V29" s="648"/>
      <c r="W29" s="629">
        <f t="shared" si="0"/>
        <v>0</v>
      </c>
      <c r="X29" s="629">
        <f t="shared" si="1"/>
        <v>0</v>
      </c>
    </row>
    <row r="30" spans="1:24" s="592" customFormat="1" ht="17.25" x14ac:dyDescent="0.2">
      <c r="A30" s="646"/>
      <c r="B30" s="647"/>
      <c r="C30" s="648"/>
      <c r="D30" s="676"/>
      <c r="E30" s="676"/>
      <c r="F30" s="676"/>
      <c r="G30" s="677"/>
      <c r="H30" s="676"/>
      <c r="I30" s="648"/>
      <c r="J30" s="648"/>
      <c r="K30" s="648"/>
      <c r="L30" s="678"/>
      <c r="M30" s="679"/>
      <c r="N30" s="680"/>
      <c r="O30" s="681"/>
      <c r="P30" s="648"/>
      <c r="Q30" s="648"/>
      <c r="R30" s="681"/>
      <c r="S30" s="649"/>
      <c r="T30" s="682"/>
      <c r="U30" s="682"/>
      <c r="V30" s="648"/>
      <c r="W30" s="629">
        <f t="shared" si="0"/>
        <v>0</v>
      </c>
      <c r="X30" s="629">
        <f t="shared" si="1"/>
        <v>0</v>
      </c>
    </row>
    <row r="31" spans="1:24" s="592" customFormat="1" ht="17.25" x14ac:dyDescent="0.2">
      <c r="A31" s="646"/>
      <c r="B31" s="647"/>
      <c r="C31" s="648"/>
      <c r="D31" s="676"/>
      <c r="E31" s="676"/>
      <c r="F31" s="676"/>
      <c r="G31" s="677"/>
      <c r="H31" s="676"/>
      <c r="I31" s="648"/>
      <c r="J31" s="648"/>
      <c r="K31" s="648"/>
      <c r="L31" s="678"/>
      <c r="M31" s="679"/>
      <c r="N31" s="680"/>
      <c r="O31" s="681"/>
      <c r="P31" s="648"/>
      <c r="Q31" s="648"/>
      <c r="R31" s="681"/>
      <c r="S31" s="649"/>
      <c r="T31" s="682"/>
      <c r="U31" s="682"/>
      <c r="V31" s="648"/>
      <c r="W31" s="629">
        <f t="shared" si="0"/>
        <v>0</v>
      </c>
      <c r="X31" s="629">
        <f t="shared" si="1"/>
        <v>0</v>
      </c>
    </row>
    <row r="32" spans="1:24" s="592" customFormat="1" ht="17.25" x14ac:dyDescent="0.2">
      <c r="A32" s="646"/>
      <c r="B32" s="647"/>
      <c r="C32" s="648"/>
      <c r="D32" s="676"/>
      <c r="E32" s="676"/>
      <c r="F32" s="676"/>
      <c r="G32" s="677"/>
      <c r="H32" s="676"/>
      <c r="I32" s="648"/>
      <c r="J32" s="648"/>
      <c r="K32" s="648"/>
      <c r="L32" s="678"/>
      <c r="M32" s="679"/>
      <c r="N32" s="680"/>
      <c r="O32" s="681"/>
      <c r="P32" s="648"/>
      <c r="Q32" s="648"/>
      <c r="R32" s="681"/>
      <c r="S32" s="649"/>
      <c r="T32" s="682"/>
      <c r="U32" s="682"/>
      <c r="V32" s="648"/>
      <c r="W32" s="629">
        <f t="shared" si="0"/>
        <v>0</v>
      </c>
      <c r="X32" s="629">
        <f t="shared" si="1"/>
        <v>0</v>
      </c>
    </row>
    <row r="33" spans="1:24" s="592" customFormat="1" ht="17.25" x14ac:dyDescent="0.2">
      <c r="A33" s="646"/>
      <c r="B33" s="647"/>
      <c r="C33" s="648"/>
      <c r="D33" s="676"/>
      <c r="E33" s="676"/>
      <c r="F33" s="676"/>
      <c r="G33" s="677"/>
      <c r="H33" s="676"/>
      <c r="I33" s="648"/>
      <c r="J33" s="648"/>
      <c r="K33" s="648"/>
      <c r="L33" s="678"/>
      <c r="M33" s="679"/>
      <c r="N33" s="680"/>
      <c r="O33" s="681"/>
      <c r="P33" s="648"/>
      <c r="Q33" s="648"/>
      <c r="R33" s="681"/>
      <c r="S33" s="649"/>
      <c r="T33" s="682"/>
      <c r="U33" s="682"/>
      <c r="V33" s="648"/>
      <c r="W33" s="629">
        <f t="shared" si="0"/>
        <v>0</v>
      </c>
      <c r="X33" s="629">
        <f t="shared" si="1"/>
        <v>0</v>
      </c>
    </row>
    <row r="34" spans="1:24" s="592" customFormat="1" ht="17.25" x14ac:dyDescent="0.2">
      <c r="A34" s="646"/>
      <c r="B34" s="647"/>
      <c r="C34" s="648"/>
      <c r="D34" s="676"/>
      <c r="E34" s="676"/>
      <c r="F34" s="676"/>
      <c r="G34" s="677"/>
      <c r="H34" s="676"/>
      <c r="I34" s="648"/>
      <c r="J34" s="648"/>
      <c r="K34" s="648"/>
      <c r="L34" s="678"/>
      <c r="M34" s="679"/>
      <c r="N34" s="680"/>
      <c r="O34" s="681"/>
      <c r="P34" s="648"/>
      <c r="Q34" s="648"/>
      <c r="R34" s="681"/>
      <c r="S34" s="649"/>
      <c r="T34" s="682"/>
      <c r="U34" s="682"/>
      <c r="V34" s="648"/>
      <c r="W34" s="629">
        <f t="shared" si="0"/>
        <v>0</v>
      </c>
      <c r="X34" s="629">
        <f t="shared" si="1"/>
        <v>0</v>
      </c>
    </row>
    <row r="35" spans="1:24" s="592" customFormat="1" ht="17.25" x14ac:dyDescent="0.2">
      <c r="A35" s="646"/>
      <c r="B35" s="647"/>
      <c r="C35" s="648"/>
      <c r="D35" s="676"/>
      <c r="E35" s="676"/>
      <c r="F35" s="676"/>
      <c r="G35" s="677"/>
      <c r="H35" s="676"/>
      <c r="I35" s="648"/>
      <c r="J35" s="648"/>
      <c r="K35" s="648"/>
      <c r="L35" s="678"/>
      <c r="M35" s="679"/>
      <c r="N35" s="680"/>
      <c r="O35" s="681"/>
      <c r="P35" s="648"/>
      <c r="Q35" s="648"/>
      <c r="R35" s="681"/>
      <c r="S35" s="649"/>
      <c r="T35" s="682"/>
      <c r="U35" s="682"/>
      <c r="V35" s="648"/>
      <c r="W35" s="629">
        <f t="shared" si="0"/>
        <v>0</v>
      </c>
      <c r="X35" s="629">
        <f t="shared" si="1"/>
        <v>0</v>
      </c>
    </row>
    <row r="36" spans="1:24" s="592" customFormat="1" ht="17.25" x14ac:dyDescent="0.2">
      <c r="A36" s="646"/>
      <c r="B36" s="647"/>
      <c r="C36" s="648"/>
      <c r="D36" s="676"/>
      <c r="E36" s="676"/>
      <c r="F36" s="676"/>
      <c r="G36" s="677"/>
      <c r="H36" s="676"/>
      <c r="I36" s="648"/>
      <c r="J36" s="648"/>
      <c r="K36" s="648"/>
      <c r="L36" s="678"/>
      <c r="M36" s="679"/>
      <c r="N36" s="680"/>
      <c r="O36" s="681"/>
      <c r="P36" s="648"/>
      <c r="Q36" s="648"/>
      <c r="R36" s="681"/>
      <c r="S36" s="649"/>
      <c r="T36" s="682"/>
      <c r="U36" s="682"/>
      <c r="V36" s="648"/>
      <c r="W36" s="629">
        <f t="shared" si="0"/>
        <v>0</v>
      </c>
      <c r="X36" s="629">
        <f t="shared" si="1"/>
        <v>0</v>
      </c>
    </row>
    <row r="37" spans="1:24" s="592" customFormat="1" ht="17.25" x14ac:dyDescent="0.2">
      <c r="A37" s="646"/>
      <c r="B37" s="647"/>
      <c r="C37" s="648"/>
      <c r="D37" s="676"/>
      <c r="E37" s="676"/>
      <c r="F37" s="676"/>
      <c r="G37" s="677"/>
      <c r="H37" s="676"/>
      <c r="I37" s="648"/>
      <c r="J37" s="648"/>
      <c r="K37" s="648"/>
      <c r="L37" s="678"/>
      <c r="M37" s="679"/>
      <c r="N37" s="680"/>
      <c r="O37" s="681"/>
      <c r="P37" s="648"/>
      <c r="Q37" s="648"/>
      <c r="R37" s="681"/>
      <c r="S37" s="649"/>
      <c r="T37" s="682"/>
      <c r="U37" s="682"/>
      <c r="V37" s="648"/>
      <c r="W37" s="629">
        <f t="shared" si="0"/>
        <v>0</v>
      </c>
      <c r="X37" s="629">
        <f t="shared" si="1"/>
        <v>0</v>
      </c>
    </row>
    <row r="38" spans="1:24" s="592" customFormat="1" ht="17.25" x14ac:dyDescent="0.2">
      <c r="A38" s="646"/>
      <c r="B38" s="647"/>
      <c r="C38" s="648"/>
      <c r="D38" s="676"/>
      <c r="E38" s="676"/>
      <c r="F38" s="676"/>
      <c r="G38" s="677"/>
      <c r="H38" s="676"/>
      <c r="I38" s="648"/>
      <c r="J38" s="648"/>
      <c r="K38" s="648"/>
      <c r="L38" s="678"/>
      <c r="M38" s="679"/>
      <c r="N38" s="680"/>
      <c r="O38" s="681"/>
      <c r="P38" s="648"/>
      <c r="Q38" s="648"/>
      <c r="R38" s="681"/>
      <c r="S38" s="649"/>
      <c r="T38" s="682"/>
      <c r="U38" s="682"/>
      <c r="V38" s="648"/>
      <c r="W38" s="629">
        <f t="shared" si="0"/>
        <v>0</v>
      </c>
      <c r="X38" s="629">
        <f t="shared" si="1"/>
        <v>0</v>
      </c>
    </row>
    <row r="39" spans="1:24" s="592" customFormat="1" ht="17.25" x14ac:dyDescent="0.2">
      <c r="A39" s="646"/>
      <c r="B39" s="647"/>
      <c r="C39" s="648"/>
      <c r="D39" s="676"/>
      <c r="E39" s="676"/>
      <c r="F39" s="676"/>
      <c r="G39" s="677"/>
      <c r="H39" s="676"/>
      <c r="I39" s="648"/>
      <c r="J39" s="648"/>
      <c r="K39" s="648"/>
      <c r="L39" s="678"/>
      <c r="M39" s="679"/>
      <c r="N39" s="680"/>
      <c r="O39" s="681"/>
      <c r="P39" s="648"/>
      <c r="Q39" s="648"/>
      <c r="R39" s="681"/>
      <c r="S39" s="649"/>
      <c r="T39" s="682"/>
      <c r="U39" s="682"/>
      <c r="V39" s="648"/>
      <c r="W39" s="629">
        <f t="shared" si="0"/>
        <v>0</v>
      </c>
      <c r="X39" s="629">
        <f t="shared" si="1"/>
        <v>0</v>
      </c>
    </row>
    <row r="40" spans="1:24" s="592" customFormat="1" ht="17.25" x14ac:dyDescent="0.2">
      <c r="A40" s="646"/>
      <c r="B40" s="647"/>
      <c r="C40" s="648"/>
      <c r="D40" s="676"/>
      <c r="E40" s="676"/>
      <c r="F40" s="676"/>
      <c r="G40" s="677"/>
      <c r="H40" s="676"/>
      <c r="I40" s="648"/>
      <c r="J40" s="648"/>
      <c r="K40" s="648"/>
      <c r="L40" s="678"/>
      <c r="M40" s="679"/>
      <c r="N40" s="680"/>
      <c r="O40" s="681"/>
      <c r="P40" s="648"/>
      <c r="Q40" s="648"/>
      <c r="R40" s="681"/>
      <c r="S40" s="649"/>
      <c r="T40" s="682"/>
      <c r="U40" s="682"/>
      <c r="V40" s="648"/>
      <c r="W40" s="629">
        <f t="shared" si="0"/>
        <v>0</v>
      </c>
      <c r="X40" s="629">
        <f t="shared" si="1"/>
        <v>0</v>
      </c>
    </row>
    <row r="41" spans="1:24" s="592" customFormat="1" ht="17.25" x14ac:dyDescent="0.2">
      <c r="A41" s="646"/>
      <c r="B41" s="647"/>
      <c r="C41" s="648"/>
      <c r="D41" s="676"/>
      <c r="E41" s="676"/>
      <c r="F41" s="676"/>
      <c r="G41" s="677"/>
      <c r="H41" s="676"/>
      <c r="I41" s="648"/>
      <c r="J41" s="648"/>
      <c r="K41" s="648"/>
      <c r="L41" s="678"/>
      <c r="M41" s="679"/>
      <c r="N41" s="680"/>
      <c r="O41" s="681"/>
      <c r="P41" s="648"/>
      <c r="Q41" s="648"/>
      <c r="R41" s="681"/>
      <c r="S41" s="649"/>
      <c r="T41" s="682"/>
      <c r="U41" s="682"/>
      <c r="V41" s="648"/>
      <c r="W41" s="629">
        <f t="shared" si="0"/>
        <v>0</v>
      </c>
      <c r="X41" s="629">
        <f t="shared" si="1"/>
        <v>0</v>
      </c>
    </row>
    <row r="42" spans="1:24" s="592" customFormat="1" ht="17.25" x14ac:dyDescent="0.2">
      <c r="A42" s="646"/>
      <c r="B42" s="647"/>
      <c r="C42" s="648"/>
      <c r="D42" s="676"/>
      <c r="E42" s="676"/>
      <c r="F42" s="676"/>
      <c r="G42" s="677"/>
      <c r="H42" s="676"/>
      <c r="I42" s="648"/>
      <c r="J42" s="648"/>
      <c r="K42" s="648"/>
      <c r="L42" s="678"/>
      <c r="M42" s="679"/>
      <c r="N42" s="680"/>
      <c r="O42" s="681"/>
      <c r="P42" s="648"/>
      <c r="Q42" s="648"/>
      <c r="R42" s="681"/>
      <c r="S42" s="649"/>
      <c r="T42" s="682"/>
      <c r="U42" s="682"/>
      <c r="V42" s="648"/>
      <c r="W42" s="629">
        <f t="shared" si="0"/>
        <v>0</v>
      </c>
      <c r="X42" s="629">
        <f t="shared" si="1"/>
        <v>0</v>
      </c>
    </row>
    <row r="43" spans="1:24" s="592" customFormat="1" ht="17.25" x14ac:dyDescent="0.2">
      <c r="A43" s="646"/>
      <c r="B43" s="647"/>
      <c r="C43" s="648"/>
      <c r="D43" s="676"/>
      <c r="E43" s="676"/>
      <c r="F43" s="676"/>
      <c r="G43" s="677"/>
      <c r="H43" s="676"/>
      <c r="I43" s="648"/>
      <c r="J43" s="648"/>
      <c r="K43" s="648"/>
      <c r="L43" s="678"/>
      <c r="M43" s="679"/>
      <c r="N43" s="680"/>
      <c r="O43" s="681"/>
      <c r="P43" s="648"/>
      <c r="Q43" s="648"/>
      <c r="R43" s="681"/>
      <c r="S43" s="649"/>
      <c r="T43" s="682"/>
      <c r="U43" s="682"/>
      <c r="V43" s="648"/>
      <c r="W43" s="629">
        <f t="shared" si="0"/>
        <v>0</v>
      </c>
      <c r="X43" s="629">
        <f t="shared" si="1"/>
        <v>0</v>
      </c>
    </row>
    <row r="44" spans="1:24" s="592" customFormat="1" ht="17.25" x14ac:dyDescent="0.2">
      <c r="A44" s="646"/>
      <c r="B44" s="647"/>
      <c r="C44" s="648"/>
      <c r="D44" s="676"/>
      <c r="E44" s="676"/>
      <c r="F44" s="676"/>
      <c r="G44" s="677"/>
      <c r="H44" s="676"/>
      <c r="I44" s="648"/>
      <c r="J44" s="648"/>
      <c r="K44" s="648"/>
      <c r="L44" s="678"/>
      <c r="M44" s="679"/>
      <c r="N44" s="680"/>
      <c r="O44" s="681"/>
      <c r="P44" s="648"/>
      <c r="Q44" s="648"/>
      <c r="R44" s="681"/>
      <c r="S44" s="649"/>
      <c r="T44" s="682"/>
      <c r="U44" s="682"/>
      <c r="V44" s="648"/>
      <c r="W44" s="629">
        <f t="shared" si="0"/>
        <v>0</v>
      </c>
      <c r="X44" s="629">
        <f t="shared" si="1"/>
        <v>0</v>
      </c>
    </row>
    <row r="45" spans="1:24" s="592" customFormat="1" ht="17.25" x14ac:dyDescent="0.2">
      <c r="A45" s="646"/>
      <c r="B45" s="647"/>
      <c r="C45" s="648"/>
      <c r="D45" s="676"/>
      <c r="E45" s="676"/>
      <c r="F45" s="676"/>
      <c r="G45" s="677"/>
      <c r="H45" s="676"/>
      <c r="I45" s="648"/>
      <c r="J45" s="648"/>
      <c r="K45" s="648"/>
      <c r="L45" s="678"/>
      <c r="M45" s="679"/>
      <c r="N45" s="680"/>
      <c r="O45" s="681"/>
      <c r="P45" s="648"/>
      <c r="Q45" s="648"/>
      <c r="R45" s="681"/>
      <c r="S45" s="649"/>
      <c r="T45" s="682"/>
      <c r="U45" s="682"/>
      <c r="V45" s="648"/>
      <c r="W45" s="629">
        <f t="shared" si="0"/>
        <v>0</v>
      </c>
      <c r="X45" s="629">
        <f t="shared" si="1"/>
        <v>0</v>
      </c>
    </row>
    <row r="46" spans="1:24" s="592" customFormat="1" ht="17.25" x14ac:dyDescent="0.2">
      <c r="A46" s="646"/>
      <c r="B46" s="647"/>
      <c r="C46" s="648"/>
      <c r="D46" s="676"/>
      <c r="E46" s="676"/>
      <c r="F46" s="676"/>
      <c r="G46" s="677"/>
      <c r="H46" s="676"/>
      <c r="I46" s="648"/>
      <c r="J46" s="648"/>
      <c r="K46" s="648"/>
      <c r="L46" s="678"/>
      <c r="M46" s="679"/>
      <c r="N46" s="680"/>
      <c r="O46" s="681"/>
      <c r="P46" s="648"/>
      <c r="Q46" s="648"/>
      <c r="R46" s="681"/>
      <c r="S46" s="649"/>
      <c r="T46" s="682"/>
      <c r="U46" s="682"/>
      <c r="V46" s="648"/>
      <c r="W46" s="629">
        <f t="shared" si="0"/>
        <v>0</v>
      </c>
      <c r="X46" s="629">
        <f t="shared" si="1"/>
        <v>0</v>
      </c>
    </row>
    <row r="47" spans="1:24" s="592" customFormat="1" ht="17.25" x14ac:dyDescent="0.2">
      <c r="A47" s="646"/>
      <c r="B47" s="647"/>
      <c r="C47" s="648"/>
      <c r="D47" s="676"/>
      <c r="E47" s="676"/>
      <c r="F47" s="676"/>
      <c r="G47" s="677"/>
      <c r="H47" s="676"/>
      <c r="I47" s="648"/>
      <c r="J47" s="648"/>
      <c r="K47" s="648"/>
      <c r="L47" s="678"/>
      <c r="M47" s="679"/>
      <c r="N47" s="680"/>
      <c r="O47" s="681"/>
      <c r="P47" s="648"/>
      <c r="Q47" s="648"/>
      <c r="R47" s="681"/>
      <c r="S47" s="649"/>
      <c r="T47" s="682"/>
      <c r="U47" s="682"/>
      <c r="V47" s="648"/>
      <c r="W47" s="629">
        <f t="shared" ref="W47:W78" si="2">U47+T47</f>
        <v>0</v>
      </c>
      <c r="X47" s="629">
        <f t="shared" ref="X47:X78" si="3">S47-W47</f>
        <v>0</v>
      </c>
    </row>
    <row r="48" spans="1:24" s="592" customFormat="1" ht="17.25" x14ac:dyDescent="0.2">
      <c r="A48" s="646"/>
      <c r="B48" s="647"/>
      <c r="C48" s="648"/>
      <c r="D48" s="676"/>
      <c r="E48" s="676"/>
      <c r="F48" s="676"/>
      <c r="G48" s="677"/>
      <c r="H48" s="676"/>
      <c r="I48" s="648"/>
      <c r="J48" s="648"/>
      <c r="K48" s="648"/>
      <c r="L48" s="678"/>
      <c r="M48" s="679"/>
      <c r="N48" s="680"/>
      <c r="O48" s="681"/>
      <c r="P48" s="648"/>
      <c r="Q48" s="648"/>
      <c r="R48" s="681"/>
      <c r="S48" s="649"/>
      <c r="T48" s="682"/>
      <c r="U48" s="682"/>
      <c r="V48" s="648"/>
      <c r="W48" s="629">
        <f t="shared" si="2"/>
        <v>0</v>
      </c>
      <c r="X48" s="629">
        <f t="shared" si="3"/>
        <v>0</v>
      </c>
    </row>
    <row r="49" spans="1:24" s="592" customFormat="1" ht="17.25" x14ac:dyDescent="0.2">
      <c r="A49" s="646"/>
      <c r="B49" s="647"/>
      <c r="C49" s="648"/>
      <c r="D49" s="676"/>
      <c r="E49" s="676"/>
      <c r="F49" s="676"/>
      <c r="G49" s="677"/>
      <c r="H49" s="676"/>
      <c r="I49" s="648"/>
      <c r="J49" s="648"/>
      <c r="K49" s="648"/>
      <c r="L49" s="678"/>
      <c r="M49" s="679"/>
      <c r="N49" s="680"/>
      <c r="O49" s="681"/>
      <c r="P49" s="648"/>
      <c r="Q49" s="648"/>
      <c r="R49" s="681"/>
      <c r="S49" s="649"/>
      <c r="T49" s="682"/>
      <c r="U49" s="682"/>
      <c r="V49" s="648"/>
      <c r="W49" s="629">
        <f t="shared" si="2"/>
        <v>0</v>
      </c>
      <c r="X49" s="629">
        <f t="shared" si="3"/>
        <v>0</v>
      </c>
    </row>
    <row r="50" spans="1:24" s="592" customFormat="1" ht="17.25" x14ac:dyDescent="0.2">
      <c r="A50" s="646"/>
      <c r="B50" s="647"/>
      <c r="C50" s="648"/>
      <c r="D50" s="676"/>
      <c r="E50" s="676"/>
      <c r="F50" s="676"/>
      <c r="G50" s="677"/>
      <c r="H50" s="676"/>
      <c r="I50" s="648"/>
      <c r="J50" s="648"/>
      <c r="K50" s="648"/>
      <c r="L50" s="678"/>
      <c r="M50" s="679"/>
      <c r="N50" s="680"/>
      <c r="O50" s="681"/>
      <c r="P50" s="648"/>
      <c r="Q50" s="648"/>
      <c r="R50" s="681"/>
      <c r="S50" s="649"/>
      <c r="T50" s="682"/>
      <c r="U50" s="682"/>
      <c r="V50" s="648"/>
      <c r="W50" s="629">
        <f t="shared" si="2"/>
        <v>0</v>
      </c>
      <c r="X50" s="629">
        <f t="shared" si="3"/>
        <v>0</v>
      </c>
    </row>
    <row r="51" spans="1:24" s="592" customFormat="1" ht="17.25" x14ac:dyDescent="0.2">
      <c r="A51" s="646"/>
      <c r="B51" s="647"/>
      <c r="C51" s="648"/>
      <c r="D51" s="676"/>
      <c r="E51" s="676"/>
      <c r="F51" s="676"/>
      <c r="G51" s="677"/>
      <c r="H51" s="676"/>
      <c r="I51" s="648"/>
      <c r="J51" s="648"/>
      <c r="K51" s="648"/>
      <c r="L51" s="678"/>
      <c r="M51" s="679"/>
      <c r="N51" s="680"/>
      <c r="O51" s="681"/>
      <c r="P51" s="648"/>
      <c r="Q51" s="648"/>
      <c r="R51" s="681"/>
      <c r="S51" s="649"/>
      <c r="T51" s="682"/>
      <c r="U51" s="682"/>
      <c r="V51" s="648"/>
      <c r="W51" s="629">
        <f t="shared" si="2"/>
        <v>0</v>
      </c>
      <c r="X51" s="629">
        <f t="shared" si="3"/>
        <v>0</v>
      </c>
    </row>
    <row r="52" spans="1:24" s="592" customFormat="1" ht="17.25" x14ac:dyDescent="0.2">
      <c r="A52" s="646"/>
      <c r="B52" s="647"/>
      <c r="C52" s="648"/>
      <c r="D52" s="676"/>
      <c r="E52" s="676"/>
      <c r="F52" s="676"/>
      <c r="G52" s="677"/>
      <c r="H52" s="676"/>
      <c r="I52" s="648"/>
      <c r="J52" s="648"/>
      <c r="K52" s="648"/>
      <c r="L52" s="678"/>
      <c r="M52" s="679"/>
      <c r="N52" s="680"/>
      <c r="O52" s="681"/>
      <c r="P52" s="648"/>
      <c r="Q52" s="648"/>
      <c r="R52" s="681"/>
      <c r="S52" s="649"/>
      <c r="T52" s="682"/>
      <c r="U52" s="682"/>
      <c r="V52" s="648"/>
      <c r="W52" s="629">
        <f t="shared" si="2"/>
        <v>0</v>
      </c>
      <c r="X52" s="629">
        <f t="shared" si="3"/>
        <v>0</v>
      </c>
    </row>
    <row r="53" spans="1:24" s="592" customFormat="1" ht="17.25" x14ac:dyDescent="0.2">
      <c r="A53" s="646"/>
      <c r="B53" s="647"/>
      <c r="C53" s="648"/>
      <c r="D53" s="676"/>
      <c r="E53" s="676"/>
      <c r="F53" s="676"/>
      <c r="G53" s="677"/>
      <c r="H53" s="676"/>
      <c r="I53" s="648"/>
      <c r="J53" s="648"/>
      <c r="K53" s="648"/>
      <c r="L53" s="678"/>
      <c r="M53" s="679"/>
      <c r="N53" s="680"/>
      <c r="O53" s="681"/>
      <c r="P53" s="648"/>
      <c r="Q53" s="648"/>
      <c r="R53" s="681"/>
      <c r="S53" s="649"/>
      <c r="T53" s="682"/>
      <c r="U53" s="682"/>
      <c r="V53" s="648"/>
      <c r="W53" s="629">
        <f t="shared" si="2"/>
        <v>0</v>
      </c>
      <c r="X53" s="629">
        <f t="shared" si="3"/>
        <v>0</v>
      </c>
    </row>
    <row r="54" spans="1:24" s="592" customFormat="1" ht="17.25" x14ac:dyDescent="0.2">
      <c r="A54" s="646"/>
      <c r="B54" s="647"/>
      <c r="C54" s="648"/>
      <c r="D54" s="676"/>
      <c r="E54" s="676"/>
      <c r="F54" s="676"/>
      <c r="G54" s="677"/>
      <c r="H54" s="676"/>
      <c r="I54" s="648"/>
      <c r="J54" s="648"/>
      <c r="K54" s="648"/>
      <c r="L54" s="678"/>
      <c r="M54" s="679"/>
      <c r="N54" s="680"/>
      <c r="O54" s="681"/>
      <c r="P54" s="648"/>
      <c r="Q54" s="648"/>
      <c r="R54" s="681"/>
      <c r="S54" s="649"/>
      <c r="T54" s="682"/>
      <c r="U54" s="682"/>
      <c r="V54" s="648"/>
      <c r="W54" s="629">
        <f t="shared" si="2"/>
        <v>0</v>
      </c>
      <c r="X54" s="629">
        <f t="shared" si="3"/>
        <v>0</v>
      </c>
    </row>
    <row r="55" spans="1:24" s="592" customFormat="1" ht="17.25" x14ac:dyDescent="0.2">
      <c r="A55" s="646"/>
      <c r="B55" s="647"/>
      <c r="C55" s="648"/>
      <c r="D55" s="676"/>
      <c r="E55" s="676"/>
      <c r="F55" s="676"/>
      <c r="G55" s="677"/>
      <c r="H55" s="676"/>
      <c r="I55" s="648"/>
      <c r="J55" s="648"/>
      <c r="K55" s="648"/>
      <c r="L55" s="678"/>
      <c r="M55" s="679"/>
      <c r="N55" s="680"/>
      <c r="O55" s="681"/>
      <c r="P55" s="648"/>
      <c r="Q55" s="648"/>
      <c r="R55" s="681"/>
      <c r="S55" s="649"/>
      <c r="T55" s="682"/>
      <c r="U55" s="682"/>
      <c r="V55" s="648"/>
      <c r="W55" s="629">
        <f t="shared" si="2"/>
        <v>0</v>
      </c>
      <c r="X55" s="629">
        <f t="shared" si="3"/>
        <v>0</v>
      </c>
    </row>
    <row r="56" spans="1:24" s="592" customFormat="1" ht="17.25" x14ac:dyDescent="0.2">
      <c r="A56" s="646"/>
      <c r="B56" s="647"/>
      <c r="C56" s="648"/>
      <c r="D56" s="676"/>
      <c r="E56" s="676"/>
      <c r="F56" s="676"/>
      <c r="G56" s="677"/>
      <c r="H56" s="676"/>
      <c r="I56" s="648"/>
      <c r="J56" s="648"/>
      <c r="K56" s="648"/>
      <c r="L56" s="678"/>
      <c r="M56" s="679"/>
      <c r="N56" s="680"/>
      <c r="O56" s="681"/>
      <c r="P56" s="648"/>
      <c r="Q56" s="648"/>
      <c r="R56" s="681"/>
      <c r="S56" s="649"/>
      <c r="T56" s="682"/>
      <c r="U56" s="682"/>
      <c r="V56" s="648"/>
      <c r="W56" s="629">
        <f t="shared" si="2"/>
        <v>0</v>
      </c>
      <c r="X56" s="629">
        <f t="shared" si="3"/>
        <v>0</v>
      </c>
    </row>
    <row r="57" spans="1:24" s="592" customFormat="1" ht="17.25" x14ac:dyDescent="0.2">
      <c r="A57" s="646"/>
      <c r="B57" s="647"/>
      <c r="C57" s="648"/>
      <c r="D57" s="676"/>
      <c r="E57" s="676"/>
      <c r="F57" s="676"/>
      <c r="G57" s="677"/>
      <c r="H57" s="676"/>
      <c r="I57" s="648"/>
      <c r="J57" s="648"/>
      <c r="K57" s="648"/>
      <c r="L57" s="678"/>
      <c r="M57" s="679"/>
      <c r="N57" s="680"/>
      <c r="O57" s="681"/>
      <c r="P57" s="648"/>
      <c r="Q57" s="648"/>
      <c r="R57" s="681"/>
      <c r="S57" s="649"/>
      <c r="T57" s="682"/>
      <c r="U57" s="682"/>
      <c r="V57" s="648"/>
      <c r="W57" s="629">
        <f t="shared" si="2"/>
        <v>0</v>
      </c>
      <c r="X57" s="629">
        <f t="shared" si="3"/>
        <v>0</v>
      </c>
    </row>
    <row r="58" spans="1:24" s="592" customFormat="1" ht="17.25" x14ac:dyDescent="0.2">
      <c r="A58" s="646"/>
      <c r="B58" s="647"/>
      <c r="C58" s="648"/>
      <c r="D58" s="676"/>
      <c r="E58" s="676"/>
      <c r="F58" s="676"/>
      <c r="G58" s="677"/>
      <c r="H58" s="676"/>
      <c r="I58" s="648"/>
      <c r="J58" s="648"/>
      <c r="K58" s="648"/>
      <c r="L58" s="678"/>
      <c r="M58" s="679"/>
      <c r="N58" s="680"/>
      <c r="O58" s="681"/>
      <c r="P58" s="648"/>
      <c r="Q58" s="648"/>
      <c r="R58" s="681"/>
      <c r="S58" s="649"/>
      <c r="T58" s="682"/>
      <c r="U58" s="682"/>
      <c r="V58" s="648"/>
      <c r="W58" s="629">
        <f t="shared" si="2"/>
        <v>0</v>
      </c>
      <c r="X58" s="629">
        <f t="shared" si="3"/>
        <v>0</v>
      </c>
    </row>
    <row r="59" spans="1:24" s="592" customFormat="1" ht="17.25" x14ac:dyDescent="0.2">
      <c r="A59" s="646"/>
      <c r="B59" s="647"/>
      <c r="C59" s="648"/>
      <c r="D59" s="676"/>
      <c r="E59" s="676"/>
      <c r="F59" s="676"/>
      <c r="G59" s="677"/>
      <c r="H59" s="676"/>
      <c r="I59" s="648"/>
      <c r="J59" s="648"/>
      <c r="K59" s="648"/>
      <c r="L59" s="678"/>
      <c r="M59" s="679"/>
      <c r="N59" s="680"/>
      <c r="O59" s="681"/>
      <c r="P59" s="648"/>
      <c r="Q59" s="648"/>
      <c r="R59" s="681"/>
      <c r="S59" s="649"/>
      <c r="T59" s="682"/>
      <c r="U59" s="682"/>
      <c r="V59" s="648"/>
      <c r="W59" s="629">
        <f t="shared" si="2"/>
        <v>0</v>
      </c>
      <c r="X59" s="629">
        <f t="shared" si="3"/>
        <v>0</v>
      </c>
    </row>
    <row r="60" spans="1:24" s="592" customFormat="1" ht="17.25" x14ac:dyDescent="0.2">
      <c r="A60" s="646"/>
      <c r="B60" s="647"/>
      <c r="C60" s="648"/>
      <c r="D60" s="676"/>
      <c r="E60" s="676"/>
      <c r="F60" s="676"/>
      <c r="G60" s="677"/>
      <c r="H60" s="676"/>
      <c r="I60" s="648"/>
      <c r="J60" s="648"/>
      <c r="K60" s="648"/>
      <c r="L60" s="678"/>
      <c r="M60" s="679"/>
      <c r="N60" s="680"/>
      <c r="O60" s="681"/>
      <c r="P60" s="648"/>
      <c r="Q60" s="648"/>
      <c r="R60" s="681"/>
      <c r="S60" s="649"/>
      <c r="T60" s="682"/>
      <c r="U60" s="682"/>
      <c r="V60" s="648"/>
      <c r="W60" s="629">
        <f t="shared" si="2"/>
        <v>0</v>
      </c>
      <c r="X60" s="629">
        <f t="shared" si="3"/>
        <v>0</v>
      </c>
    </row>
    <row r="61" spans="1:24" s="592" customFormat="1" ht="17.25" x14ac:dyDescent="0.2">
      <c r="A61" s="646"/>
      <c r="B61" s="647"/>
      <c r="C61" s="648"/>
      <c r="D61" s="676"/>
      <c r="E61" s="676"/>
      <c r="F61" s="676"/>
      <c r="G61" s="677"/>
      <c r="H61" s="676"/>
      <c r="I61" s="648"/>
      <c r="J61" s="648"/>
      <c r="K61" s="648"/>
      <c r="L61" s="678"/>
      <c r="M61" s="679"/>
      <c r="N61" s="680"/>
      <c r="O61" s="681"/>
      <c r="P61" s="648"/>
      <c r="Q61" s="648"/>
      <c r="R61" s="681"/>
      <c r="S61" s="649"/>
      <c r="T61" s="682"/>
      <c r="U61" s="682"/>
      <c r="V61" s="648"/>
      <c r="W61" s="629">
        <f t="shared" si="2"/>
        <v>0</v>
      </c>
      <c r="X61" s="629">
        <f t="shared" si="3"/>
        <v>0</v>
      </c>
    </row>
    <row r="62" spans="1:24" s="592" customFormat="1" ht="17.25" x14ac:dyDescent="0.2">
      <c r="A62" s="646"/>
      <c r="B62" s="647"/>
      <c r="C62" s="648"/>
      <c r="D62" s="676"/>
      <c r="E62" s="676"/>
      <c r="F62" s="676"/>
      <c r="G62" s="677"/>
      <c r="H62" s="676"/>
      <c r="I62" s="648"/>
      <c r="J62" s="648"/>
      <c r="K62" s="648"/>
      <c r="L62" s="678"/>
      <c r="M62" s="679"/>
      <c r="N62" s="680"/>
      <c r="O62" s="681"/>
      <c r="P62" s="648"/>
      <c r="Q62" s="648"/>
      <c r="R62" s="681"/>
      <c r="S62" s="649"/>
      <c r="T62" s="682"/>
      <c r="U62" s="682"/>
      <c r="V62" s="648"/>
      <c r="W62" s="629">
        <f t="shared" si="2"/>
        <v>0</v>
      </c>
      <c r="X62" s="629">
        <f t="shared" si="3"/>
        <v>0</v>
      </c>
    </row>
    <row r="63" spans="1:24" s="592" customFormat="1" ht="17.25" x14ac:dyDescent="0.2">
      <c r="A63" s="646"/>
      <c r="B63" s="647"/>
      <c r="C63" s="648"/>
      <c r="D63" s="676"/>
      <c r="E63" s="676"/>
      <c r="F63" s="676"/>
      <c r="G63" s="677"/>
      <c r="H63" s="676"/>
      <c r="I63" s="648"/>
      <c r="J63" s="648"/>
      <c r="K63" s="648"/>
      <c r="L63" s="678"/>
      <c r="M63" s="679"/>
      <c r="N63" s="680"/>
      <c r="O63" s="681"/>
      <c r="P63" s="648"/>
      <c r="Q63" s="648"/>
      <c r="R63" s="681"/>
      <c r="S63" s="649"/>
      <c r="T63" s="682"/>
      <c r="U63" s="682"/>
      <c r="V63" s="648"/>
      <c r="W63" s="629">
        <f t="shared" si="2"/>
        <v>0</v>
      </c>
      <c r="X63" s="629">
        <f t="shared" si="3"/>
        <v>0</v>
      </c>
    </row>
    <row r="64" spans="1:24" s="592" customFormat="1" ht="17.25" x14ac:dyDescent="0.2">
      <c r="A64" s="646"/>
      <c r="B64" s="647"/>
      <c r="C64" s="648"/>
      <c r="D64" s="676"/>
      <c r="E64" s="676"/>
      <c r="F64" s="676"/>
      <c r="G64" s="677"/>
      <c r="H64" s="676"/>
      <c r="I64" s="648"/>
      <c r="J64" s="648"/>
      <c r="K64" s="648"/>
      <c r="L64" s="678"/>
      <c r="M64" s="679"/>
      <c r="N64" s="680"/>
      <c r="O64" s="681"/>
      <c r="P64" s="648"/>
      <c r="Q64" s="648"/>
      <c r="R64" s="681"/>
      <c r="S64" s="649"/>
      <c r="T64" s="682"/>
      <c r="U64" s="682"/>
      <c r="V64" s="648"/>
      <c r="W64" s="629">
        <f t="shared" si="2"/>
        <v>0</v>
      </c>
      <c r="X64" s="629">
        <f t="shared" si="3"/>
        <v>0</v>
      </c>
    </row>
    <row r="65" spans="1:24" s="592" customFormat="1" ht="17.25" x14ac:dyDescent="0.2">
      <c r="A65" s="646"/>
      <c r="B65" s="647"/>
      <c r="C65" s="648"/>
      <c r="D65" s="676"/>
      <c r="E65" s="676"/>
      <c r="F65" s="676"/>
      <c r="G65" s="677"/>
      <c r="H65" s="676"/>
      <c r="I65" s="648"/>
      <c r="J65" s="648"/>
      <c r="K65" s="648"/>
      <c r="L65" s="678"/>
      <c r="M65" s="679"/>
      <c r="N65" s="680"/>
      <c r="O65" s="681"/>
      <c r="P65" s="648"/>
      <c r="Q65" s="648"/>
      <c r="R65" s="681"/>
      <c r="S65" s="649"/>
      <c r="T65" s="682"/>
      <c r="U65" s="682"/>
      <c r="V65" s="648"/>
      <c r="W65" s="629">
        <f t="shared" si="2"/>
        <v>0</v>
      </c>
      <c r="X65" s="629">
        <f t="shared" si="3"/>
        <v>0</v>
      </c>
    </row>
    <row r="66" spans="1:24" s="592" customFormat="1" ht="17.25" x14ac:dyDescent="0.2">
      <c r="A66" s="646"/>
      <c r="B66" s="647"/>
      <c r="C66" s="648"/>
      <c r="D66" s="676"/>
      <c r="E66" s="676"/>
      <c r="F66" s="676"/>
      <c r="G66" s="677"/>
      <c r="H66" s="676"/>
      <c r="I66" s="648"/>
      <c r="J66" s="648"/>
      <c r="K66" s="648"/>
      <c r="L66" s="678"/>
      <c r="M66" s="679"/>
      <c r="N66" s="680"/>
      <c r="O66" s="681"/>
      <c r="P66" s="648"/>
      <c r="Q66" s="648"/>
      <c r="R66" s="681"/>
      <c r="S66" s="649"/>
      <c r="T66" s="682"/>
      <c r="U66" s="682"/>
      <c r="V66" s="648"/>
      <c r="W66" s="629">
        <f t="shared" si="2"/>
        <v>0</v>
      </c>
      <c r="X66" s="629">
        <f t="shared" si="3"/>
        <v>0</v>
      </c>
    </row>
    <row r="67" spans="1:24" s="592" customFormat="1" ht="17.25" x14ac:dyDescent="0.2">
      <c r="A67" s="646"/>
      <c r="B67" s="647"/>
      <c r="C67" s="648"/>
      <c r="D67" s="676"/>
      <c r="E67" s="676"/>
      <c r="F67" s="676"/>
      <c r="G67" s="677"/>
      <c r="H67" s="676"/>
      <c r="I67" s="648"/>
      <c r="J67" s="648"/>
      <c r="K67" s="648"/>
      <c r="L67" s="678"/>
      <c r="M67" s="679"/>
      <c r="N67" s="680"/>
      <c r="O67" s="681"/>
      <c r="P67" s="648"/>
      <c r="Q67" s="648"/>
      <c r="R67" s="681"/>
      <c r="S67" s="649"/>
      <c r="T67" s="682"/>
      <c r="U67" s="682"/>
      <c r="V67" s="648"/>
      <c r="W67" s="629">
        <f t="shared" si="2"/>
        <v>0</v>
      </c>
      <c r="X67" s="629">
        <f t="shared" si="3"/>
        <v>0</v>
      </c>
    </row>
    <row r="68" spans="1:24" s="592" customFormat="1" ht="17.25" x14ac:dyDescent="0.2">
      <c r="A68" s="646"/>
      <c r="B68" s="647"/>
      <c r="C68" s="648"/>
      <c r="D68" s="676"/>
      <c r="E68" s="676"/>
      <c r="F68" s="676"/>
      <c r="G68" s="677"/>
      <c r="H68" s="676"/>
      <c r="I68" s="648"/>
      <c r="J68" s="648"/>
      <c r="K68" s="648"/>
      <c r="L68" s="678"/>
      <c r="M68" s="679"/>
      <c r="N68" s="680"/>
      <c r="O68" s="681"/>
      <c r="P68" s="648"/>
      <c r="Q68" s="648"/>
      <c r="R68" s="681"/>
      <c r="S68" s="649"/>
      <c r="T68" s="682"/>
      <c r="U68" s="682"/>
      <c r="V68" s="648"/>
      <c r="W68" s="629">
        <f t="shared" si="2"/>
        <v>0</v>
      </c>
      <c r="X68" s="629">
        <f t="shared" si="3"/>
        <v>0</v>
      </c>
    </row>
    <row r="69" spans="1:24" s="592" customFormat="1" ht="17.25" x14ac:dyDescent="0.2">
      <c r="A69" s="646"/>
      <c r="B69" s="647"/>
      <c r="C69" s="648"/>
      <c r="D69" s="676"/>
      <c r="E69" s="676"/>
      <c r="F69" s="676"/>
      <c r="G69" s="677"/>
      <c r="H69" s="676"/>
      <c r="I69" s="648"/>
      <c r="J69" s="648"/>
      <c r="K69" s="648"/>
      <c r="L69" s="678"/>
      <c r="M69" s="679"/>
      <c r="N69" s="680"/>
      <c r="O69" s="681"/>
      <c r="P69" s="648"/>
      <c r="Q69" s="648"/>
      <c r="R69" s="681"/>
      <c r="S69" s="649"/>
      <c r="T69" s="682"/>
      <c r="U69" s="682"/>
      <c r="V69" s="648"/>
      <c r="W69" s="629">
        <f t="shared" si="2"/>
        <v>0</v>
      </c>
      <c r="X69" s="629">
        <f t="shared" si="3"/>
        <v>0</v>
      </c>
    </row>
    <row r="70" spans="1:24" s="592" customFormat="1" ht="17.25" x14ac:dyDescent="0.2">
      <c r="A70" s="646"/>
      <c r="B70" s="647"/>
      <c r="C70" s="648"/>
      <c r="D70" s="676"/>
      <c r="E70" s="676"/>
      <c r="F70" s="676"/>
      <c r="G70" s="677"/>
      <c r="H70" s="676"/>
      <c r="I70" s="648"/>
      <c r="J70" s="648"/>
      <c r="K70" s="648"/>
      <c r="L70" s="678"/>
      <c r="M70" s="679"/>
      <c r="N70" s="680"/>
      <c r="O70" s="681"/>
      <c r="P70" s="648"/>
      <c r="Q70" s="648"/>
      <c r="R70" s="681"/>
      <c r="S70" s="649"/>
      <c r="T70" s="682"/>
      <c r="U70" s="682"/>
      <c r="V70" s="648"/>
      <c r="W70" s="629">
        <f t="shared" si="2"/>
        <v>0</v>
      </c>
      <c r="X70" s="629">
        <f t="shared" si="3"/>
        <v>0</v>
      </c>
    </row>
    <row r="71" spans="1:24" s="592" customFormat="1" ht="17.25" x14ac:dyDescent="0.2">
      <c r="A71" s="646"/>
      <c r="B71" s="647"/>
      <c r="C71" s="648"/>
      <c r="D71" s="676"/>
      <c r="E71" s="676"/>
      <c r="F71" s="676"/>
      <c r="G71" s="677"/>
      <c r="H71" s="676"/>
      <c r="I71" s="648"/>
      <c r="J71" s="648"/>
      <c r="K71" s="648"/>
      <c r="L71" s="678"/>
      <c r="M71" s="679"/>
      <c r="N71" s="680"/>
      <c r="O71" s="681"/>
      <c r="P71" s="648"/>
      <c r="Q71" s="648"/>
      <c r="R71" s="681"/>
      <c r="S71" s="649"/>
      <c r="T71" s="682"/>
      <c r="U71" s="682"/>
      <c r="V71" s="648"/>
      <c r="W71" s="629">
        <f t="shared" si="2"/>
        <v>0</v>
      </c>
      <c r="X71" s="629">
        <f t="shared" si="3"/>
        <v>0</v>
      </c>
    </row>
    <row r="72" spans="1:24" s="592" customFormat="1" ht="17.25" x14ac:dyDescent="0.2">
      <c r="A72" s="646"/>
      <c r="B72" s="647"/>
      <c r="C72" s="648"/>
      <c r="D72" s="676"/>
      <c r="E72" s="676"/>
      <c r="F72" s="676"/>
      <c r="G72" s="677"/>
      <c r="H72" s="676"/>
      <c r="I72" s="648"/>
      <c r="J72" s="648"/>
      <c r="K72" s="648"/>
      <c r="L72" s="678"/>
      <c r="M72" s="679"/>
      <c r="N72" s="680"/>
      <c r="O72" s="681"/>
      <c r="P72" s="648"/>
      <c r="Q72" s="648"/>
      <c r="R72" s="681"/>
      <c r="S72" s="649"/>
      <c r="T72" s="682"/>
      <c r="U72" s="682"/>
      <c r="V72" s="648"/>
      <c r="W72" s="629">
        <f t="shared" si="2"/>
        <v>0</v>
      </c>
      <c r="X72" s="629">
        <f t="shared" si="3"/>
        <v>0</v>
      </c>
    </row>
    <row r="73" spans="1:24" s="592" customFormat="1" ht="17.25" x14ac:dyDescent="0.2">
      <c r="A73" s="646"/>
      <c r="B73" s="647"/>
      <c r="C73" s="648"/>
      <c r="D73" s="676"/>
      <c r="E73" s="676"/>
      <c r="F73" s="676"/>
      <c r="G73" s="677"/>
      <c r="H73" s="676"/>
      <c r="I73" s="648"/>
      <c r="J73" s="648"/>
      <c r="K73" s="648"/>
      <c r="L73" s="678"/>
      <c r="M73" s="679"/>
      <c r="N73" s="680"/>
      <c r="O73" s="681"/>
      <c r="P73" s="648"/>
      <c r="Q73" s="648"/>
      <c r="R73" s="681"/>
      <c r="S73" s="649"/>
      <c r="T73" s="682"/>
      <c r="U73" s="682"/>
      <c r="V73" s="648"/>
      <c r="W73" s="629">
        <f t="shared" si="2"/>
        <v>0</v>
      </c>
      <c r="X73" s="629">
        <f t="shared" si="3"/>
        <v>0</v>
      </c>
    </row>
    <row r="74" spans="1:24" s="592" customFormat="1" ht="17.25" x14ac:dyDescent="0.2">
      <c r="A74" s="646"/>
      <c r="B74" s="647"/>
      <c r="C74" s="648"/>
      <c r="D74" s="676"/>
      <c r="E74" s="676"/>
      <c r="F74" s="676"/>
      <c r="G74" s="677"/>
      <c r="H74" s="676"/>
      <c r="I74" s="648"/>
      <c r="J74" s="648"/>
      <c r="K74" s="648"/>
      <c r="L74" s="678"/>
      <c r="M74" s="679"/>
      <c r="N74" s="680"/>
      <c r="O74" s="681"/>
      <c r="P74" s="648"/>
      <c r="Q74" s="648"/>
      <c r="R74" s="681"/>
      <c r="S74" s="649"/>
      <c r="T74" s="682"/>
      <c r="U74" s="682"/>
      <c r="V74" s="648"/>
      <c r="W74" s="629">
        <f t="shared" si="2"/>
        <v>0</v>
      </c>
      <c r="X74" s="629">
        <f t="shared" si="3"/>
        <v>0</v>
      </c>
    </row>
    <row r="75" spans="1:24" s="592" customFormat="1" ht="17.25" x14ac:dyDescent="0.2">
      <c r="A75" s="646"/>
      <c r="B75" s="647"/>
      <c r="C75" s="648"/>
      <c r="D75" s="676"/>
      <c r="E75" s="676"/>
      <c r="F75" s="676"/>
      <c r="G75" s="677"/>
      <c r="H75" s="676"/>
      <c r="I75" s="648"/>
      <c r="J75" s="648"/>
      <c r="K75" s="648"/>
      <c r="L75" s="678"/>
      <c r="M75" s="679"/>
      <c r="N75" s="680"/>
      <c r="O75" s="681"/>
      <c r="P75" s="648"/>
      <c r="Q75" s="648"/>
      <c r="R75" s="681"/>
      <c r="S75" s="649"/>
      <c r="T75" s="682"/>
      <c r="U75" s="682"/>
      <c r="V75" s="648"/>
      <c r="W75" s="629">
        <f t="shared" si="2"/>
        <v>0</v>
      </c>
      <c r="X75" s="629">
        <f t="shared" si="3"/>
        <v>0</v>
      </c>
    </row>
    <row r="76" spans="1:24" s="592" customFormat="1" ht="17.25" x14ac:dyDescent="0.2">
      <c r="A76" s="646"/>
      <c r="B76" s="647"/>
      <c r="C76" s="648"/>
      <c r="D76" s="676"/>
      <c r="E76" s="676"/>
      <c r="F76" s="676"/>
      <c r="G76" s="677"/>
      <c r="H76" s="676"/>
      <c r="I76" s="648"/>
      <c r="J76" s="648"/>
      <c r="K76" s="648"/>
      <c r="L76" s="678"/>
      <c r="M76" s="679"/>
      <c r="N76" s="680"/>
      <c r="O76" s="681"/>
      <c r="P76" s="648"/>
      <c r="Q76" s="648"/>
      <c r="R76" s="681"/>
      <c r="S76" s="649"/>
      <c r="T76" s="682"/>
      <c r="U76" s="682"/>
      <c r="V76" s="648"/>
      <c r="W76" s="629">
        <f t="shared" si="2"/>
        <v>0</v>
      </c>
      <c r="X76" s="629">
        <f t="shared" si="3"/>
        <v>0</v>
      </c>
    </row>
    <row r="77" spans="1:24" s="592" customFormat="1" ht="17.25" x14ac:dyDescent="0.2">
      <c r="A77" s="646"/>
      <c r="B77" s="647"/>
      <c r="C77" s="648"/>
      <c r="D77" s="676"/>
      <c r="E77" s="676"/>
      <c r="F77" s="676"/>
      <c r="G77" s="677"/>
      <c r="H77" s="676"/>
      <c r="I77" s="648"/>
      <c r="J77" s="648"/>
      <c r="K77" s="648"/>
      <c r="L77" s="678"/>
      <c r="M77" s="679"/>
      <c r="N77" s="680"/>
      <c r="O77" s="681"/>
      <c r="P77" s="648"/>
      <c r="Q77" s="648"/>
      <c r="R77" s="681"/>
      <c r="S77" s="649"/>
      <c r="T77" s="682"/>
      <c r="U77" s="682"/>
      <c r="V77" s="648"/>
      <c r="W77" s="629">
        <f t="shared" si="2"/>
        <v>0</v>
      </c>
      <c r="X77" s="629">
        <f t="shared" si="3"/>
        <v>0</v>
      </c>
    </row>
    <row r="78" spans="1:24" s="592" customFormat="1" ht="17.25" x14ac:dyDescent="0.2">
      <c r="A78" s="646"/>
      <c r="B78" s="647"/>
      <c r="C78" s="648"/>
      <c r="D78" s="676"/>
      <c r="E78" s="676"/>
      <c r="F78" s="676"/>
      <c r="G78" s="677"/>
      <c r="H78" s="676"/>
      <c r="I78" s="648"/>
      <c r="J78" s="648"/>
      <c r="K78" s="648"/>
      <c r="L78" s="678"/>
      <c r="M78" s="679"/>
      <c r="N78" s="680"/>
      <c r="O78" s="681"/>
      <c r="P78" s="648"/>
      <c r="Q78" s="648"/>
      <c r="R78" s="681"/>
      <c r="S78" s="649"/>
      <c r="T78" s="682"/>
      <c r="U78" s="682"/>
      <c r="V78" s="648"/>
      <c r="W78" s="629">
        <f t="shared" si="2"/>
        <v>0</v>
      </c>
      <c r="X78" s="629">
        <f t="shared" si="3"/>
        <v>0</v>
      </c>
    </row>
    <row r="79" spans="1:24" s="592" customFormat="1" ht="17.25" x14ac:dyDescent="0.2">
      <c r="A79" s="646"/>
      <c r="B79" s="647"/>
      <c r="C79" s="648"/>
      <c r="D79" s="676"/>
      <c r="E79" s="676"/>
      <c r="F79" s="676"/>
      <c r="G79" s="677"/>
      <c r="H79" s="676"/>
      <c r="I79" s="648"/>
      <c r="J79" s="648"/>
      <c r="K79" s="648"/>
      <c r="L79" s="678"/>
      <c r="M79" s="679"/>
      <c r="N79" s="680"/>
      <c r="O79" s="681"/>
      <c r="P79" s="648"/>
      <c r="Q79" s="648"/>
      <c r="R79" s="681"/>
      <c r="S79" s="649"/>
      <c r="T79" s="682"/>
      <c r="U79" s="682"/>
      <c r="V79" s="648"/>
      <c r="W79" s="629">
        <f t="shared" ref="W79:W110" si="4">U79+T79</f>
        <v>0</v>
      </c>
      <c r="X79" s="629">
        <f t="shared" ref="X79:X110" si="5">S79-W79</f>
        <v>0</v>
      </c>
    </row>
    <row r="80" spans="1:24" s="592" customFormat="1" ht="17.25" x14ac:dyDescent="0.2">
      <c r="A80" s="646"/>
      <c r="B80" s="647"/>
      <c r="C80" s="648"/>
      <c r="D80" s="676"/>
      <c r="E80" s="676"/>
      <c r="F80" s="676"/>
      <c r="G80" s="677"/>
      <c r="H80" s="676"/>
      <c r="I80" s="648"/>
      <c r="J80" s="648"/>
      <c r="K80" s="648"/>
      <c r="L80" s="678"/>
      <c r="M80" s="679"/>
      <c r="N80" s="680"/>
      <c r="O80" s="681"/>
      <c r="P80" s="648"/>
      <c r="Q80" s="648"/>
      <c r="R80" s="681"/>
      <c r="S80" s="649"/>
      <c r="T80" s="682"/>
      <c r="U80" s="682"/>
      <c r="V80" s="648"/>
      <c r="W80" s="629">
        <f t="shared" si="4"/>
        <v>0</v>
      </c>
      <c r="X80" s="629">
        <f t="shared" si="5"/>
        <v>0</v>
      </c>
    </row>
    <row r="81" spans="1:24" s="592" customFormat="1" ht="17.25" x14ac:dyDescent="0.2">
      <c r="A81" s="646"/>
      <c r="B81" s="647"/>
      <c r="C81" s="648"/>
      <c r="D81" s="676"/>
      <c r="E81" s="676"/>
      <c r="F81" s="676"/>
      <c r="G81" s="677"/>
      <c r="H81" s="676"/>
      <c r="I81" s="648"/>
      <c r="J81" s="648"/>
      <c r="K81" s="648"/>
      <c r="L81" s="678"/>
      <c r="M81" s="679"/>
      <c r="N81" s="680"/>
      <c r="O81" s="681"/>
      <c r="P81" s="648"/>
      <c r="Q81" s="648"/>
      <c r="R81" s="681"/>
      <c r="S81" s="649"/>
      <c r="T81" s="682"/>
      <c r="U81" s="682"/>
      <c r="V81" s="648"/>
      <c r="W81" s="629">
        <f t="shared" si="4"/>
        <v>0</v>
      </c>
      <c r="X81" s="629">
        <f t="shared" si="5"/>
        <v>0</v>
      </c>
    </row>
    <row r="82" spans="1:24" s="592" customFormat="1" ht="17.25" x14ac:dyDescent="0.2">
      <c r="A82" s="646"/>
      <c r="B82" s="647"/>
      <c r="C82" s="648"/>
      <c r="D82" s="676"/>
      <c r="E82" s="676"/>
      <c r="F82" s="676"/>
      <c r="G82" s="677"/>
      <c r="H82" s="676"/>
      <c r="I82" s="648"/>
      <c r="J82" s="648"/>
      <c r="K82" s="648"/>
      <c r="L82" s="678"/>
      <c r="M82" s="679"/>
      <c r="N82" s="680"/>
      <c r="O82" s="681"/>
      <c r="P82" s="648"/>
      <c r="Q82" s="648"/>
      <c r="R82" s="681"/>
      <c r="S82" s="649"/>
      <c r="T82" s="682"/>
      <c r="U82" s="682"/>
      <c r="V82" s="648"/>
      <c r="W82" s="629">
        <f t="shared" si="4"/>
        <v>0</v>
      </c>
      <c r="X82" s="629">
        <f t="shared" si="5"/>
        <v>0</v>
      </c>
    </row>
    <row r="83" spans="1:24" s="592" customFormat="1" ht="17.25" x14ac:dyDescent="0.2">
      <c r="A83" s="646"/>
      <c r="B83" s="647"/>
      <c r="C83" s="648"/>
      <c r="D83" s="676"/>
      <c r="E83" s="676"/>
      <c r="F83" s="676"/>
      <c r="G83" s="677"/>
      <c r="H83" s="676"/>
      <c r="I83" s="648"/>
      <c r="J83" s="648"/>
      <c r="K83" s="648"/>
      <c r="L83" s="678"/>
      <c r="M83" s="679"/>
      <c r="N83" s="680"/>
      <c r="O83" s="681"/>
      <c r="P83" s="648"/>
      <c r="Q83" s="648"/>
      <c r="R83" s="681"/>
      <c r="S83" s="649"/>
      <c r="T83" s="682"/>
      <c r="U83" s="682"/>
      <c r="V83" s="648"/>
      <c r="W83" s="629">
        <f t="shared" si="4"/>
        <v>0</v>
      </c>
      <c r="X83" s="629">
        <f t="shared" si="5"/>
        <v>0</v>
      </c>
    </row>
    <row r="84" spans="1:24" s="592" customFormat="1" ht="17.25" x14ac:dyDescent="0.2">
      <c r="A84" s="646"/>
      <c r="B84" s="647"/>
      <c r="C84" s="648"/>
      <c r="D84" s="676"/>
      <c r="E84" s="676"/>
      <c r="F84" s="676"/>
      <c r="G84" s="677"/>
      <c r="H84" s="676"/>
      <c r="I84" s="648"/>
      <c r="J84" s="648"/>
      <c r="K84" s="648"/>
      <c r="L84" s="678"/>
      <c r="M84" s="679"/>
      <c r="N84" s="680"/>
      <c r="O84" s="681"/>
      <c r="P84" s="648"/>
      <c r="Q84" s="648"/>
      <c r="R84" s="681"/>
      <c r="S84" s="649"/>
      <c r="T84" s="682"/>
      <c r="U84" s="682"/>
      <c r="V84" s="648"/>
      <c r="W84" s="629">
        <f t="shared" si="4"/>
        <v>0</v>
      </c>
      <c r="X84" s="629">
        <f t="shared" si="5"/>
        <v>0</v>
      </c>
    </row>
    <row r="85" spans="1:24" s="592" customFormat="1" ht="17.25" x14ac:dyDescent="0.2">
      <c r="A85" s="646"/>
      <c r="B85" s="647"/>
      <c r="C85" s="648"/>
      <c r="D85" s="676"/>
      <c r="E85" s="676"/>
      <c r="F85" s="676"/>
      <c r="G85" s="677"/>
      <c r="H85" s="676"/>
      <c r="I85" s="648"/>
      <c r="J85" s="648"/>
      <c r="K85" s="648"/>
      <c r="L85" s="678"/>
      <c r="M85" s="679"/>
      <c r="N85" s="680"/>
      <c r="O85" s="681"/>
      <c r="P85" s="648"/>
      <c r="Q85" s="648"/>
      <c r="R85" s="681"/>
      <c r="S85" s="649"/>
      <c r="T85" s="682"/>
      <c r="U85" s="682"/>
      <c r="V85" s="648"/>
      <c r="W85" s="629">
        <f t="shared" si="4"/>
        <v>0</v>
      </c>
      <c r="X85" s="629">
        <f t="shared" si="5"/>
        <v>0</v>
      </c>
    </row>
    <row r="86" spans="1:24" s="592" customFormat="1" ht="17.25" x14ac:dyDescent="0.2">
      <c r="A86" s="646"/>
      <c r="B86" s="647"/>
      <c r="C86" s="648"/>
      <c r="D86" s="676"/>
      <c r="E86" s="676"/>
      <c r="F86" s="676"/>
      <c r="G86" s="677"/>
      <c r="H86" s="676"/>
      <c r="I86" s="648"/>
      <c r="J86" s="648"/>
      <c r="K86" s="648"/>
      <c r="L86" s="678"/>
      <c r="M86" s="679"/>
      <c r="N86" s="680"/>
      <c r="O86" s="681"/>
      <c r="P86" s="648"/>
      <c r="Q86" s="648"/>
      <c r="R86" s="681"/>
      <c r="S86" s="649"/>
      <c r="T86" s="682"/>
      <c r="U86" s="682"/>
      <c r="V86" s="648"/>
      <c r="W86" s="629">
        <f t="shared" si="4"/>
        <v>0</v>
      </c>
      <c r="X86" s="629">
        <f t="shared" si="5"/>
        <v>0</v>
      </c>
    </row>
    <row r="87" spans="1:24" s="592" customFormat="1" ht="17.25" x14ac:dyDescent="0.2">
      <c r="A87" s="646"/>
      <c r="B87" s="647"/>
      <c r="C87" s="648"/>
      <c r="D87" s="676"/>
      <c r="E87" s="676"/>
      <c r="F87" s="676"/>
      <c r="G87" s="677"/>
      <c r="H87" s="676"/>
      <c r="I87" s="648"/>
      <c r="J87" s="648"/>
      <c r="K87" s="648"/>
      <c r="L87" s="678"/>
      <c r="M87" s="679"/>
      <c r="N87" s="680"/>
      <c r="O87" s="681"/>
      <c r="P87" s="648"/>
      <c r="Q87" s="648"/>
      <c r="R87" s="681"/>
      <c r="S87" s="649"/>
      <c r="T87" s="682"/>
      <c r="U87" s="682"/>
      <c r="V87" s="648"/>
      <c r="W87" s="629">
        <f t="shared" si="4"/>
        <v>0</v>
      </c>
      <c r="X87" s="629">
        <f t="shared" si="5"/>
        <v>0</v>
      </c>
    </row>
    <row r="88" spans="1:24" s="592" customFormat="1" ht="17.25" x14ac:dyDescent="0.2">
      <c r="A88" s="646"/>
      <c r="B88" s="647"/>
      <c r="C88" s="648"/>
      <c r="D88" s="676"/>
      <c r="E88" s="676"/>
      <c r="F88" s="676"/>
      <c r="G88" s="677"/>
      <c r="H88" s="676"/>
      <c r="I88" s="648"/>
      <c r="J88" s="648"/>
      <c r="K88" s="648"/>
      <c r="L88" s="678"/>
      <c r="M88" s="679"/>
      <c r="N88" s="680"/>
      <c r="O88" s="681"/>
      <c r="P88" s="648"/>
      <c r="Q88" s="648"/>
      <c r="R88" s="681"/>
      <c r="S88" s="649"/>
      <c r="T88" s="682"/>
      <c r="U88" s="682"/>
      <c r="V88" s="648"/>
      <c r="W88" s="629">
        <f t="shared" si="4"/>
        <v>0</v>
      </c>
      <c r="X88" s="629">
        <f t="shared" si="5"/>
        <v>0</v>
      </c>
    </row>
    <row r="89" spans="1:24" s="592" customFormat="1" ht="17.25" x14ac:dyDescent="0.2">
      <c r="A89" s="646"/>
      <c r="B89" s="647"/>
      <c r="C89" s="648"/>
      <c r="D89" s="676"/>
      <c r="E89" s="676"/>
      <c r="F89" s="676"/>
      <c r="G89" s="677"/>
      <c r="H89" s="676"/>
      <c r="I89" s="648"/>
      <c r="J89" s="648"/>
      <c r="K89" s="648"/>
      <c r="L89" s="678"/>
      <c r="M89" s="679"/>
      <c r="N89" s="680"/>
      <c r="O89" s="681"/>
      <c r="P89" s="648"/>
      <c r="Q89" s="648"/>
      <c r="R89" s="681"/>
      <c r="S89" s="649"/>
      <c r="T89" s="682"/>
      <c r="U89" s="682"/>
      <c r="V89" s="648"/>
      <c r="W89" s="629">
        <f t="shared" si="4"/>
        <v>0</v>
      </c>
      <c r="X89" s="629">
        <f t="shared" si="5"/>
        <v>0</v>
      </c>
    </row>
    <row r="90" spans="1:24" s="592" customFormat="1" ht="17.25" x14ac:dyDescent="0.2">
      <c r="A90" s="646"/>
      <c r="B90" s="647"/>
      <c r="C90" s="648"/>
      <c r="D90" s="676"/>
      <c r="E90" s="676"/>
      <c r="F90" s="676"/>
      <c r="G90" s="677"/>
      <c r="H90" s="676"/>
      <c r="I90" s="648"/>
      <c r="J90" s="648"/>
      <c r="K90" s="648"/>
      <c r="L90" s="678"/>
      <c r="M90" s="679"/>
      <c r="N90" s="680"/>
      <c r="O90" s="681"/>
      <c r="P90" s="648"/>
      <c r="Q90" s="648"/>
      <c r="R90" s="681"/>
      <c r="S90" s="649"/>
      <c r="T90" s="682"/>
      <c r="U90" s="682"/>
      <c r="V90" s="648"/>
      <c r="W90" s="629">
        <f t="shared" si="4"/>
        <v>0</v>
      </c>
      <c r="X90" s="629">
        <f t="shared" si="5"/>
        <v>0</v>
      </c>
    </row>
    <row r="91" spans="1:24" s="592" customFormat="1" ht="17.25" x14ac:dyDescent="0.2">
      <c r="A91" s="646"/>
      <c r="B91" s="647"/>
      <c r="C91" s="648"/>
      <c r="D91" s="676"/>
      <c r="E91" s="676"/>
      <c r="F91" s="676"/>
      <c r="G91" s="677"/>
      <c r="H91" s="676"/>
      <c r="I91" s="648"/>
      <c r="J91" s="648"/>
      <c r="K91" s="648"/>
      <c r="L91" s="678"/>
      <c r="M91" s="679"/>
      <c r="N91" s="680"/>
      <c r="O91" s="681"/>
      <c r="P91" s="648"/>
      <c r="Q91" s="648"/>
      <c r="R91" s="681"/>
      <c r="S91" s="649"/>
      <c r="T91" s="682"/>
      <c r="U91" s="682"/>
      <c r="V91" s="648"/>
      <c r="W91" s="629">
        <f t="shared" si="4"/>
        <v>0</v>
      </c>
      <c r="X91" s="629">
        <f t="shared" si="5"/>
        <v>0</v>
      </c>
    </row>
    <row r="92" spans="1:24" s="592" customFormat="1" ht="17.25" x14ac:dyDescent="0.2">
      <c r="A92" s="646"/>
      <c r="B92" s="647"/>
      <c r="C92" s="648"/>
      <c r="D92" s="676"/>
      <c r="E92" s="676"/>
      <c r="F92" s="676"/>
      <c r="G92" s="677"/>
      <c r="H92" s="676"/>
      <c r="I92" s="648"/>
      <c r="J92" s="648"/>
      <c r="K92" s="648"/>
      <c r="L92" s="678"/>
      <c r="M92" s="679"/>
      <c r="N92" s="680"/>
      <c r="O92" s="681"/>
      <c r="P92" s="648"/>
      <c r="Q92" s="648"/>
      <c r="R92" s="681"/>
      <c r="S92" s="649"/>
      <c r="T92" s="682"/>
      <c r="U92" s="682"/>
      <c r="V92" s="648"/>
      <c r="W92" s="629">
        <f t="shared" si="4"/>
        <v>0</v>
      </c>
      <c r="X92" s="629">
        <f t="shared" si="5"/>
        <v>0</v>
      </c>
    </row>
    <row r="93" spans="1:24" s="592" customFormat="1" ht="17.25" x14ac:dyDescent="0.2">
      <c r="A93" s="646"/>
      <c r="B93" s="647"/>
      <c r="C93" s="648"/>
      <c r="D93" s="676"/>
      <c r="E93" s="676"/>
      <c r="F93" s="676"/>
      <c r="G93" s="677"/>
      <c r="H93" s="676"/>
      <c r="I93" s="648"/>
      <c r="J93" s="648"/>
      <c r="K93" s="648"/>
      <c r="L93" s="678"/>
      <c r="M93" s="679"/>
      <c r="N93" s="680"/>
      <c r="O93" s="681"/>
      <c r="P93" s="648"/>
      <c r="Q93" s="648"/>
      <c r="R93" s="681"/>
      <c r="S93" s="649"/>
      <c r="T93" s="682"/>
      <c r="U93" s="682"/>
      <c r="V93" s="648"/>
      <c r="W93" s="629">
        <f t="shared" si="4"/>
        <v>0</v>
      </c>
      <c r="X93" s="629">
        <f t="shared" si="5"/>
        <v>0</v>
      </c>
    </row>
    <row r="94" spans="1:24" s="592" customFormat="1" ht="17.25" x14ac:dyDescent="0.2">
      <c r="A94" s="646"/>
      <c r="B94" s="647"/>
      <c r="C94" s="648"/>
      <c r="D94" s="676"/>
      <c r="E94" s="676"/>
      <c r="F94" s="676"/>
      <c r="G94" s="677"/>
      <c r="H94" s="676"/>
      <c r="I94" s="648"/>
      <c r="J94" s="648"/>
      <c r="K94" s="648"/>
      <c r="L94" s="678"/>
      <c r="M94" s="679"/>
      <c r="N94" s="680"/>
      <c r="O94" s="681"/>
      <c r="P94" s="648"/>
      <c r="Q94" s="648"/>
      <c r="R94" s="681"/>
      <c r="S94" s="649"/>
      <c r="T94" s="682"/>
      <c r="U94" s="682"/>
      <c r="V94" s="648"/>
      <c r="W94" s="629">
        <f t="shared" si="4"/>
        <v>0</v>
      </c>
      <c r="X94" s="629">
        <f t="shared" si="5"/>
        <v>0</v>
      </c>
    </row>
    <row r="95" spans="1:24" s="592" customFormat="1" ht="17.25" x14ac:dyDescent="0.2">
      <c r="A95" s="646"/>
      <c r="B95" s="647"/>
      <c r="C95" s="648"/>
      <c r="D95" s="676"/>
      <c r="E95" s="676"/>
      <c r="F95" s="676"/>
      <c r="G95" s="677"/>
      <c r="H95" s="676"/>
      <c r="I95" s="648"/>
      <c r="J95" s="648"/>
      <c r="K95" s="648"/>
      <c r="L95" s="678"/>
      <c r="M95" s="679"/>
      <c r="N95" s="680"/>
      <c r="O95" s="681"/>
      <c r="P95" s="648"/>
      <c r="Q95" s="648"/>
      <c r="R95" s="681"/>
      <c r="S95" s="649"/>
      <c r="T95" s="682"/>
      <c r="U95" s="682"/>
      <c r="V95" s="648"/>
      <c r="W95" s="629">
        <f t="shared" si="4"/>
        <v>0</v>
      </c>
      <c r="X95" s="629">
        <f t="shared" si="5"/>
        <v>0</v>
      </c>
    </row>
    <row r="96" spans="1:24" s="592" customFormat="1" ht="17.25" x14ac:dyDescent="0.2">
      <c r="A96" s="646"/>
      <c r="B96" s="647"/>
      <c r="C96" s="648"/>
      <c r="D96" s="676"/>
      <c r="E96" s="676"/>
      <c r="F96" s="676"/>
      <c r="G96" s="677"/>
      <c r="H96" s="676"/>
      <c r="I96" s="648"/>
      <c r="J96" s="648"/>
      <c r="K96" s="648"/>
      <c r="L96" s="678"/>
      <c r="M96" s="679"/>
      <c r="N96" s="680"/>
      <c r="O96" s="681"/>
      <c r="P96" s="648"/>
      <c r="Q96" s="648"/>
      <c r="R96" s="681"/>
      <c r="S96" s="649"/>
      <c r="T96" s="682"/>
      <c r="U96" s="682"/>
      <c r="V96" s="648"/>
      <c r="W96" s="629">
        <f t="shared" si="4"/>
        <v>0</v>
      </c>
      <c r="X96" s="629">
        <f t="shared" si="5"/>
        <v>0</v>
      </c>
    </row>
    <row r="97" spans="1:24" s="592" customFormat="1" ht="17.25" x14ac:dyDescent="0.2">
      <c r="A97" s="646"/>
      <c r="B97" s="647"/>
      <c r="C97" s="648"/>
      <c r="D97" s="676"/>
      <c r="E97" s="676"/>
      <c r="F97" s="676"/>
      <c r="G97" s="677"/>
      <c r="H97" s="676"/>
      <c r="I97" s="648"/>
      <c r="J97" s="648"/>
      <c r="K97" s="648"/>
      <c r="L97" s="678"/>
      <c r="M97" s="679"/>
      <c r="N97" s="680"/>
      <c r="O97" s="681"/>
      <c r="P97" s="648"/>
      <c r="Q97" s="648"/>
      <c r="R97" s="681"/>
      <c r="S97" s="649"/>
      <c r="T97" s="682"/>
      <c r="U97" s="682"/>
      <c r="V97" s="648"/>
      <c r="W97" s="629">
        <f t="shared" si="4"/>
        <v>0</v>
      </c>
      <c r="X97" s="629">
        <f t="shared" si="5"/>
        <v>0</v>
      </c>
    </row>
    <row r="98" spans="1:24" s="592" customFormat="1" ht="17.25" x14ac:dyDescent="0.2">
      <c r="A98" s="646"/>
      <c r="B98" s="647"/>
      <c r="C98" s="648"/>
      <c r="D98" s="676"/>
      <c r="E98" s="676"/>
      <c r="F98" s="676"/>
      <c r="G98" s="677"/>
      <c r="H98" s="676"/>
      <c r="I98" s="648"/>
      <c r="J98" s="648"/>
      <c r="K98" s="648"/>
      <c r="L98" s="678"/>
      <c r="M98" s="679"/>
      <c r="N98" s="680"/>
      <c r="O98" s="681"/>
      <c r="P98" s="648"/>
      <c r="Q98" s="648"/>
      <c r="R98" s="681"/>
      <c r="S98" s="649"/>
      <c r="T98" s="682"/>
      <c r="U98" s="682"/>
      <c r="V98" s="648"/>
      <c r="W98" s="629">
        <f t="shared" si="4"/>
        <v>0</v>
      </c>
      <c r="X98" s="629">
        <f t="shared" si="5"/>
        <v>0</v>
      </c>
    </row>
    <row r="99" spans="1:24" s="592" customFormat="1" ht="17.25" x14ac:dyDescent="0.2">
      <c r="A99" s="646"/>
      <c r="B99" s="647"/>
      <c r="C99" s="648"/>
      <c r="D99" s="676"/>
      <c r="E99" s="676"/>
      <c r="F99" s="676"/>
      <c r="G99" s="677"/>
      <c r="H99" s="676"/>
      <c r="I99" s="648"/>
      <c r="J99" s="648"/>
      <c r="K99" s="648"/>
      <c r="L99" s="678"/>
      <c r="M99" s="679"/>
      <c r="N99" s="680"/>
      <c r="O99" s="681"/>
      <c r="P99" s="648"/>
      <c r="Q99" s="648"/>
      <c r="R99" s="681"/>
      <c r="S99" s="649"/>
      <c r="T99" s="682"/>
      <c r="U99" s="682"/>
      <c r="V99" s="648"/>
      <c r="W99" s="629">
        <f t="shared" si="4"/>
        <v>0</v>
      </c>
      <c r="X99" s="629">
        <f t="shared" si="5"/>
        <v>0</v>
      </c>
    </row>
    <row r="100" spans="1:24" s="592" customFormat="1" ht="17.25" x14ac:dyDescent="0.2">
      <c r="A100" s="646"/>
      <c r="B100" s="647"/>
      <c r="C100" s="648"/>
      <c r="D100" s="676"/>
      <c r="E100" s="676"/>
      <c r="F100" s="676"/>
      <c r="G100" s="677"/>
      <c r="H100" s="676"/>
      <c r="I100" s="648"/>
      <c r="J100" s="648"/>
      <c r="K100" s="648"/>
      <c r="L100" s="678"/>
      <c r="M100" s="679"/>
      <c r="N100" s="680"/>
      <c r="O100" s="681"/>
      <c r="P100" s="648"/>
      <c r="Q100" s="648"/>
      <c r="R100" s="681"/>
      <c r="S100" s="649"/>
      <c r="T100" s="682"/>
      <c r="U100" s="682"/>
      <c r="V100" s="648"/>
      <c r="W100" s="629">
        <f t="shared" si="4"/>
        <v>0</v>
      </c>
      <c r="X100" s="629">
        <f t="shared" si="5"/>
        <v>0</v>
      </c>
    </row>
    <row r="101" spans="1:24" s="592" customFormat="1" ht="17.25" x14ac:dyDescent="0.2">
      <c r="A101" s="646"/>
      <c r="B101" s="647"/>
      <c r="C101" s="648"/>
      <c r="D101" s="676"/>
      <c r="E101" s="676"/>
      <c r="F101" s="676"/>
      <c r="G101" s="677"/>
      <c r="H101" s="676"/>
      <c r="I101" s="648"/>
      <c r="J101" s="648"/>
      <c r="K101" s="648"/>
      <c r="L101" s="678"/>
      <c r="M101" s="679"/>
      <c r="N101" s="680"/>
      <c r="O101" s="681"/>
      <c r="P101" s="648"/>
      <c r="Q101" s="648"/>
      <c r="R101" s="681"/>
      <c r="S101" s="649"/>
      <c r="T101" s="682"/>
      <c r="U101" s="682"/>
      <c r="V101" s="648"/>
      <c r="W101" s="629">
        <f t="shared" si="4"/>
        <v>0</v>
      </c>
      <c r="X101" s="629">
        <f t="shared" si="5"/>
        <v>0</v>
      </c>
    </row>
    <row r="102" spans="1:24" s="592" customFormat="1" ht="17.25" x14ac:dyDescent="0.2">
      <c r="A102" s="646"/>
      <c r="B102" s="647"/>
      <c r="C102" s="648"/>
      <c r="D102" s="676"/>
      <c r="E102" s="676"/>
      <c r="F102" s="676"/>
      <c r="G102" s="677"/>
      <c r="H102" s="676"/>
      <c r="I102" s="648"/>
      <c r="J102" s="648"/>
      <c r="K102" s="648"/>
      <c r="L102" s="678"/>
      <c r="M102" s="679"/>
      <c r="N102" s="680"/>
      <c r="O102" s="681"/>
      <c r="P102" s="648"/>
      <c r="Q102" s="648"/>
      <c r="R102" s="681"/>
      <c r="S102" s="649"/>
      <c r="T102" s="682"/>
      <c r="U102" s="682"/>
      <c r="V102" s="648"/>
      <c r="W102" s="629">
        <f t="shared" si="4"/>
        <v>0</v>
      </c>
      <c r="X102" s="629">
        <f t="shared" si="5"/>
        <v>0</v>
      </c>
    </row>
    <row r="103" spans="1:24" s="592" customFormat="1" ht="17.25" x14ac:dyDescent="0.2">
      <c r="A103" s="646"/>
      <c r="B103" s="647"/>
      <c r="C103" s="648"/>
      <c r="D103" s="676"/>
      <c r="E103" s="676"/>
      <c r="F103" s="676"/>
      <c r="G103" s="677"/>
      <c r="H103" s="676"/>
      <c r="I103" s="648"/>
      <c r="J103" s="648"/>
      <c r="K103" s="648"/>
      <c r="L103" s="678"/>
      <c r="M103" s="679"/>
      <c r="N103" s="680"/>
      <c r="O103" s="681"/>
      <c r="P103" s="648"/>
      <c r="Q103" s="648"/>
      <c r="R103" s="681"/>
      <c r="S103" s="649"/>
      <c r="T103" s="682"/>
      <c r="U103" s="682"/>
      <c r="V103" s="648"/>
      <c r="W103" s="629">
        <f t="shared" si="4"/>
        <v>0</v>
      </c>
      <c r="X103" s="629">
        <f t="shared" si="5"/>
        <v>0</v>
      </c>
    </row>
    <row r="104" spans="1:24" s="592" customFormat="1" ht="17.25" x14ac:dyDescent="0.2">
      <c r="A104" s="646"/>
      <c r="B104" s="647"/>
      <c r="C104" s="648"/>
      <c r="D104" s="676"/>
      <c r="E104" s="676"/>
      <c r="F104" s="676"/>
      <c r="G104" s="677"/>
      <c r="H104" s="676"/>
      <c r="I104" s="648"/>
      <c r="J104" s="648"/>
      <c r="K104" s="648"/>
      <c r="L104" s="678"/>
      <c r="M104" s="679"/>
      <c r="N104" s="680"/>
      <c r="O104" s="681"/>
      <c r="P104" s="648"/>
      <c r="Q104" s="648"/>
      <c r="R104" s="681"/>
      <c r="S104" s="649"/>
      <c r="T104" s="682"/>
      <c r="U104" s="682"/>
      <c r="V104" s="648"/>
      <c r="W104" s="629">
        <f t="shared" si="4"/>
        <v>0</v>
      </c>
      <c r="X104" s="629">
        <f t="shared" si="5"/>
        <v>0</v>
      </c>
    </row>
    <row r="105" spans="1:24" s="592" customFormat="1" ht="17.25" x14ac:dyDescent="0.2">
      <c r="A105" s="646"/>
      <c r="B105" s="647"/>
      <c r="C105" s="648"/>
      <c r="D105" s="676"/>
      <c r="E105" s="676"/>
      <c r="F105" s="676"/>
      <c r="G105" s="677"/>
      <c r="H105" s="676"/>
      <c r="I105" s="648"/>
      <c r="J105" s="648"/>
      <c r="K105" s="648"/>
      <c r="L105" s="678"/>
      <c r="M105" s="679"/>
      <c r="N105" s="680"/>
      <c r="O105" s="681"/>
      <c r="P105" s="648"/>
      <c r="Q105" s="648"/>
      <c r="R105" s="681"/>
      <c r="S105" s="649"/>
      <c r="T105" s="682"/>
      <c r="U105" s="682"/>
      <c r="V105" s="648"/>
      <c r="W105" s="629">
        <f t="shared" si="4"/>
        <v>0</v>
      </c>
      <c r="X105" s="629">
        <f t="shared" si="5"/>
        <v>0</v>
      </c>
    </row>
    <row r="106" spans="1:24" s="592" customFormat="1" ht="17.25" x14ac:dyDescent="0.2">
      <c r="A106" s="646"/>
      <c r="B106" s="647"/>
      <c r="C106" s="648"/>
      <c r="D106" s="676"/>
      <c r="E106" s="676"/>
      <c r="F106" s="676"/>
      <c r="G106" s="677"/>
      <c r="H106" s="676"/>
      <c r="I106" s="648"/>
      <c r="J106" s="648"/>
      <c r="K106" s="648"/>
      <c r="L106" s="678"/>
      <c r="M106" s="679"/>
      <c r="N106" s="680"/>
      <c r="O106" s="681"/>
      <c r="P106" s="648"/>
      <c r="Q106" s="648"/>
      <c r="R106" s="681"/>
      <c r="S106" s="649"/>
      <c r="T106" s="682"/>
      <c r="U106" s="682"/>
      <c r="V106" s="648"/>
      <c r="W106" s="629">
        <f t="shared" si="4"/>
        <v>0</v>
      </c>
      <c r="X106" s="629">
        <f t="shared" si="5"/>
        <v>0</v>
      </c>
    </row>
    <row r="107" spans="1:24" s="592" customFormat="1" ht="17.25" x14ac:dyDescent="0.2">
      <c r="A107" s="646"/>
      <c r="B107" s="647"/>
      <c r="C107" s="648"/>
      <c r="D107" s="676"/>
      <c r="E107" s="676"/>
      <c r="F107" s="676"/>
      <c r="G107" s="677"/>
      <c r="H107" s="676"/>
      <c r="I107" s="648"/>
      <c r="J107" s="648"/>
      <c r="K107" s="648"/>
      <c r="L107" s="678"/>
      <c r="M107" s="679"/>
      <c r="N107" s="680"/>
      <c r="O107" s="681"/>
      <c r="P107" s="648"/>
      <c r="Q107" s="648"/>
      <c r="R107" s="681"/>
      <c r="S107" s="649"/>
      <c r="T107" s="682"/>
      <c r="U107" s="682"/>
      <c r="V107" s="648"/>
      <c r="W107" s="629">
        <f t="shared" si="4"/>
        <v>0</v>
      </c>
      <c r="X107" s="629">
        <f t="shared" si="5"/>
        <v>0</v>
      </c>
    </row>
    <row r="108" spans="1:24" s="592" customFormat="1" ht="17.25" x14ac:dyDescent="0.2">
      <c r="A108" s="646"/>
      <c r="B108" s="647"/>
      <c r="C108" s="648"/>
      <c r="D108" s="676"/>
      <c r="E108" s="676"/>
      <c r="F108" s="676"/>
      <c r="G108" s="677"/>
      <c r="H108" s="676"/>
      <c r="I108" s="648"/>
      <c r="J108" s="648"/>
      <c r="K108" s="648"/>
      <c r="L108" s="678"/>
      <c r="M108" s="679"/>
      <c r="N108" s="680"/>
      <c r="O108" s="681"/>
      <c r="P108" s="648"/>
      <c r="Q108" s="648"/>
      <c r="R108" s="681"/>
      <c r="S108" s="649"/>
      <c r="T108" s="682"/>
      <c r="U108" s="682"/>
      <c r="V108" s="648"/>
      <c r="W108" s="629">
        <f t="shared" si="4"/>
        <v>0</v>
      </c>
      <c r="X108" s="629">
        <f t="shared" si="5"/>
        <v>0</v>
      </c>
    </row>
    <row r="109" spans="1:24" s="592" customFormat="1" ht="17.25" x14ac:dyDescent="0.2">
      <c r="A109" s="646"/>
      <c r="B109" s="647"/>
      <c r="C109" s="648"/>
      <c r="D109" s="676"/>
      <c r="E109" s="676"/>
      <c r="F109" s="676"/>
      <c r="G109" s="677"/>
      <c r="H109" s="676"/>
      <c r="I109" s="648"/>
      <c r="J109" s="648"/>
      <c r="K109" s="648"/>
      <c r="L109" s="678"/>
      <c r="M109" s="679"/>
      <c r="N109" s="680"/>
      <c r="O109" s="681"/>
      <c r="P109" s="648"/>
      <c r="Q109" s="648"/>
      <c r="R109" s="681"/>
      <c r="S109" s="649"/>
      <c r="T109" s="682"/>
      <c r="U109" s="682"/>
      <c r="V109" s="648"/>
      <c r="W109" s="629">
        <f t="shared" si="4"/>
        <v>0</v>
      </c>
      <c r="X109" s="629">
        <f t="shared" si="5"/>
        <v>0</v>
      </c>
    </row>
    <row r="110" spans="1:24" s="592" customFormat="1" ht="17.25" x14ac:dyDescent="0.2">
      <c r="A110" s="646"/>
      <c r="B110" s="647"/>
      <c r="C110" s="648"/>
      <c r="D110" s="676"/>
      <c r="E110" s="676"/>
      <c r="F110" s="676"/>
      <c r="G110" s="677"/>
      <c r="H110" s="676"/>
      <c r="I110" s="648"/>
      <c r="J110" s="648"/>
      <c r="K110" s="648"/>
      <c r="L110" s="678"/>
      <c r="M110" s="679"/>
      <c r="N110" s="680"/>
      <c r="O110" s="681"/>
      <c r="P110" s="648"/>
      <c r="Q110" s="648"/>
      <c r="R110" s="681"/>
      <c r="S110" s="649"/>
      <c r="T110" s="682"/>
      <c r="U110" s="682"/>
      <c r="V110" s="648"/>
      <c r="W110" s="629">
        <f t="shared" si="4"/>
        <v>0</v>
      </c>
      <c r="X110" s="629">
        <f t="shared" si="5"/>
        <v>0</v>
      </c>
    </row>
    <row r="111" spans="1:24" s="592" customFormat="1" ht="17.25" x14ac:dyDescent="0.2">
      <c r="A111" s="646"/>
      <c r="B111" s="647"/>
      <c r="C111" s="648"/>
      <c r="D111" s="676"/>
      <c r="E111" s="676"/>
      <c r="F111" s="676"/>
      <c r="G111" s="677"/>
      <c r="H111" s="676"/>
      <c r="I111" s="648"/>
      <c r="J111" s="648"/>
      <c r="K111" s="648"/>
      <c r="L111" s="678"/>
      <c r="M111" s="679"/>
      <c r="N111" s="680"/>
      <c r="O111" s="681"/>
      <c r="P111" s="648"/>
      <c r="Q111" s="648"/>
      <c r="R111" s="681"/>
      <c r="S111" s="649"/>
      <c r="T111" s="682"/>
      <c r="U111" s="682"/>
      <c r="V111" s="648"/>
      <c r="W111" s="629">
        <f t="shared" ref="W111:W142" si="6">U111+T111</f>
        <v>0</v>
      </c>
      <c r="X111" s="629">
        <f t="shared" ref="X111:X142" si="7">S111-W111</f>
        <v>0</v>
      </c>
    </row>
    <row r="112" spans="1:24" s="592" customFormat="1" ht="17.25" x14ac:dyDescent="0.2">
      <c r="A112" s="646"/>
      <c r="B112" s="647"/>
      <c r="C112" s="648"/>
      <c r="D112" s="676"/>
      <c r="E112" s="676"/>
      <c r="F112" s="676"/>
      <c r="G112" s="677"/>
      <c r="H112" s="676"/>
      <c r="I112" s="648"/>
      <c r="J112" s="648"/>
      <c r="K112" s="648"/>
      <c r="L112" s="678"/>
      <c r="M112" s="679"/>
      <c r="N112" s="680"/>
      <c r="O112" s="681"/>
      <c r="P112" s="648"/>
      <c r="Q112" s="648"/>
      <c r="R112" s="681"/>
      <c r="S112" s="649"/>
      <c r="T112" s="682"/>
      <c r="U112" s="682"/>
      <c r="V112" s="648"/>
      <c r="W112" s="629">
        <f t="shared" si="6"/>
        <v>0</v>
      </c>
      <c r="X112" s="629">
        <f t="shared" si="7"/>
        <v>0</v>
      </c>
    </row>
    <row r="113" spans="1:24" s="592" customFormat="1" ht="17.25" x14ac:dyDescent="0.2">
      <c r="A113" s="646"/>
      <c r="B113" s="647"/>
      <c r="C113" s="648"/>
      <c r="D113" s="676"/>
      <c r="E113" s="676"/>
      <c r="F113" s="676"/>
      <c r="G113" s="677"/>
      <c r="H113" s="676"/>
      <c r="I113" s="648"/>
      <c r="J113" s="648"/>
      <c r="K113" s="648"/>
      <c r="L113" s="678"/>
      <c r="M113" s="679"/>
      <c r="N113" s="680"/>
      <c r="O113" s="681"/>
      <c r="P113" s="648"/>
      <c r="Q113" s="648"/>
      <c r="R113" s="681"/>
      <c r="S113" s="649"/>
      <c r="T113" s="682"/>
      <c r="U113" s="682"/>
      <c r="V113" s="648"/>
      <c r="W113" s="629">
        <f t="shared" si="6"/>
        <v>0</v>
      </c>
      <c r="X113" s="629">
        <f t="shared" si="7"/>
        <v>0</v>
      </c>
    </row>
    <row r="114" spans="1:24" s="592" customFormat="1" ht="17.25" x14ac:dyDescent="0.2">
      <c r="A114" s="646"/>
      <c r="B114" s="647"/>
      <c r="C114" s="648"/>
      <c r="D114" s="676"/>
      <c r="E114" s="676"/>
      <c r="F114" s="676"/>
      <c r="G114" s="677"/>
      <c r="H114" s="676"/>
      <c r="I114" s="648"/>
      <c r="J114" s="648"/>
      <c r="K114" s="648"/>
      <c r="L114" s="678"/>
      <c r="M114" s="679"/>
      <c r="N114" s="680"/>
      <c r="O114" s="681"/>
      <c r="P114" s="648"/>
      <c r="Q114" s="648"/>
      <c r="R114" s="681"/>
      <c r="S114" s="649"/>
      <c r="T114" s="682"/>
      <c r="U114" s="682"/>
      <c r="V114" s="648"/>
      <c r="W114" s="629">
        <f t="shared" si="6"/>
        <v>0</v>
      </c>
      <c r="X114" s="629">
        <f t="shared" si="7"/>
        <v>0</v>
      </c>
    </row>
    <row r="115" spans="1:24" s="592" customFormat="1" ht="17.25" x14ac:dyDescent="0.2">
      <c r="A115" s="646"/>
      <c r="B115" s="647"/>
      <c r="C115" s="648"/>
      <c r="D115" s="676"/>
      <c r="E115" s="676"/>
      <c r="F115" s="676"/>
      <c r="G115" s="677"/>
      <c r="H115" s="676"/>
      <c r="I115" s="648"/>
      <c r="J115" s="648"/>
      <c r="K115" s="648"/>
      <c r="L115" s="678"/>
      <c r="M115" s="679"/>
      <c r="N115" s="680"/>
      <c r="O115" s="681"/>
      <c r="P115" s="648"/>
      <c r="Q115" s="648"/>
      <c r="R115" s="681"/>
      <c r="S115" s="649"/>
      <c r="T115" s="682"/>
      <c r="U115" s="682"/>
      <c r="V115" s="648"/>
      <c r="W115" s="629">
        <f t="shared" si="6"/>
        <v>0</v>
      </c>
      <c r="X115" s="629">
        <f t="shared" si="7"/>
        <v>0</v>
      </c>
    </row>
    <row r="116" spans="1:24" s="592" customFormat="1" ht="17.25" x14ac:dyDescent="0.2">
      <c r="A116" s="646"/>
      <c r="B116" s="647"/>
      <c r="C116" s="648"/>
      <c r="D116" s="676"/>
      <c r="E116" s="676"/>
      <c r="F116" s="676"/>
      <c r="G116" s="677"/>
      <c r="H116" s="676"/>
      <c r="I116" s="648"/>
      <c r="J116" s="648"/>
      <c r="K116" s="648"/>
      <c r="L116" s="678"/>
      <c r="M116" s="679"/>
      <c r="N116" s="680"/>
      <c r="O116" s="681"/>
      <c r="P116" s="648"/>
      <c r="Q116" s="648"/>
      <c r="R116" s="681"/>
      <c r="S116" s="649"/>
      <c r="T116" s="682"/>
      <c r="U116" s="682"/>
      <c r="V116" s="648"/>
      <c r="W116" s="629">
        <f t="shared" si="6"/>
        <v>0</v>
      </c>
      <c r="X116" s="629">
        <f t="shared" si="7"/>
        <v>0</v>
      </c>
    </row>
    <row r="117" spans="1:24" s="592" customFormat="1" ht="17.25" x14ac:dyDescent="0.2">
      <c r="A117" s="646"/>
      <c r="B117" s="647"/>
      <c r="C117" s="648"/>
      <c r="D117" s="676"/>
      <c r="E117" s="676"/>
      <c r="F117" s="676"/>
      <c r="G117" s="677"/>
      <c r="H117" s="676"/>
      <c r="I117" s="648"/>
      <c r="J117" s="648"/>
      <c r="K117" s="648"/>
      <c r="L117" s="678"/>
      <c r="M117" s="679"/>
      <c r="N117" s="680"/>
      <c r="O117" s="681"/>
      <c r="P117" s="648"/>
      <c r="Q117" s="648"/>
      <c r="R117" s="681"/>
      <c r="S117" s="649"/>
      <c r="T117" s="682"/>
      <c r="U117" s="682"/>
      <c r="V117" s="648"/>
      <c r="W117" s="629">
        <f t="shared" si="6"/>
        <v>0</v>
      </c>
      <c r="X117" s="629">
        <f t="shared" si="7"/>
        <v>0</v>
      </c>
    </row>
    <row r="118" spans="1:24" s="592" customFormat="1" ht="17.25" x14ac:dyDescent="0.2">
      <c r="A118" s="646"/>
      <c r="B118" s="647"/>
      <c r="C118" s="648"/>
      <c r="D118" s="676"/>
      <c r="E118" s="676"/>
      <c r="F118" s="676"/>
      <c r="G118" s="677"/>
      <c r="H118" s="676"/>
      <c r="I118" s="648"/>
      <c r="J118" s="648"/>
      <c r="K118" s="648"/>
      <c r="L118" s="678"/>
      <c r="M118" s="679"/>
      <c r="N118" s="680"/>
      <c r="O118" s="681"/>
      <c r="P118" s="648"/>
      <c r="Q118" s="648"/>
      <c r="R118" s="681"/>
      <c r="S118" s="649"/>
      <c r="T118" s="682"/>
      <c r="U118" s="682"/>
      <c r="V118" s="648"/>
      <c r="W118" s="629">
        <f t="shared" si="6"/>
        <v>0</v>
      </c>
      <c r="X118" s="629">
        <f t="shared" si="7"/>
        <v>0</v>
      </c>
    </row>
    <row r="119" spans="1:24" s="592" customFormat="1" ht="17.25" x14ac:dyDescent="0.2">
      <c r="A119" s="646"/>
      <c r="B119" s="647"/>
      <c r="C119" s="648"/>
      <c r="D119" s="676"/>
      <c r="E119" s="676"/>
      <c r="F119" s="676"/>
      <c r="G119" s="677"/>
      <c r="H119" s="676"/>
      <c r="I119" s="648"/>
      <c r="J119" s="648"/>
      <c r="K119" s="648"/>
      <c r="L119" s="678"/>
      <c r="M119" s="679"/>
      <c r="N119" s="680"/>
      <c r="O119" s="681"/>
      <c r="P119" s="648"/>
      <c r="Q119" s="648"/>
      <c r="R119" s="681"/>
      <c r="S119" s="649"/>
      <c r="T119" s="682"/>
      <c r="U119" s="682"/>
      <c r="V119" s="648"/>
      <c r="W119" s="629">
        <f t="shared" si="6"/>
        <v>0</v>
      </c>
      <c r="X119" s="629">
        <f t="shared" si="7"/>
        <v>0</v>
      </c>
    </row>
    <row r="120" spans="1:24" s="592" customFormat="1" ht="17.25" x14ac:dyDescent="0.2">
      <c r="A120" s="646"/>
      <c r="B120" s="647"/>
      <c r="C120" s="648"/>
      <c r="D120" s="676"/>
      <c r="E120" s="676"/>
      <c r="F120" s="676"/>
      <c r="G120" s="677"/>
      <c r="H120" s="676"/>
      <c r="I120" s="648"/>
      <c r="J120" s="648"/>
      <c r="K120" s="648"/>
      <c r="L120" s="678"/>
      <c r="M120" s="679"/>
      <c r="N120" s="680"/>
      <c r="O120" s="681"/>
      <c r="P120" s="648"/>
      <c r="Q120" s="648"/>
      <c r="R120" s="681"/>
      <c r="S120" s="649"/>
      <c r="T120" s="682"/>
      <c r="U120" s="682"/>
      <c r="V120" s="648"/>
      <c r="W120" s="629">
        <f t="shared" si="6"/>
        <v>0</v>
      </c>
      <c r="X120" s="629">
        <f t="shared" si="7"/>
        <v>0</v>
      </c>
    </row>
    <row r="121" spans="1:24" s="592" customFormat="1" ht="17.25" x14ac:dyDescent="0.2">
      <c r="A121" s="646"/>
      <c r="B121" s="647"/>
      <c r="C121" s="648"/>
      <c r="D121" s="676"/>
      <c r="E121" s="676"/>
      <c r="F121" s="676"/>
      <c r="G121" s="677"/>
      <c r="H121" s="676"/>
      <c r="I121" s="648"/>
      <c r="J121" s="648"/>
      <c r="K121" s="648"/>
      <c r="L121" s="678"/>
      <c r="M121" s="679"/>
      <c r="N121" s="680"/>
      <c r="O121" s="681"/>
      <c r="P121" s="648"/>
      <c r="Q121" s="648"/>
      <c r="R121" s="681"/>
      <c r="S121" s="649"/>
      <c r="T121" s="682"/>
      <c r="U121" s="682"/>
      <c r="V121" s="648"/>
      <c r="W121" s="629">
        <f t="shared" si="6"/>
        <v>0</v>
      </c>
      <c r="X121" s="629">
        <f t="shared" si="7"/>
        <v>0</v>
      </c>
    </row>
    <row r="122" spans="1:24" s="592" customFormat="1" ht="17.25" x14ac:dyDescent="0.2">
      <c r="A122" s="646"/>
      <c r="B122" s="647"/>
      <c r="C122" s="648"/>
      <c r="D122" s="676"/>
      <c r="E122" s="676"/>
      <c r="F122" s="676"/>
      <c r="G122" s="677"/>
      <c r="H122" s="676"/>
      <c r="I122" s="648"/>
      <c r="J122" s="648"/>
      <c r="K122" s="648"/>
      <c r="L122" s="678"/>
      <c r="M122" s="679"/>
      <c r="N122" s="680"/>
      <c r="O122" s="681"/>
      <c r="P122" s="648"/>
      <c r="Q122" s="648"/>
      <c r="R122" s="681"/>
      <c r="S122" s="649"/>
      <c r="T122" s="682"/>
      <c r="U122" s="682"/>
      <c r="V122" s="648"/>
      <c r="W122" s="629">
        <f t="shared" si="6"/>
        <v>0</v>
      </c>
      <c r="X122" s="629">
        <f t="shared" si="7"/>
        <v>0</v>
      </c>
    </row>
    <row r="123" spans="1:24" s="592" customFormat="1" ht="17.25" x14ac:dyDescent="0.2">
      <c r="A123" s="646"/>
      <c r="B123" s="647"/>
      <c r="C123" s="648"/>
      <c r="D123" s="676"/>
      <c r="E123" s="676"/>
      <c r="F123" s="676"/>
      <c r="G123" s="677"/>
      <c r="H123" s="676"/>
      <c r="I123" s="648"/>
      <c r="J123" s="648"/>
      <c r="K123" s="648"/>
      <c r="L123" s="678"/>
      <c r="M123" s="679"/>
      <c r="N123" s="680"/>
      <c r="O123" s="681"/>
      <c r="P123" s="648"/>
      <c r="Q123" s="648"/>
      <c r="R123" s="681"/>
      <c r="S123" s="649"/>
      <c r="T123" s="682"/>
      <c r="U123" s="682"/>
      <c r="V123" s="648"/>
      <c r="W123" s="629">
        <f t="shared" si="6"/>
        <v>0</v>
      </c>
      <c r="X123" s="629">
        <f t="shared" si="7"/>
        <v>0</v>
      </c>
    </row>
    <row r="124" spans="1:24" s="592" customFormat="1" ht="17.25" x14ac:dyDescent="0.2">
      <c r="A124" s="646"/>
      <c r="B124" s="647"/>
      <c r="C124" s="648"/>
      <c r="D124" s="676"/>
      <c r="E124" s="676"/>
      <c r="F124" s="676"/>
      <c r="G124" s="677"/>
      <c r="H124" s="676"/>
      <c r="I124" s="648"/>
      <c r="J124" s="648"/>
      <c r="K124" s="648"/>
      <c r="L124" s="678"/>
      <c r="M124" s="679"/>
      <c r="N124" s="680"/>
      <c r="O124" s="681"/>
      <c r="P124" s="648"/>
      <c r="Q124" s="648"/>
      <c r="R124" s="681"/>
      <c r="S124" s="649"/>
      <c r="T124" s="682"/>
      <c r="U124" s="682"/>
      <c r="V124" s="648"/>
      <c r="W124" s="629">
        <f t="shared" si="6"/>
        <v>0</v>
      </c>
      <c r="X124" s="629">
        <f t="shared" si="7"/>
        <v>0</v>
      </c>
    </row>
    <row r="125" spans="1:24" s="592" customFormat="1" ht="17.25" x14ac:dyDescent="0.2">
      <c r="A125" s="646"/>
      <c r="B125" s="647"/>
      <c r="C125" s="648"/>
      <c r="D125" s="676"/>
      <c r="E125" s="676"/>
      <c r="F125" s="676"/>
      <c r="G125" s="677"/>
      <c r="H125" s="676"/>
      <c r="I125" s="648"/>
      <c r="J125" s="648"/>
      <c r="K125" s="648"/>
      <c r="L125" s="678"/>
      <c r="M125" s="679"/>
      <c r="N125" s="680"/>
      <c r="O125" s="681"/>
      <c r="P125" s="648"/>
      <c r="Q125" s="648"/>
      <c r="R125" s="681"/>
      <c r="S125" s="649"/>
      <c r="T125" s="682"/>
      <c r="U125" s="682"/>
      <c r="V125" s="648"/>
      <c r="W125" s="629">
        <f t="shared" si="6"/>
        <v>0</v>
      </c>
      <c r="X125" s="629">
        <f t="shared" si="7"/>
        <v>0</v>
      </c>
    </row>
    <row r="126" spans="1:24" s="592" customFormat="1" ht="17.25" x14ac:dyDescent="0.2">
      <c r="A126" s="646"/>
      <c r="B126" s="647"/>
      <c r="C126" s="648"/>
      <c r="D126" s="676"/>
      <c r="E126" s="676"/>
      <c r="F126" s="676"/>
      <c r="G126" s="677"/>
      <c r="H126" s="676"/>
      <c r="I126" s="648"/>
      <c r="J126" s="648"/>
      <c r="K126" s="648"/>
      <c r="L126" s="678"/>
      <c r="M126" s="679"/>
      <c r="N126" s="680"/>
      <c r="O126" s="681"/>
      <c r="P126" s="648"/>
      <c r="Q126" s="648"/>
      <c r="R126" s="681"/>
      <c r="S126" s="649"/>
      <c r="T126" s="682"/>
      <c r="U126" s="682"/>
      <c r="V126" s="648"/>
      <c r="W126" s="629">
        <f t="shared" si="6"/>
        <v>0</v>
      </c>
      <c r="X126" s="629">
        <f t="shared" si="7"/>
        <v>0</v>
      </c>
    </row>
    <row r="127" spans="1:24" s="592" customFormat="1" ht="17.25" x14ac:dyDescent="0.2">
      <c r="A127" s="646"/>
      <c r="B127" s="647"/>
      <c r="C127" s="648"/>
      <c r="D127" s="676"/>
      <c r="E127" s="676"/>
      <c r="F127" s="676"/>
      <c r="G127" s="677"/>
      <c r="H127" s="676"/>
      <c r="I127" s="648"/>
      <c r="J127" s="648"/>
      <c r="K127" s="648"/>
      <c r="L127" s="678"/>
      <c r="M127" s="679"/>
      <c r="N127" s="680"/>
      <c r="O127" s="681"/>
      <c r="P127" s="648"/>
      <c r="Q127" s="648"/>
      <c r="R127" s="681"/>
      <c r="S127" s="649"/>
      <c r="T127" s="682"/>
      <c r="U127" s="682"/>
      <c r="V127" s="648"/>
      <c r="W127" s="629">
        <f t="shared" si="6"/>
        <v>0</v>
      </c>
      <c r="X127" s="629">
        <f t="shared" si="7"/>
        <v>0</v>
      </c>
    </row>
    <row r="128" spans="1:24" s="592" customFormat="1" ht="17.25" x14ac:dyDescent="0.2">
      <c r="A128" s="646"/>
      <c r="B128" s="647"/>
      <c r="C128" s="648"/>
      <c r="D128" s="676"/>
      <c r="E128" s="676"/>
      <c r="F128" s="676"/>
      <c r="G128" s="677"/>
      <c r="H128" s="676"/>
      <c r="I128" s="648"/>
      <c r="J128" s="648"/>
      <c r="K128" s="648"/>
      <c r="L128" s="678"/>
      <c r="M128" s="679"/>
      <c r="N128" s="680"/>
      <c r="O128" s="681"/>
      <c r="P128" s="648"/>
      <c r="Q128" s="648"/>
      <c r="R128" s="681"/>
      <c r="S128" s="649"/>
      <c r="T128" s="682"/>
      <c r="U128" s="682"/>
      <c r="V128" s="648"/>
      <c r="W128" s="629">
        <f t="shared" si="6"/>
        <v>0</v>
      </c>
      <c r="X128" s="629">
        <f t="shared" si="7"/>
        <v>0</v>
      </c>
    </row>
    <row r="129" spans="1:24" s="592" customFormat="1" ht="17.25" x14ac:dyDescent="0.2">
      <c r="A129" s="646"/>
      <c r="B129" s="647"/>
      <c r="C129" s="648"/>
      <c r="D129" s="676"/>
      <c r="E129" s="676"/>
      <c r="F129" s="676"/>
      <c r="G129" s="677"/>
      <c r="H129" s="676"/>
      <c r="I129" s="648"/>
      <c r="J129" s="648"/>
      <c r="K129" s="648"/>
      <c r="L129" s="678"/>
      <c r="M129" s="679"/>
      <c r="N129" s="680"/>
      <c r="O129" s="681"/>
      <c r="P129" s="648"/>
      <c r="Q129" s="648"/>
      <c r="R129" s="681"/>
      <c r="S129" s="649"/>
      <c r="T129" s="682"/>
      <c r="U129" s="682"/>
      <c r="V129" s="648"/>
      <c r="W129" s="629">
        <f t="shared" si="6"/>
        <v>0</v>
      </c>
      <c r="X129" s="629">
        <f t="shared" si="7"/>
        <v>0</v>
      </c>
    </row>
    <row r="130" spans="1:24" s="592" customFormat="1" ht="17.25" x14ac:dyDescent="0.2">
      <c r="A130" s="646"/>
      <c r="B130" s="647"/>
      <c r="C130" s="648"/>
      <c r="D130" s="676"/>
      <c r="E130" s="676"/>
      <c r="F130" s="676"/>
      <c r="G130" s="677"/>
      <c r="H130" s="676"/>
      <c r="I130" s="648"/>
      <c r="J130" s="648"/>
      <c r="K130" s="648"/>
      <c r="L130" s="678"/>
      <c r="M130" s="679"/>
      <c r="N130" s="680"/>
      <c r="O130" s="681"/>
      <c r="P130" s="648"/>
      <c r="Q130" s="648"/>
      <c r="R130" s="681"/>
      <c r="S130" s="649"/>
      <c r="T130" s="682"/>
      <c r="U130" s="682"/>
      <c r="V130" s="648"/>
      <c r="W130" s="629">
        <f t="shared" si="6"/>
        <v>0</v>
      </c>
      <c r="X130" s="629">
        <f t="shared" si="7"/>
        <v>0</v>
      </c>
    </row>
    <row r="131" spans="1:24" s="592" customFormat="1" ht="17.25" x14ac:dyDescent="0.2">
      <c r="A131" s="646"/>
      <c r="B131" s="647"/>
      <c r="C131" s="648"/>
      <c r="D131" s="676"/>
      <c r="E131" s="676"/>
      <c r="F131" s="676"/>
      <c r="G131" s="677"/>
      <c r="H131" s="676"/>
      <c r="I131" s="648"/>
      <c r="J131" s="648"/>
      <c r="K131" s="648"/>
      <c r="L131" s="678"/>
      <c r="M131" s="679"/>
      <c r="N131" s="680"/>
      <c r="O131" s="681"/>
      <c r="P131" s="648"/>
      <c r="Q131" s="648"/>
      <c r="R131" s="681"/>
      <c r="S131" s="649"/>
      <c r="T131" s="682"/>
      <c r="U131" s="682"/>
      <c r="V131" s="648"/>
      <c r="W131" s="629">
        <f t="shared" si="6"/>
        <v>0</v>
      </c>
      <c r="X131" s="629">
        <f t="shared" si="7"/>
        <v>0</v>
      </c>
    </row>
    <row r="132" spans="1:24" s="592" customFormat="1" ht="17.25" x14ac:dyDescent="0.2">
      <c r="A132" s="646"/>
      <c r="B132" s="647"/>
      <c r="C132" s="648"/>
      <c r="D132" s="676"/>
      <c r="E132" s="676"/>
      <c r="F132" s="676"/>
      <c r="G132" s="677"/>
      <c r="H132" s="676"/>
      <c r="I132" s="648"/>
      <c r="J132" s="648"/>
      <c r="K132" s="648"/>
      <c r="L132" s="678"/>
      <c r="M132" s="679"/>
      <c r="N132" s="680"/>
      <c r="O132" s="681"/>
      <c r="P132" s="648"/>
      <c r="Q132" s="648"/>
      <c r="R132" s="681"/>
      <c r="S132" s="649"/>
      <c r="T132" s="682"/>
      <c r="U132" s="682"/>
      <c r="V132" s="648"/>
      <c r="W132" s="629">
        <f t="shared" si="6"/>
        <v>0</v>
      </c>
      <c r="X132" s="629">
        <f t="shared" si="7"/>
        <v>0</v>
      </c>
    </row>
    <row r="133" spans="1:24" s="592" customFormat="1" ht="17.25" x14ac:dyDescent="0.2">
      <c r="A133" s="646"/>
      <c r="B133" s="647"/>
      <c r="C133" s="648"/>
      <c r="D133" s="676"/>
      <c r="E133" s="676"/>
      <c r="F133" s="676"/>
      <c r="G133" s="677"/>
      <c r="H133" s="676"/>
      <c r="I133" s="648"/>
      <c r="J133" s="648"/>
      <c r="K133" s="648"/>
      <c r="L133" s="678"/>
      <c r="M133" s="679"/>
      <c r="N133" s="680"/>
      <c r="O133" s="681"/>
      <c r="P133" s="648"/>
      <c r="Q133" s="648"/>
      <c r="R133" s="681"/>
      <c r="S133" s="649"/>
      <c r="T133" s="682"/>
      <c r="U133" s="682"/>
      <c r="V133" s="648"/>
      <c r="W133" s="629">
        <f t="shared" si="6"/>
        <v>0</v>
      </c>
      <c r="X133" s="629">
        <f t="shared" si="7"/>
        <v>0</v>
      </c>
    </row>
    <row r="134" spans="1:24" s="592" customFormat="1" ht="17.25" x14ac:dyDescent="0.2">
      <c r="A134" s="646"/>
      <c r="B134" s="647"/>
      <c r="C134" s="648"/>
      <c r="D134" s="676"/>
      <c r="E134" s="676"/>
      <c r="F134" s="676"/>
      <c r="G134" s="677"/>
      <c r="H134" s="676"/>
      <c r="I134" s="648"/>
      <c r="J134" s="648"/>
      <c r="K134" s="648"/>
      <c r="L134" s="678"/>
      <c r="M134" s="679"/>
      <c r="N134" s="680"/>
      <c r="O134" s="681"/>
      <c r="P134" s="648"/>
      <c r="Q134" s="648"/>
      <c r="R134" s="681"/>
      <c r="S134" s="649"/>
      <c r="T134" s="682"/>
      <c r="U134" s="682"/>
      <c r="V134" s="648"/>
      <c r="W134" s="629">
        <f t="shared" si="6"/>
        <v>0</v>
      </c>
      <c r="X134" s="629">
        <f t="shared" si="7"/>
        <v>0</v>
      </c>
    </row>
    <row r="135" spans="1:24" s="592" customFormat="1" ht="17.25" x14ac:dyDescent="0.2">
      <c r="A135" s="646"/>
      <c r="B135" s="647"/>
      <c r="C135" s="648"/>
      <c r="D135" s="676"/>
      <c r="E135" s="676"/>
      <c r="F135" s="676"/>
      <c r="G135" s="677"/>
      <c r="H135" s="676"/>
      <c r="I135" s="648"/>
      <c r="J135" s="648"/>
      <c r="K135" s="648"/>
      <c r="L135" s="678"/>
      <c r="M135" s="679"/>
      <c r="N135" s="680"/>
      <c r="O135" s="681"/>
      <c r="P135" s="648"/>
      <c r="Q135" s="648"/>
      <c r="R135" s="681"/>
      <c r="S135" s="649"/>
      <c r="T135" s="682"/>
      <c r="U135" s="682"/>
      <c r="V135" s="648"/>
      <c r="W135" s="629">
        <f t="shared" si="6"/>
        <v>0</v>
      </c>
      <c r="X135" s="629">
        <f t="shared" si="7"/>
        <v>0</v>
      </c>
    </row>
    <row r="136" spans="1:24" s="592" customFormat="1" ht="17.25" x14ac:dyDescent="0.2">
      <c r="A136" s="646"/>
      <c r="B136" s="647"/>
      <c r="C136" s="648"/>
      <c r="D136" s="676"/>
      <c r="E136" s="676"/>
      <c r="F136" s="676"/>
      <c r="G136" s="677"/>
      <c r="H136" s="676"/>
      <c r="I136" s="648"/>
      <c r="J136" s="648"/>
      <c r="K136" s="648"/>
      <c r="L136" s="678"/>
      <c r="M136" s="679"/>
      <c r="N136" s="680"/>
      <c r="O136" s="681"/>
      <c r="P136" s="648"/>
      <c r="Q136" s="648"/>
      <c r="R136" s="681"/>
      <c r="S136" s="649"/>
      <c r="T136" s="682"/>
      <c r="U136" s="682"/>
      <c r="V136" s="648"/>
      <c r="W136" s="629">
        <f t="shared" si="6"/>
        <v>0</v>
      </c>
      <c r="X136" s="629">
        <f t="shared" si="7"/>
        <v>0</v>
      </c>
    </row>
    <row r="137" spans="1:24" s="592" customFormat="1" ht="17.25" x14ac:dyDescent="0.2">
      <c r="A137" s="646"/>
      <c r="B137" s="647"/>
      <c r="C137" s="648"/>
      <c r="D137" s="676"/>
      <c r="E137" s="676"/>
      <c r="F137" s="676"/>
      <c r="G137" s="677"/>
      <c r="H137" s="676"/>
      <c r="I137" s="648"/>
      <c r="J137" s="648"/>
      <c r="K137" s="648"/>
      <c r="L137" s="678"/>
      <c r="M137" s="679"/>
      <c r="N137" s="680"/>
      <c r="O137" s="681"/>
      <c r="P137" s="648"/>
      <c r="Q137" s="648"/>
      <c r="R137" s="681"/>
      <c r="S137" s="649"/>
      <c r="T137" s="682"/>
      <c r="U137" s="682"/>
      <c r="V137" s="648"/>
      <c r="W137" s="629">
        <f t="shared" si="6"/>
        <v>0</v>
      </c>
      <c r="X137" s="629">
        <f t="shared" si="7"/>
        <v>0</v>
      </c>
    </row>
    <row r="138" spans="1:24" s="592" customFormat="1" ht="17.25" x14ac:dyDescent="0.2">
      <c r="A138" s="646"/>
      <c r="B138" s="647"/>
      <c r="C138" s="648"/>
      <c r="D138" s="676"/>
      <c r="E138" s="676"/>
      <c r="F138" s="676"/>
      <c r="G138" s="677"/>
      <c r="H138" s="676"/>
      <c r="I138" s="648"/>
      <c r="J138" s="648"/>
      <c r="K138" s="648"/>
      <c r="L138" s="678"/>
      <c r="M138" s="679"/>
      <c r="N138" s="680"/>
      <c r="O138" s="681"/>
      <c r="P138" s="648"/>
      <c r="Q138" s="648"/>
      <c r="R138" s="681"/>
      <c r="S138" s="649"/>
      <c r="T138" s="682"/>
      <c r="U138" s="682"/>
      <c r="V138" s="648"/>
      <c r="W138" s="629">
        <f t="shared" si="6"/>
        <v>0</v>
      </c>
      <c r="X138" s="629">
        <f t="shared" si="7"/>
        <v>0</v>
      </c>
    </row>
    <row r="139" spans="1:24" s="592" customFormat="1" ht="17.25" x14ac:dyDescent="0.2">
      <c r="A139" s="646"/>
      <c r="B139" s="647"/>
      <c r="C139" s="648"/>
      <c r="D139" s="676"/>
      <c r="E139" s="676"/>
      <c r="F139" s="676"/>
      <c r="G139" s="677"/>
      <c r="H139" s="676"/>
      <c r="I139" s="648"/>
      <c r="J139" s="648"/>
      <c r="K139" s="648"/>
      <c r="L139" s="678"/>
      <c r="M139" s="679"/>
      <c r="N139" s="680"/>
      <c r="O139" s="681"/>
      <c r="P139" s="648"/>
      <c r="Q139" s="648"/>
      <c r="R139" s="681"/>
      <c r="S139" s="649"/>
      <c r="T139" s="682"/>
      <c r="U139" s="682"/>
      <c r="V139" s="648"/>
      <c r="W139" s="629">
        <f t="shared" si="6"/>
        <v>0</v>
      </c>
      <c r="X139" s="629">
        <f t="shared" si="7"/>
        <v>0</v>
      </c>
    </row>
    <row r="140" spans="1:24" s="592" customFormat="1" ht="17.25" x14ac:dyDescent="0.2">
      <c r="A140" s="646"/>
      <c r="B140" s="647"/>
      <c r="C140" s="648"/>
      <c r="D140" s="676"/>
      <c r="E140" s="676"/>
      <c r="F140" s="676"/>
      <c r="G140" s="677"/>
      <c r="H140" s="676"/>
      <c r="I140" s="648"/>
      <c r="J140" s="648"/>
      <c r="K140" s="648"/>
      <c r="L140" s="678"/>
      <c r="M140" s="679"/>
      <c r="N140" s="680"/>
      <c r="O140" s="681"/>
      <c r="P140" s="648"/>
      <c r="Q140" s="648"/>
      <c r="R140" s="681"/>
      <c r="S140" s="649"/>
      <c r="T140" s="682"/>
      <c r="U140" s="682"/>
      <c r="V140" s="648"/>
      <c r="W140" s="629">
        <f t="shared" si="6"/>
        <v>0</v>
      </c>
      <c r="X140" s="629">
        <f t="shared" si="7"/>
        <v>0</v>
      </c>
    </row>
    <row r="141" spans="1:24" s="592" customFormat="1" ht="17.25" x14ac:dyDescent="0.2">
      <c r="A141" s="646"/>
      <c r="B141" s="647"/>
      <c r="C141" s="648"/>
      <c r="D141" s="676"/>
      <c r="E141" s="676"/>
      <c r="F141" s="676"/>
      <c r="G141" s="677"/>
      <c r="H141" s="676"/>
      <c r="I141" s="648"/>
      <c r="J141" s="648"/>
      <c r="K141" s="648"/>
      <c r="L141" s="678"/>
      <c r="M141" s="679"/>
      <c r="N141" s="680"/>
      <c r="O141" s="681"/>
      <c r="P141" s="648"/>
      <c r="Q141" s="648"/>
      <c r="R141" s="681"/>
      <c r="S141" s="649"/>
      <c r="T141" s="682"/>
      <c r="U141" s="682"/>
      <c r="V141" s="648"/>
      <c r="W141" s="629">
        <f t="shared" si="6"/>
        <v>0</v>
      </c>
      <c r="X141" s="629">
        <f t="shared" si="7"/>
        <v>0</v>
      </c>
    </row>
    <row r="142" spans="1:24" s="592" customFormat="1" ht="17.25" x14ac:dyDescent="0.2">
      <c r="A142" s="646"/>
      <c r="B142" s="647"/>
      <c r="C142" s="648"/>
      <c r="D142" s="676"/>
      <c r="E142" s="676"/>
      <c r="F142" s="676"/>
      <c r="G142" s="677"/>
      <c r="H142" s="676"/>
      <c r="I142" s="648"/>
      <c r="J142" s="648"/>
      <c r="K142" s="648"/>
      <c r="L142" s="678"/>
      <c r="M142" s="679"/>
      <c r="N142" s="680"/>
      <c r="O142" s="681"/>
      <c r="P142" s="648"/>
      <c r="Q142" s="648"/>
      <c r="R142" s="681"/>
      <c r="S142" s="649"/>
      <c r="T142" s="682"/>
      <c r="U142" s="682"/>
      <c r="V142" s="648"/>
      <c r="W142" s="629">
        <f t="shared" si="6"/>
        <v>0</v>
      </c>
      <c r="X142" s="629">
        <f t="shared" si="7"/>
        <v>0</v>
      </c>
    </row>
    <row r="143" spans="1:24" s="592" customFormat="1" ht="17.25" x14ac:dyDescent="0.2">
      <c r="A143" s="646"/>
      <c r="B143" s="647"/>
      <c r="C143" s="648"/>
      <c r="D143" s="676"/>
      <c r="E143" s="676"/>
      <c r="F143" s="676"/>
      <c r="G143" s="677"/>
      <c r="H143" s="676"/>
      <c r="I143" s="648"/>
      <c r="J143" s="648"/>
      <c r="K143" s="648"/>
      <c r="L143" s="678"/>
      <c r="M143" s="679"/>
      <c r="N143" s="680"/>
      <c r="O143" s="681"/>
      <c r="P143" s="648"/>
      <c r="Q143" s="648"/>
      <c r="R143" s="681"/>
      <c r="S143" s="649"/>
      <c r="T143" s="682"/>
      <c r="U143" s="682"/>
      <c r="V143" s="648"/>
      <c r="W143" s="629">
        <f t="shared" ref="W143:W174" si="8">U143+T143</f>
        <v>0</v>
      </c>
      <c r="X143" s="629">
        <f t="shared" ref="X143:X174" si="9">S143-W143</f>
        <v>0</v>
      </c>
    </row>
    <row r="144" spans="1:24" s="592" customFormat="1" ht="17.25" x14ac:dyDescent="0.2">
      <c r="A144" s="646"/>
      <c r="B144" s="647"/>
      <c r="C144" s="648"/>
      <c r="D144" s="676"/>
      <c r="E144" s="676"/>
      <c r="F144" s="676"/>
      <c r="G144" s="677"/>
      <c r="H144" s="676"/>
      <c r="I144" s="648"/>
      <c r="J144" s="648"/>
      <c r="K144" s="648"/>
      <c r="L144" s="678"/>
      <c r="M144" s="679"/>
      <c r="N144" s="680"/>
      <c r="O144" s="681"/>
      <c r="P144" s="648"/>
      <c r="Q144" s="648"/>
      <c r="R144" s="681"/>
      <c r="S144" s="649"/>
      <c r="T144" s="682"/>
      <c r="U144" s="682"/>
      <c r="V144" s="648"/>
      <c r="W144" s="629">
        <f t="shared" si="8"/>
        <v>0</v>
      </c>
      <c r="X144" s="629">
        <f t="shared" si="9"/>
        <v>0</v>
      </c>
    </row>
    <row r="145" spans="1:24" s="592" customFormat="1" ht="17.25" x14ac:dyDescent="0.2">
      <c r="A145" s="646"/>
      <c r="B145" s="647"/>
      <c r="C145" s="648"/>
      <c r="D145" s="676"/>
      <c r="E145" s="676"/>
      <c r="F145" s="676"/>
      <c r="G145" s="677"/>
      <c r="H145" s="676"/>
      <c r="I145" s="648"/>
      <c r="J145" s="648"/>
      <c r="K145" s="648"/>
      <c r="L145" s="678"/>
      <c r="M145" s="679"/>
      <c r="N145" s="680"/>
      <c r="O145" s="681"/>
      <c r="P145" s="648"/>
      <c r="Q145" s="648"/>
      <c r="R145" s="681"/>
      <c r="S145" s="649"/>
      <c r="T145" s="682"/>
      <c r="U145" s="682"/>
      <c r="V145" s="648"/>
      <c r="W145" s="629">
        <f t="shared" si="8"/>
        <v>0</v>
      </c>
      <c r="X145" s="629">
        <f t="shared" si="9"/>
        <v>0</v>
      </c>
    </row>
    <row r="146" spans="1:24" s="592" customFormat="1" ht="17.25" x14ac:dyDescent="0.2">
      <c r="A146" s="646"/>
      <c r="B146" s="647"/>
      <c r="C146" s="648"/>
      <c r="D146" s="676"/>
      <c r="E146" s="676"/>
      <c r="F146" s="676"/>
      <c r="G146" s="677"/>
      <c r="H146" s="676"/>
      <c r="I146" s="648"/>
      <c r="J146" s="648"/>
      <c r="K146" s="648"/>
      <c r="L146" s="678"/>
      <c r="M146" s="679"/>
      <c r="N146" s="680"/>
      <c r="O146" s="681"/>
      <c r="P146" s="648"/>
      <c r="Q146" s="648"/>
      <c r="R146" s="681"/>
      <c r="S146" s="649"/>
      <c r="T146" s="682"/>
      <c r="U146" s="682"/>
      <c r="V146" s="648"/>
      <c r="W146" s="629">
        <f t="shared" si="8"/>
        <v>0</v>
      </c>
      <c r="X146" s="629">
        <f t="shared" si="9"/>
        <v>0</v>
      </c>
    </row>
    <row r="147" spans="1:24" s="592" customFormat="1" ht="17.25" x14ac:dyDescent="0.2">
      <c r="A147" s="646"/>
      <c r="B147" s="647"/>
      <c r="C147" s="648"/>
      <c r="D147" s="676"/>
      <c r="E147" s="676"/>
      <c r="F147" s="676"/>
      <c r="G147" s="677"/>
      <c r="H147" s="676"/>
      <c r="I147" s="648"/>
      <c r="J147" s="648"/>
      <c r="K147" s="648"/>
      <c r="L147" s="678"/>
      <c r="M147" s="679"/>
      <c r="N147" s="680"/>
      <c r="O147" s="681"/>
      <c r="P147" s="648"/>
      <c r="Q147" s="648"/>
      <c r="R147" s="681"/>
      <c r="S147" s="649"/>
      <c r="T147" s="682"/>
      <c r="U147" s="682"/>
      <c r="V147" s="648"/>
      <c r="W147" s="629">
        <f t="shared" si="8"/>
        <v>0</v>
      </c>
      <c r="X147" s="629">
        <f t="shared" si="9"/>
        <v>0</v>
      </c>
    </row>
    <row r="148" spans="1:24" s="592" customFormat="1" ht="17.25" x14ac:dyDescent="0.2">
      <c r="A148" s="646"/>
      <c r="B148" s="647"/>
      <c r="C148" s="648"/>
      <c r="D148" s="676"/>
      <c r="E148" s="676"/>
      <c r="F148" s="676"/>
      <c r="G148" s="677"/>
      <c r="H148" s="676"/>
      <c r="I148" s="648"/>
      <c r="J148" s="648"/>
      <c r="K148" s="648"/>
      <c r="L148" s="678"/>
      <c r="M148" s="679"/>
      <c r="N148" s="680"/>
      <c r="O148" s="681"/>
      <c r="P148" s="648"/>
      <c r="Q148" s="648"/>
      <c r="R148" s="681"/>
      <c r="S148" s="649"/>
      <c r="T148" s="682"/>
      <c r="U148" s="682"/>
      <c r="V148" s="648"/>
      <c r="W148" s="629">
        <f t="shared" si="8"/>
        <v>0</v>
      </c>
      <c r="X148" s="629">
        <f t="shared" si="9"/>
        <v>0</v>
      </c>
    </row>
    <row r="149" spans="1:24" s="592" customFormat="1" ht="17.25" x14ac:dyDescent="0.2">
      <c r="A149" s="646"/>
      <c r="B149" s="647"/>
      <c r="C149" s="648"/>
      <c r="D149" s="676"/>
      <c r="E149" s="676"/>
      <c r="F149" s="676"/>
      <c r="G149" s="677"/>
      <c r="H149" s="676"/>
      <c r="I149" s="648"/>
      <c r="J149" s="648"/>
      <c r="K149" s="648"/>
      <c r="L149" s="678"/>
      <c r="M149" s="679"/>
      <c r="N149" s="680"/>
      <c r="O149" s="681"/>
      <c r="P149" s="648"/>
      <c r="Q149" s="648"/>
      <c r="R149" s="681"/>
      <c r="S149" s="649"/>
      <c r="T149" s="682"/>
      <c r="U149" s="682"/>
      <c r="V149" s="648"/>
      <c r="W149" s="629">
        <f t="shared" si="8"/>
        <v>0</v>
      </c>
      <c r="X149" s="629">
        <f t="shared" si="9"/>
        <v>0</v>
      </c>
    </row>
    <row r="150" spans="1:24" s="592" customFormat="1" ht="17.25" x14ac:dyDescent="0.2">
      <c r="A150" s="646"/>
      <c r="B150" s="647"/>
      <c r="C150" s="648"/>
      <c r="D150" s="676"/>
      <c r="E150" s="676"/>
      <c r="F150" s="676"/>
      <c r="G150" s="677"/>
      <c r="H150" s="676"/>
      <c r="I150" s="648"/>
      <c r="J150" s="648"/>
      <c r="K150" s="648"/>
      <c r="L150" s="678"/>
      <c r="M150" s="679"/>
      <c r="N150" s="680"/>
      <c r="O150" s="681"/>
      <c r="P150" s="648"/>
      <c r="Q150" s="648"/>
      <c r="R150" s="681"/>
      <c r="S150" s="649"/>
      <c r="T150" s="682"/>
      <c r="U150" s="682"/>
      <c r="V150" s="648"/>
      <c r="W150" s="629">
        <f t="shared" si="8"/>
        <v>0</v>
      </c>
      <c r="X150" s="629">
        <f t="shared" si="9"/>
        <v>0</v>
      </c>
    </row>
    <row r="151" spans="1:24" s="592" customFormat="1" ht="17.25" x14ac:dyDescent="0.2">
      <c r="A151" s="646"/>
      <c r="B151" s="647"/>
      <c r="C151" s="648"/>
      <c r="D151" s="676"/>
      <c r="E151" s="676"/>
      <c r="F151" s="676"/>
      <c r="G151" s="677"/>
      <c r="H151" s="676"/>
      <c r="I151" s="648"/>
      <c r="J151" s="648"/>
      <c r="K151" s="648"/>
      <c r="L151" s="678"/>
      <c r="M151" s="679"/>
      <c r="N151" s="680"/>
      <c r="O151" s="681"/>
      <c r="P151" s="648"/>
      <c r="Q151" s="648"/>
      <c r="R151" s="681"/>
      <c r="S151" s="649"/>
      <c r="T151" s="682"/>
      <c r="U151" s="682"/>
      <c r="V151" s="648"/>
      <c r="W151" s="629">
        <f t="shared" si="8"/>
        <v>0</v>
      </c>
      <c r="X151" s="629">
        <f t="shared" si="9"/>
        <v>0</v>
      </c>
    </row>
    <row r="152" spans="1:24" s="592" customFormat="1" ht="17.25" x14ac:dyDescent="0.2">
      <c r="A152" s="646"/>
      <c r="B152" s="647"/>
      <c r="C152" s="648"/>
      <c r="D152" s="676"/>
      <c r="E152" s="676"/>
      <c r="F152" s="676"/>
      <c r="G152" s="677"/>
      <c r="H152" s="676"/>
      <c r="I152" s="648"/>
      <c r="J152" s="648"/>
      <c r="K152" s="648"/>
      <c r="L152" s="678"/>
      <c r="M152" s="679"/>
      <c r="N152" s="680"/>
      <c r="O152" s="681"/>
      <c r="P152" s="648"/>
      <c r="Q152" s="648"/>
      <c r="R152" s="681"/>
      <c r="S152" s="649"/>
      <c r="T152" s="682"/>
      <c r="U152" s="682"/>
      <c r="V152" s="648"/>
      <c r="W152" s="629">
        <f t="shared" si="8"/>
        <v>0</v>
      </c>
      <c r="X152" s="629">
        <f t="shared" si="9"/>
        <v>0</v>
      </c>
    </row>
    <row r="153" spans="1:24" s="592" customFormat="1" ht="17.25" x14ac:dyDescent="0.2">
      <c r="A153" s="646"/>
      <c r="B153" s="647"/>
      <c r="C153" s="648"/>
      <c r="D153" s="676"/>
      <c r="E153" s="676"/>
      <c r="F153" s="676"/>
      <c r="G153" s="677"/>
      <c r="H153" s="676"/>
      <c r="I153" s="648"/>
      <c r="J153" s="648"/>
      <c r="K153" s="648"/>
      <c r="L153" s="678"/>
      <c r="M153" s="679"/>
      <c r="N153" s="680"/>
      <c r="O153" s="681"/>
      <c r="P153" s="648"/>
      <c r="Q153" s="648"/>
      <c r="R153" s="681"/>
      <c r="S153" s="649"/>
      <c r="T153" s="682"/>
      <c r="U153" s="682"/>
      <c r="V153" s="648"/>
      <c r="W153" s="629">
        <f t="shared" si="8"/>
        <v>0</v>
      </c>
      <c r="X153" s="629">
        <f t="shared" si="9"/>
        <v>0</v>
      </c>
    </row>
    <row r="154" spans="1:24" s="592" customFormat="1" ht="17.25" x14ac:dyDescent="0.2">
      <c r="A154" s="646"/>
      <c r="B154" s="647"/>
      <c r="C154" s="648"/>
      <c r="D154" s="676"/>
      <c r="E154" s="676"/>
      <c r="F154" s="676"/>
      <c r="G154" s="677"/>
      <c r="H154" s="676"/>
      <c r="I154" s="648"/>
      <c r="J154" s="648"/>
      <c r="K154" s="648"/>
      <c r="L154" s="678"/>
      <c r="M154" s="679"/>
      <c r="N154" s="680"/>
      <c r="O154" s="681"/>
      <c r="P154" s="648"/>
      <c r="Q154" s="648"/>
      <c r="R154" s="681"/>
      <c r="S154" s="649"/>
      <c r="T154" s="682"/>
      <c r="U154" s="682"/>
      <c r="V154" s="648"/>
      <c r="W154" s="629">
        <f t="shared" si="8"/>
        <v>0</v>
      </c>
      <c r="X154" s="629">
        <f t="shared" si="9"/>
        <v>0</v>
      </c>
    </row>
    <row r="155" spans="1:24" s="592" customFormat="1" ht="17.25" x14ac:dyDescent="0.2">
      <c r="A155" s="646"/>
      <c r="B155" s="647"/>
      <c r="C155" s="648"/>
      <c r="D155" s="676"/>
      <c r="E155" s="676"/>
      <c r="F155" s="676"/>
      <c r="G155" s="677"/>
      <c r="H155" s="676"/>
      <c r="I155" s="648"/>
      <c r="J155" s="648"/>
      <c r="K155" s="648"/>
      <c r="L155" s="678"/>
      <c r="M155" s="679"/>
      <c r="N155" s="680"/>
      <c r="O155" s="681"/>
      <c r="P155" s="648"/>
      <c r="Q155" s="648"/>
      <c r="R155" s="681"/>
      <c r="S155" s="649"/>
      <c r="T155" s="682"/>
      <c r="U155" s="682"/>
      <c r="V155" s="648"/>
      <c r="W155" s="629">
        <f t="shared" si="8"/>
        <v>0</v>
      </c>
      <c r="X155" s="629">
        <f t="shared" si="9"/>
        <v>0</v>
      </c>
    </row>
    <row r="156" spans="1:24" s="592" customFormat="1" ht="17.25" x14ac:dyDescent="0.2">
      <c r="A156" s="646"/>
      <c r="B156" s="647"/>
      <c r="C156" s="648"/>
      <c r="D156" s="676"/>
      <c r="E156" s="676"/>
      <c r="F156" s="676"/>
      <c r="G156" s="677"/>
      <c r="H156" s="676"/>
      <c r="I156" s="648"/>
      <c r="J156" s="648"/>
      <c r="K156" s="648"/>
      <c r="L156" s="678"/>
      <c r="M156" s="679"/>
      <c r="N156" s="680"/>
      <c r="O156" s="681"/>
      <c r="P156" s="648"/>
      <c r="Q156" s="648"/>
      <c r="R156" s="681"/>
      <c r="S156" s="649"/>
      <c r="T156" s="682"/>
      <c r="U156" s="682"/>
      <c r="V156" s="648"/>
      <c r="W156" s="629">
        <f t="shared" si="8"/>
        <v>0</v>
      </c>
      <c r="X156" s="629">
        <f t="shared" si="9"/>
        <v>0</v>
      </c>
    </row>
    <row r="157" spans="1:24" s="592" customFormat="1" ht="17.25" x14ac:dyDescent="0.2">
      <c r="A157" s="646"/>
      <c r="B157" s="647"/>
      <c r="C157" s="648"/>
      <c r="D157" s="676"/>
      <c r="E157" s="676"/>
      <c r="F157" s="676"/>
      <c r="G157" s="677"/>
      <c r="H157" s="676"/>
      <c r="I157" s="648"/>
      <c r="J157" s="648"/>
      <c r="K157" s="648"/>
      <c r="L157" s="678"/>
      <c r="M157" s="679"/>
      <c r="N157" s="680"/>
      <c r="O157" s="681"/>
      <c r="P157" s="648"/>
      <c r="Q157" s="648"/>
      <c r="R157" s="681"/>
      <c r="S157" s="649"/>
      <c r="T157" s="682"/>
      <c r="U157" s="682"/>
      <c r="V157" s="648"/>
      <c r="W157" s="629">
        <f t="shared" si="8"/>
        <v>0</v>
      </c>
      <c r="X157" s="629">
        <f t="shared" si="9"/>
        <v>0</v>
      </c>
    </row>
    <row r="158" spans="1:24" s="592" customFormat="1" ht="17.25" x14ac:dyDescent="0.2">
      <c r="A158" s="646"/>
      <c r="B158" s="647"/>
      <c r="C158" s="648"/>
      <c r="D158" s="676"/>
      <c r="E158" s="676"/>
      <c r="F158" s="676"/>
      <c r="G158" s="677"/>
      <c r="H158" s="676"/>
      <c r="I158" s="648"/>
      <c r="J158" s="648"/>
      <c r="K158" s="648"/>
      <c r="L158" s="678"/>
      <c r="M158" s="679"/>
      <c r="N158" s="680"/>
      <c r="O158" s="681"/>
      <c r="P158" s="648"/>
      <c r="Q158" s="648"/>
      <c r="R158" s="681"/>
      <c r="S158" s="649"/>
      <c r="T158" s="682"/>
      <c r="U158" s="682"/>
      <c r="V158" s="648"/>
      <c r="W158" s="629">
        <f t="shared" si="8"/>
        <v>0</v>
      </c>
      <c r="X158" s="629">
        <f t="shared" si="9"/>
        <v>0</v>
      </c>
    </row>
    <row r="159" spans="1:24" s="592" customFormat="1" ht="17.25" x14ac:dyDescent="0.2">
      <c r="A159" s="646"/>
      <c r="B159" s="647"/>
      <c r="C159" s="648"/>
      <c r="D159" s="676"/>
      <c r="E159" s="676"/>
      <c r="F159" s="676"/>
      <c r="G159" s="677"/>
      <c r="H159" s="676"/>
      <c r="I159" s="648"/>
      <c r="J159" s="648"/>
      <c r="K159" s="648"/>
      <c r="L159" s="678"/>
      <c r="M159" s="679"/>
      <c r="N159" s="680"/>
      <c r="O159" s="681"/>
      <c r="P159" s="648"/>
      <c r="Q159" s="648"/>
      <c r="R159" s="681"/>
      <c r="S159" s="649"/>
      <c r="T159" s="682"/>
      <c r="U159" s="682"/>
      <c r="V159" s="648"/>
      <c r="W159" s="629">
        <f t="shared" si="8"/>
        <v>0</v>
      </c>
      <c r="X159" s="629">
        <f t="shared" si="9"/>
        <v>0</v>
      </c>
    </row>
    <row r="160" spans="1:24" s="592" customFormat="1" ht="17.25" x14ac:dyDescent="0.2">
      <c r="A160" s="646"/>
      <c r="B160" s="647"/>
      <c r="C160" s="648"/>
      <c r="D160" s="676"/>
      <c r="E160" s="676"/>
      <c r="F160" s="676"/>
      <c r="G160" s="677"/>
      <c r="H160" s="676"/>
      <c r="I160" s="648"/>
      <c r="J160" s="648"/>
      <c r="K160" s="648"/>
      <c r="L160" s="678"/>
      <c r="M160" s="679"/>
      <c r="N160" s="680"/>
      <c r="O160" s="681"/>
      <c r="P160" s="648"/>
      <c r="Q160" s="648"/>
      <c r="R160" s="681"/>
      <c r="S160" s="649"/>
      <c r="T160" s="682"/>
      <c r="U160" s="682"/>
      <c r="V160" s="648"/>
      <c r="W160" s="629">
        <f t="shared" si="8"/>
        <v>0</v>
      </c>
      <c r="X160" s="629">
        <f t="shared" si="9"/>
        <v>0</v>
      </c>
    </row>
    <row r="161" spans="1:24" s="592" customFormat="1" ht="17.25" x14ac:dyDescent="0.2">
      <c r="A161" s="646"/>
      <c r="B161" s="647"/>
      <c r="C161" s="648"/>
      <c r="D161" s="676"/>
      <c r="E161" s="676"/>
      <c r="F161" s="676"/>
      <c r="G161" s="677"/>
      <c r="H161" s="676"/>
      <c r="I161" s="648"/>
      <c r="J161" s="648"/>
      <c r="K161" s="648"/>
      <c r="L161" s="678"/>
      <c r="M161" s="679"/>
      <c r="N161" s="680"/>
      <c r="O161" s="681"/>
      <c r="P161" s="648"/>
      <c r="Q161" s="648"/>
      <c r="R161" s="681"/>
      <c r="S161" s="649"/>
      <c r="T161" s="682"/>
      <c r="U161" s="682"/>
      <c r="V161" s="648"/>
      <c r="W161" s="629">
        <f t="shared" si="8"/>
        <v>0</v>
      </c>
      <c r="X161" s="629">
        <f t="shared" si="9"/>
        <v>0</v>
      </c>
    </row>
    <row r="162" spans="1:24" s="592" customFormat="1" ht="17.25" x14ac:dyDescent="0.2">
      <c r="A162" s="646"/>
      <c r="B162" s="647"/>
      <c r="C162" s="648"/>
      <c r="D162" s="676"/>
      <c r="E162" s="676"/>
      <c r="F162" s="676"/>
      <c r="G162" s="677"/>
      <c r="H162" s="676"/>
      <c r="I162" s="648"/>
      <c r="J162" s="648"/>
      <c r="K162" s="648"/>
      <c r="L162" s="678"/>
      <c r="M162" s="679"/>
      <c r="N162" s="680"/>
      <c r="O162" s="681"/>
      <c r="P162" s="648"/>
      <c r="Q162" s="648"/>
      <c r="R162" s="681"/>
      <c r="S162" s="649"/>
      <c r="T162" s="682"/>
      <c r="U162" s="682"/>
      <c r="V162" s="648"/>
      <c r="W162" s="629">
        <f t="shared" si="8"/>
        <v>0</v>
      </c>
      <c r="X162" s="629">
        <f t="shared" si="9"/>
        <v>0</v>
      </c>
    </row>
    <row r="163" spans="1:24" s="592" customFormat="1" ht="17.25" x14ac:dyDescent="0.2">
      <c r="A163" s="646"/>
      <c r="B163" s="647"/>
      <c r="C163" s="648"/>
      <c r="D163" s="676"/>
      <c r="E163" s="676"/>
      <c r="F163" s="676"/>
      <c r="G163" s="677"/>
      <c r="H163" s="676"/>
      <c r="I163" s="648"/>
      <c r="J163" s="648"/>
      <c r="K163" s="648"/>
      <c r="L163" s="678"/>
      <c r="M163" s="679"/>
      <c r="N163" s="680"/>
      <c r="O163" s="681"/>
      <c r="P163" s="648"/>
      <c r="Q163" s="648"/>
      <c r="R163" s="681"/>
      <c r="S163" s="649"/>
      <c r="T163" s="682"/>
      <c r="U163" s="682"/>
      <c r="V163" s="648"/>
      <c r="W163" s="629">
        <f t="shared" si="8"/>
        <v>0</v>
      </c>
      <c r="X163" s="629">
        <f t="shared" si="9"/>
        <v>0</v>
      </c>
    </row>
    <row r="164" spans="1:24" s="592" customFormat="1" ht="17.25" x14ac:dyDescent="0.2">
      <c r="A164" s="646"/>
      <c r="B164" s="647"/>
      <c r="C164" s="648"/>
      <c r="D164" s="676"/>
      <c r="E164" s="676"/>
      <c r="F164" s="676"/>
      <c r="G164" s="677"/>
      <c r="H164" s="676"/>
      <c r="I164" s="648"/>
      <c r="J164" s="648"/>
      <c r="K164" s="648"/>
      <c r="L164" s="678"/>
      <c r="M164" s="679"/>
      <c r="N164" s="680"/>
      <c r="O164" s="681"/>
      <c r="P164" s="648"/>
      <c r="Q164" s="648"/>
      <c r="R164" s="681"/>
      <c r="S164" s="649"/>
      <c r="T164" s="682"/>
      <c r="U164" s="682"/>
      <c r="V164" s="648"/>
      <c r="W164" s="629">
        <f t="shared" si="8"/>
        <v>0</v>
      </c>
      <c r="X164" s="629">
        <f t="shared" si="9"/>
        <v>0</v>
      </c>
    </row>
    <row r="165" spans="1:24" s="592" customFormat="1" ht="17.25" x14ac:dyDescent="0.2">
      <c r="A165" s="646"/>
      <c r="B165" s="647"/>
      <c r="C165" s="648"/>
      <c r="D165" s="676"/>
      <c r="E165" s="676"/>
      <c r="F165" s="676"/>
      <c r="G165" s="677"/>
      <c r="H165" s="676"/>
      <c r="I165" s="648"/>
      <c r="J165" s="648"/>
      <c r="K165" s="648"/>
      <c r="L165" s="678"/>
      <c r="M165" s="679"/>
      <c r="N165" s="680"/>
      <c r="O165" s="681"/>
      <c r="P165" s="648"/>
      <c r="Q165" s="648"/>
      <c r="R165" s="681"/>
      <c r="S165" s="649"/>
      <c r="T165" s="682"/>
      <c r="U165" s="682"/>
      <c r="V165" s="648"/>
      <c r="W165" s="629">
        <f t="shared" si="8"/>
        <v>0</v>
      </c>
      <c r="X165" s="629">
        <f t="shared" si="9"/>
        <v>0</v>
      </c>
    </row>
    <row r="166" spans="1:24" s="592" customFormat="1" ht="17.25" x14ac:dyDescent="0.2">
      <c r="A166" s="646"/>
      <c r="B166" s="647"/>
      <c r="C166" s="648"/>
      <c r="D166" s="676"/>
      <c r="E166" s="676"/>
      <c r="F166" s="676"/>
      <c r="G166" s="677"/>
      <c r="H166" s="676"/>
      <c r="I166" s="648"/>
      <c r="J166" s="648"/>
      <c r="K166" s="648"/>
      <c r="L166" s="678"/>
      <c r="M166" s="679"/>
      <c r="N166" s="680"/>
      <c r="O166" s="681"/>
      <c r="P166" s="648"/>
      <c r="Q166" s="648"/>
      <c r="R166" s="681"/>
      <c r="S166" s="649"/>
      <c r="T166" s="682"/>
      <c r="U166" s="682"/>
      <c r="V166" s="648"/>
      <c r="W166" s="629">
        <f t="shared" si="8"/>
        <v>0</v>
      </c>
      <c r="X166" s="629">
        <f t="shared" si="9"/>
        <v>0</v>
      </c>
    </row>
    <row r="167" spans="1:24" s="592" customFormat="1" ht="17.25" x14ac:dyDescent="0.2">
      <c r="A167" s="646"/>
      <c r="B167" s="647"/>
      <c r="C167" s="648"/>
      <c r="D167" s="676"/>
      <c r="E167" s="676"/>
      <c r="F167" s="676"/>
      <c r="G167" s="677"/>
      <c r="H167" s="676"/>
      <c r="I167" s="648"/>
      <c r="J167" s="648"/>
      <c r="K167" s="648"/>
      <c r="L167" s="678"/>
      <c r="M167" s="679"/>
      <c r="N167" s="680"/>
      <c r="O167" s="681"/>
      <c r="P167" s="648"/>
      <c r="Q167" s="648"/>
      <c r="R167" s="681"/>
      <c r="S167" s="649"/>
      <c r="T167" s="682"/>
      <c r="U167" s="682"/>
      <c r="V167" s="648"/>
      <c r="W167" s="629">
        <f t="shared" si="8"/>
        <v>0</v>
      </c>
      <c r="X167" s="629">
        <f t="shared" si="9"/>
        <v>0</v>
      </c>
    </row>
    <row r="168" spans="1:24" s="592" customFormat="1" ht="17.25" x14ac:dyDescent="0.2">
      <c r="A168" s="646"/>
      <c r="B168" s="647"/>
      <c r="C168" s="648"/>
      <c r="D168" s="676"/>
      <c r="E168" s="676"/>
      <c r="F168" s="676"/>
      <c r="G168" s="677"/>
      <c r="H168" s="676"/>
      <c r="I168" s="648"/>
      <c r="J168" s="648"/>
      <c r="K168" s="648"/>
      <c r="L168" s="678"/>
      <c r="M168" s="679"/>
      <c r="N168" s="680"/>
      <c r="O168" s="681"/>
      <c r="P168" s="648"/>
      <c r="Q168" s="648"/>
      <c r="R168" s="681"/>
      <c r="S168" s="649"/>
      <c r="T168" s="682"/>
      <c r="U168" s="682"/>
      <c r="V168" s="648"/>
      <c r="W168" s="629">
        <f t="shared" si="8"/>
        <v>0</v>
      </c>
      <c r="X168" s="629">
        <f t="shared" si="9"/>
        <v>0</v>
      </c>
    </row>
    <row r="169" spans="1:24" s="592" customFormat="1" ht="17.25" x14ac:dyDescent="0.2">
      <c r="A169" s="646"/>
      <c r="B169" s="647"/>
      <c r="C169" s="648"/>
      <c r="D169" s="676"/>
      <c r="E169" s="676"/>
      <c r="F169" s="676"/>
      <c r="G169" s="677"/>
      <c r="H169" s="676"/>
      <c r="I169" s="648"/>
      <c r="J169" s="648"/>
      <c r="K169" s="648"/>
      <c r="L169" s="678"/>
      <c r="M169" s="679"/>
      <c r="N169" s="680"/>
      <c r="O169" s="681"/>
      <c r="P169" s="648"/>
      <c r="Q169" s="648"/>
      <c r="R169" s="681"/>
      <c r="S169" s="649"/>
      <c r="T169" s="682"/>
      <c r="U169" s="682"/>
      <c r="V169" s="648"/>
      <c r="W169" s="629">
        <f t="shared" si="8"/>
        <v>0</v>
      </c>
      <c r="X169" s="629">
        <f t="shared" si="9"/>
        <v>0</v>
      </c>
    </row>
    <row r="170" spans="1:24" s="592" customFormat="1" ht="17.25" x14ac:dyDescent="0.2">
      <c r="A170" s="646"/>
      <c r="B170" s="647"/>
      <c r="C170" s="648"/>
      <c r="D170" s="676"/>
      <c r="E170" s="676"/>
      <c r="F170" s="676"/>
      <c r="G170" s="677"/>
      <c r="H170" s="676"/>
      <c r="I170" s="648"/>
      <c r="J170" s="648"/>
      <c r="K170" s="648"/>
      <c r="L170" s="678"/>
      <c r="M170" s="679"/>
      <c r="N170" s="680"/>
      <c r="O170" s="681"/>
      <c r="P170" s="648"/>
      <c r="Q170" s="648"/>
      <c r="R170" s="681"/>
      <c r="S170" s="649"/>
      <c r="T170" s="682"/>
      <c r="U170" s="682"/>
      <c r="V170" s="648"/>
      <c r="W170" s="629">
        <f t="shared" si="8"/>
        <v>0</v>
      </c>
      <c r="X170" s="629">
        <f t="shared" si="9"/>
        <v>0</v>
      </c>
    </row>
    <row r="171" spans="1:24" s="592" customFormat="1" ht="17.25" x14ac:dyDescent="0.2">
      <c r="A171" s="646"/>
      <c r="B171" s="647"/>
      <c r="C171" s="648"/>
      <c r="D171" s="676"/>
      <c r="E171" s="676"/>
      <c r="F171" s="676"/>
      <c r="G171" s="677"/>
      <c r="H171" s="676"/>
      <c r="I171" s="648"/>
      <c r="J171" s="648"/>
      <c r="K171" s="648"/>
      <c r="L171" s="678"/>
      <c r="M171" s="679"/>
      <c r="N171" s="680"/>
      <c r="O171" s="681"/>
      <c r="P171" s="648"/>
      <c r="Q171" s="648"/>
      <c r="R171" s="681"/>
      <c r="S171" s="649"/>
      <c r="T171" s="682"/>
      <c r="U171" s="682"/>
      <c r="V171" s="648"/>
      <c r="W171" s="629">
        <f t="shared" si="8"/>
        <v>0</v>
      </c>
      <c r="X171" s="629">
        <f t="shared" si="9"/>
        <v>0</v>
      </c>
    </row>
    <row r="172" spans="1:24" s="592" customFormat="1" ht="17.25" x14ac:dyDescent="0.2">
      <c r="A172" s="646"/>
      <c r="B172" s="647"/>
      <c r="C172" s="648"/>
      <c r="D172" s="676"/>
      <c r="E172" s="676"/>
      <c r="F172" s="676"/>
      <c r="G172" s="677"/>
      <c r="H172" s="676"/>
      <c r="I172" s="648"/>
      <c r="J172" s="648"/>
      <c r="K172" s="648"/>
      <c r="L172" s="678"/>
      <c r="M172" s="679"/>
      <c r="N172" s="680"/>
      <c r="O172" s="681"/>
      <c r="P172" s="648"/>
      <c r="Q172" s="648"/>
      <c r="R172" s="681"/>
      <c r="S172" s="649"/>
      <c r="T172" s="682"/>
      <c r="U172" s="682"/>
      <c r="V172" s="648"/>
      <c r="W172" s="629">
        <f t="shared" si="8"/>
        <v>0</v>
      </c>
      <c r="X172" s="629">
        <f t="shared" si="9"/>
        <v>0</v>
      </c>
    </row>
    <row r="173" spans="1:24" s="592" customFormat="1" ht="17.25" x14ac:dyDescent="0.2">
      <c r="A173" s="646"/>
      <c r="B173" s="647"/>
      <c r="C173" s="648"/>
      <c r="D173" s="676"/>
      <c r="E173" s="676"/>
      <c r="F173" s="676"/>
      <c r="G173" s="677"/>
      <c r="H173" s="676"/>
      <c r="I173" s="648"/>
      <c r="J173" s="648"/>
      <c r="K173" s="648"/>
      <c r="L173" s="678"/>
      <c r="M173" s="679"/>
      <c r="N173" s="680"/>
      <c r="O173" s="681"/>
      <c r="P173" s="648"/>
      <c r="Q173" s="648"/>
      <c r="R173" s="681"/>
      <c r="S173" s="649"/>
      <c r="T173" s="682"/>
      <c r="U173" s="682"/>
      <c r="V173" s="648"/>
      <c r="W173" s="629">
        <f t="shared" si="8"/>
        <v>0</v>
      </c>
      <c r="X173" s="629">
        <f t="shared" si="9"/>
        <v>0</v>
      </c>
    </row>
    <row r="174" spans="1:24" s="592" customFormat="1" ht="17.25" x14ac:dyDescent="0.2">
      <c r="A174" s="646"/>
      <c r="B174" s="647"/>
      <c r="C174" s="648"/>
      <c r="D174" s="676"/>
      <c r="E174" s="676"/>
      <c r="F174" s="676"/>
      <c r="G174" s="677"/>
      <c r="H174" s="676"/>
      <c r="I174" s="648"/>
      <c r="J174" s="648"/>
      <c r="K174" s="648"/>
      <c r="L174" s="678"/>
      <c r="M174" s="679"/>
      <c r="N174" s="680"/>
      <c r="O174" s="681"/>
      <c r="P174" s="648"/>
      <c r="Q174" s="648"/>
      <c r="R174" s="681"/>
      <c r="S174" s="649"/>
      <c r="T174" s="682"/>
      <c r="U174" s="682"/>
      <c r="V174" s="648"/>
      <c r="W174" s="629">
        <f t="shared" si="8"/>
        <v>0</v>
      </c>
      <c r="X174" s="629">
        <f t="shared" si="9"/>
        <v>0</v>
      </c>
    </row>
    <row r="175" spans="1:24" s="592" customFormat="1" ht="17.25" x14ac:dyDescent="0.2">
      <c r="A175" s="646"/>
      <c r="B175" s="647"/>
      <c r="C175" s="648"/>
      <c r="D175" s="676"/>
      <c r="E175" s="676"/>
      <c r="F175" s="676"/>
      <c r="G175" s="677"/>
      <c r="H175" s="676"/>
      <c r="I175" s="648"/>
      <c r="J175" s="648"/>
      <c r="K175" s="648"/>
      <c r="L175" s="678"/>
      <c r="M175" s="679"/>
      <c r="N175" s="680"/>
      <c r="O175" s="681"/>
      <c r="P175" s="648"/>
      <c r="Q175" s="648"/>
      <c r="R175" s="681"/>
      <c r="S175" s="649"/>
      <c r="T175" s="682"/>
      <c r="U175" s="682"/>
      <c r="V175" s="648"/>
      <c r="W175" s="629">
        <f t="shared" ref="W175:W200" si="10">U175+T175</f>
        <v>0</v>
      </c>
      <c r="X175" s="629">
        <f t="shared" ref="X175:X200" si="11">S175-W175</f>
        <v>0</v>
      </c>
    </row>
    <row r="176" spans="1:24" s="592" customFormat="1" ht="17.25" x14ac:dyDescent="0.2">
      <c r="A176" s="646"/>
      <c r="B176" s="647"/>
      <c r="C176" s="648"/>
      <c r="D176" s="676"/>
      <c r="E176" s="676"/>
      <c r="F176" s="676"/>
      <c r="G176" s="677"/>
      <c r="H176" s="676"/>
      <c r="I176" s="648"/>
      <c r="J176" s="648"/>
      <c r="K176" s="648"/>
      <c r="L176" s="678"/>
      <c r="M176" s="679"/>
      <c r="N176" s="680"/>
      <c r="O176" s="681"/>
      <c r="P176" s="648"/>
      <c r="Q176" s="648"/>
      <c r="R176" s="681"/>
      <c r="S176" s="649"/>
      <c r="T176" s="682"/>
      <c r="U176" s="682"/>
      <c r="V176" s="648"/>
      <c r="W176" s="629">
        <f t="shared" si="10"/>
        <v>0</v>
      </c>
      <c r="X176" s="629">
        <f t="shared" si="11"/>
        <v>0</v>
      </c>
    </row>
    <row r="177" spans="1:24" s="592" customFormat="1" ht="17.25" x14ac:dyDescent="0.2">
      <c r="A177" s="646"/>
      <c r="B177" s="647"/>
      <c r="C177" s="648"/>
      <c r="D177" s="676"/>
      <c r="E177" s="676"/>
      <c r="F177" s="676"/>
      <c r="G177" s="677"/>
      <c r="H177" s="676"/>
      <c r="I177" s="648"/>
      <c r="J177" s="648"/>
      <c r="K177" s="648"/>
      <c r="L177" s="678"/>
      <c r="M177" s="679"/>
      <c r="N177" s="680"/>
      <c r="O177" s="681"/>
      <c r="P177" s="648"/>
      <c r="Q177" s="648"/>
      <c r="R177" s="681"/>
      <c r="S177" s="649"/>
      <c r="T177" s="682"/>
      <c r="U177" s="682"/>
      <c r="V177" s="648"/>
      <c r="W177" s="629">
        <f t="shared" si="10"/>
        <v>0</v>
      </c>
      <c r="X177" s="629">
        <f t="shared" si="11"/>
        <v>0</v>
      </c>
    </row>
    <row r="178" spans="1:24" s="592" customFormat="1" ht="17.25" x14ac:dyDescent="0.2">
      <c r="A178" s="646"/>
      <c r="B178" s="647"/>
      <c r="C178" s="648"/>
      <c r="D178" s="676"/>
      <c r="E178" s="676"/>
      <c r="F178" s="676"/>
      <c r="G178" s="677"/>
      <c r="H178" s="676"/>
      <c r="I178" s="648"/>
      <c r="J178" s="648"/>
      <c r="K178" s="648"/>
      <c r="L178" s="678"/>
      <c r="M178" s="679"/>
      <c r="N178" s="680"/>
      <c r="O178" s="681"/>
      <c r="P178" s="648"/>
      <c r="Q178" s="648"/>
      <c r="R178" s="681"/>
      <c r="S178" s="649"/>
      <c r="T178" s="682"/>
      <c r="U178" s="682"/>
      <c r="V178" s="648"/>
      <c r="W178" s="629">
        <f t="shared" si="10"/>
        <v>0</v>
      </c>
      <c r="X178" s="629">
        <f t="shared" si="11"/>
        <v>0</v>
      </c>
    </row>
    <row r="179" spans="1:24" s="592" customFormat="1" ht="17.25" x14ac:dyDescent="0.2">
      <c r="A179" s="646"/>
      <c r="B179" s="647"/>
      <c r="C179" s="648"/>
      <c r="D179" s="676"/>
      <c r="E179" s="676"/>
      <c r="F179" s="676"/>
      <c r="G179" s="677"/>
      <c r="H179" s="676"/>
      <c r="I179" s="648"/>
      <c r="J179" s="648"/>
      <c r="K179" s="648"/>
      <c r="L179" s="678"/>
      <c r="M179" s="679"/>
      <c r="N179" s="680"/>
      <c r="O179" s="681"/>
      <c r="P179" s="648"/>
      <c r="Q179" s="648"/>
      <c r="R179" s="681"/>
      <c r="S179" s="649"/>
      <c r="T179" s="682"/>
      <c r="U179" s="682"/>
      <c r="V179" s="648"/>
      <c r="W179" s="629">
        <f t="shared" si="10"/>
        <v>0</v>
      </c>
      <c r="X179" s="629">
        <f t="shared" si="11"/>
        <v>0</v>
      </c>
    </row>
    <row r="180" spans="1:24" s="592" customFormat="1" ht="17.25" x14ac:dyDescent="0.2">
      <c r="A180" s="646"/>
      <c r="B180" s="647"/>
      <c r="C180" s="648"/>
      <c r="D180" s="676"/>
      <c r="E180" s="676"/>
      <c r="F180" s="676"/>
      <c r="G180" s="677"/>
      <c r="H180" s="676"/>
      <c r="I180" s="648"/>
      <c r="J180" s="648"/>
      <c r="K180" s="648"/>
      <c r="L180" s="678"/>
      <c r="M180" s="679"/>
      <c r="N180" s="680"/>
      <c r="O180" s="681"/>
      <c r="P180" s="648"/>
      <c r="Q180" s="648"/>
      <c r="R180" s="681"/>
      <c r="S180" s="649"/>
      <c r="T180" s="682"/>
      <c r="U180" s="682"/>
      <c r="V180" s="648"/>
      <c r="W180" s="629">
        <f t="shared" si="10"/>
        <v>0</v>
      </c>
      <c r="X180" s="629">
        <f t="shared" si="11"/>
        <v>0</v>
      </c>
    </row>
    <row r="181" spans="1:24" s="592" customFormat="1" ht="17.25" x14ac:dyDescent="0.2">
      <c r="A181" s="646"/>
      <c r="B181" s="647"/>
      <c r="C181" s="648"/>
      <c r="D181" s="676"/>
      <c r="E181" s="676"/>
      <c r="F181" s="676"/>
      <c r="G181" s="677"/>
      <c r="H181" s="676"/>
      <c r="I181" s="648"/>
      <c r="J181" s="648"/>
      <c r="K181" s="648"/>
      <c r="L181" s="678"/>
      <c r="M181" s="679"/>
      <c r="N181" s="680"/>
      <c r="O181" s="681"/>
      <c r="P181" s="648"/>
      <c r="Q181" s="648"/>
      <c r="R181" s="681"/>
      <c r="S181" s="649"/>
      <c r="T181" s="682"/>
      <c r="U181" s="682"/>
      <c r="V181" s="648"/>
      <c r="W181" s="629">
        <f t="shared" si="10"/>
        <v>0</v>
      </c>
      <c r="X181" s="629">
        <f t="shared" si="11"/>
        <v>0</v>
      </c>
    </row>
    <row r="182" spans="1:24" s="592" customFormat="1" ht="17.25" x14ac:dyDescent="0.2">
      <c r="A182" s="646"/>
      <c r="B182" s="647"/>
      <c r="C182" s="648"/>
      <c r="D182" s="676"/>
      <c r="E182" s="676"/>
      <c r="F182" s="676"/>
      <c r="G182" s="677"/>
      <c r="H182" s="676"/>
      <c r="I182" s="648"/>
      <c r="J182" s="648"/>
      <c r="K182" s="648"/>
      <c r="L182" s="678"/>
      <c r="M182" s="679"/>
      <c r="N182" s="680"/>
      <c r="O182" s="681"/>
      <c r="P182" s="648"/>
      <c r="Q182" s="648"/>
      <c r="R182" s="681"/>
      <c r="S182" s="649"/>
      <c r="T182" s="682"/>
      <c r="U182" s="682"/>
      <c r="V182" s="648"/>
      <c r="W182" s="629">
        <f t="shared" si="10"/>
        <v>0</v>
      </c>
      <c r="X182" s="629">
        <f t="shared" si="11"/>
        <v>0</v>
      </c>
    </row>
    <row r="183" spans="1:24" s="592" customFormat="1" ht="17.25" x14ac:dyDescent="0.2">
      <c r="A183" s="646"/>
      <c r="B183" s="647"/>
      <c r="C183" s="648"/>
      <c r="D183" s="676"/>
      <c r="E183" s="676"/>
      <c r="F183" s="676"/>
      <c r="G183" s="677"/>
      <c r="H183" s="676"/>
      <c r="I183" s="648"/>
      <c r="J183" s="648"/>
      <c r="K183" s="648"/>
      <c r="L183" s="678"/>
      <c r="M183" s="679"/>
      <c r="N183" s="680"/>
      <c r="O183" s="681"/>
      <c r="P183" s="648"/>
      <c r="Q183" s="648"/>
      <c r="R183" s="681"/>
      <c r="S183" s="649"/>
      <c r="T183" s="682"/>
      <c r="U183" s="682"/>
      <c r="V183" s="648"/>
      <c r="W183" s="629">
        <f t="shared" si="10"/>
        <v>0</v>
      </c>
      <c r="X183" s="629">
        <f t="shared" si="11"/>
        <v>0</v>
      </c>
    </row>
    <row r="184" spans="1:24" s="592" customFormat="1" ht="17.25" x14ac:dyDescent="0.2">
      <c r="A184" s="646"/>
      <c r="B184" s="647"/>
      <c r="C184" s="648"/>
      <c r="D184" s="676"/>
      <c r="E184" s="676"/>
      <c r="F184" s="676"/>
      <c r="G184" s="677"/>
      <c r="H184" s="676"/>
      <c r="I184" s="648"/>
      <c r="J184" s="648"/>
      <c r="K184" s="648"/>
      <c r="L184" s="678"/>
      <c r="M184" s="679"/>
      <c r="N184" s="680"/>
      <c r="O184" s="681"/>
      <c r="P184" s="648"/>
      <c r="Q184" s="648"/>
      <c r="R184" s="681"/>
      <c r="S184" s="649"/>
      <c r="T184" s="682"/>
      <c r="U184" s="682"/>
      <c r="V184" s="648"/>
      <c r="W184" s="629">
        <f t="shared" si="10"/>
        <v>0</v>
      </c>
      <c r="X184" s="629">
        <f t="shared" si="11"/>
        <v>0</v>
      </c>
    </row>
    <row r="185" spans="1:24" s="592" customFormat="1" ht="17.25" x14ac:dyDescent="0.2">
      <c r="A185" s="646"/>
      <c r="B185" s="647"/>
      <c r="C185" s="648"/>
      <c r="D185" s="676"/>
      <c r="E185" s="676"/>
      <c r="F185" s="676"/>
      <c r="G185" s="677"/>
      <c r="H185" s="676"/>
      <c r="I185" s="648"/>
      <c r="J185" s="648"/>
      <c r="K185" s="648"/>
      <c r="L185" s="678"/>
      <c r="M185" s="679"/>
      <c r="N185" s="680"/>
      <c r="O185" s="681"/>
      <c r="P185" s="648"/>
      <c r="Q185" s="648"/>
      <c r="R185" s="681"/>
      <c r="S185" s="649"/>
      <c r="T185" s="682"/>
      <c r="U185" s="682"/>
      <c r="V185" s="648"/>
      <c r="W185" s="629">
        <f t="shared" si="10"/>
        <v>0</v>
      </c>
      <c r="X185" s="629">
        <f t="shared" si="11"/>
        <v>0</v>
      </c>
    </row>
    <row r="186" spans="1:24" s="592" customFormat="1" ht="17.25" x14ac:dyDescent="0.2">
      <c r="A186" s="646"/>
      <c r="B186" s="647"/>
      <c r="C186" s="648"/>
      <c r="D186" s="676"/>
      <c r="E186" s="676"/>
      <c r="F186" s="676"/>
      <c r="G186" s="677"/>
      <c r="H186" s="676"/>
      <c r="I186" s="648"/>
      <c r="J186" s="648"/>
      <c r="K186" s="648"/>
      <c r="L186" s="678"/>
      <c r="M186" s="679"/>
      <c r="N186" s="680"/>
      <c r="O186" s="681"/>
      <c r="P186" s="648"/>
      <c r="Q186" s="648"/>
      <c r="R186" s="681"/>
      <c r="S186" s="649"/>
      <c r="T186" s="682"/>
      <c r="U186" s="682"/>
      <c r="V186" s="648"/>
      <c r="W186" s="629">
        <f t="shared" si="10"/>
        <v>0</v>
      </c>
      <c r="X186" s="629">
        <f t="shared" si="11"/>
        <v>0</v>
      </c>
    </row>
    <row r="187" spans="1:24" s="592" customFormat="1" ht="17.25" x14ac:dyDescent="0.2">
      <c r="A187" s="646"/>
      <c r="B187" s="647"/>
      <c r="C187" s="648"/>
      <c r="D187" s="676"/>
      <c r="E187" s="676"/>
      <c r="F187" s="676"/>
      <c r="G187" s="677"/>
      <c r="H187" s="676"/>
      <c r="I187" s="648"/>
      <c r="J187" s="648"/>
      <c r="K187" s="648"/>
      <c r="L187" s="678"/>
      <c r="M187" s="679"/>
      <c r="N187" s="680"/>
      <c r="O187" s="681"/>
      <c r="P187" s="648"/>
      <c r="Q187" s="648"/>
      <c r="R187" s="681"/>
      <c r="S187" s="649"/>
      <c r="T187" s="682"/>
      <c r="U187" s="682"/>
      <c r="V187" s="648"/>
      <c r="W187" s="629">
        <f t="shared" si="10"/>
        <v>0</v>
      </c>
      <c r="X187" s="629">
        <f t="shared" si="11"/>
        <v>0</v>
      </c>
    </row>
    <row r="188" spans="1:24" s="592" customFormat="1" ht="17.25" x14ac:dyDescent="0.2">
      <c r="A188" s="646"/>
      <c r="B188" s="647"/>
      <c r="C188" s="648"/>
      <c r="D188" s="676"/>
      <c r="E188" s="676"/>
      <c r="F188" s="676"/>
      <c r="G188" s="677"/>
      <c r="H188" s="676"/>
      <c r="I188" s="648"/>
      <c r="J188" s="648"/>
      <c r="K188" s="648"/>
      <c r="L188" s="678"/>
      <c r="M188" s="679"/>
      <c r="N188" s="680"/>
      <c r="O188" s="681"/>
      <c r="P188" s="648"/>
      <c r="Q188" s="648"/>
      <c r="R188" s="681"/>
      <c r="S188" s="649"/>
      <c r="T188" s="682"/>
      <c r="U188" s="682"/>
      <c r="V188" s="648"/>
      <c r="W188" s="629">
        <f t="shared" si="10"/>
        <v>0</v>
      </c>
      <c r="X188" s="629">
        <f t="shared" si="11"/>
        <v>0</v>
      </c>
    </row>
    <row r="189" spans="1:24" s="592" customFormat="1" ht="17.25" x14ac:dyDescent="0.2">
      <c r="A189" s="646"/>
      <c r="B189" s="647"/>
      <c r="C189" s="648"/>
      <c r="D189" s="676"/>
      <c r="E189" s="676"/>
      <c r="F189" s="676"/>
      <c r="G189" s="677"/>
      <c r="H189" s="676"/>
      <c r="I189" s="648"/>
      <c r="J189" s="648"/>
      <c r="K189" s="648"/>
      <c r="L189" s="678"/>
      <c r="M189" s="679"/>
      <c r="N189" s="680"/>
      <c r="O189" s="681"/>
      <c r="P189" s="648"/>
      <c r="Q189" s="648"/>
      <c r="R189" s="681"/>
      <c r="S189" s="649"/>
      <c r="T189" s="682"/>
      <c r="U189" s="682"/>
      <c r="V189" s="648"/>
      <c r="W189" s="629">
        <f t="shared" si="10"/>
        <v>0</v>
      </c>
      <c r="X189" s="629">
        <f t="shared" si="11"/>
        <v>0</v>
      </c>
    </row>
    <row r="190" spans="1:24" s="592" customFormat="1" ht="17.25" x14ac:dyDescent="0.2">
      <c r="A190" s="646"/>
      <c r="B190" s="647"/>
      <c r="C190" s="648"/>
      <c r="D190" s="676"/>
      <c r="E190" s="676"/>
      <c r="F190" s="676"/>
      <c r="G190" s="677"/>
      <c r="H190" s="676"/>
      <c r="I190" s="648"/>
      <c r="J190" s="648"/>
      <c r="K190" s="648"/>
      <c r="L190" s="678"/>
      <c r="M190" s="679"/>
      <c r="N190" s="680"/>
      <c r="O190" s="681"/>
      <c r="P190" s="648"/>
      <c r="Q190" s="648"/>
      <c r="R190" s="681"/>
      <c r="S190" s="649"/>
      <c r="T190" s="682"/>
      <c r="U190" s="682"/>
      <c r="V190" s="648"/>
      <c r="W190" s="629">
        <f t="shared" si="10"/>
        <v>0</v>
      </c>
      <c r="X190" s="629">
        <f t="shared" si="11"/>
        <v>0</v>
      </c>
    </row>
    <row r="191" spans="1:24" s="592" customFormat="1" ht="17.25" x14ac:dyDescent="0.2">
      <c r="A191" s="646"/>
      <c r="B191" s="647"/>
      <c r="C191" s="648"/>
      <c r="D191" s="676"/>
      <c r="E191" s="676"/>
      <c r="F191" s="676"/>
      <c r="G191" s="677"/>
      <c r="H191" s="676"/>
      <c r="I191" s="648"/>
      <c r="J191" s="648"/>
      <c r="K191" s="648"/>
      <c r="L191" s="678"/>
      <c r="M191" s="679"/>
      <c r="N191" s="680"/>
      <c r="O191" s="681"/>
      <c r="P191" s="648"/>
      <c r="Q191" s="648"/>
      <c r="R191" s="681"/>
      <c r="S191" s="649"/>
      <c r="T191" s="682"/>
      <c r="U191" s="682"/>
      <c r="V191" s="648"/>
      <c r="W191" s="629">
        <f t="shared" si="10"/>
        <v>0</v>
      </c>
      <c r="X191" s="629">
        <f t="shared" si="11"/>
        <v>0</v>
      </c>
    </row>
    <row r="192" spans="1:24" s="592" customFormat="1" ht="17.25" x14ac:dyDescent="0.2">
      <c r="A192" s="646"/>
      <c r="B192" s="647"/>
      <c r="C192" s="648"/>
      <c r="D192" s="676"/>
      <c r="E192" s="676"/>
      <c r="F192" s="676"/>
      <c r="G192" s="677"/>
      <c r="H192" s="676"/>
      <c r="I192" s="648"/>
      <c r="J192" s="648"/>
      <c r="K192" s="648"/>
      <c r="L192" s="678"/>
      <c r="M192" s="679"/>
      <c r="N192" s="680"/>
      <c r="O192" s="681"/>
      <c r="P192" s="648"/>
      <c r="Q192" s="648"/>
      <c r="R192" s="681"/>
      <c r="S192" s="649"/>
      <c r="T192" s="682"/>
      <c r="U192" s="682"/>
      <c r="V192" s="648"/>
      <c r="W192" s="629">
        <f t="shared" si="10"/>
        <v>0</v>
      </c>
      <c r="X192" s="629">
        <f t="shared" si="11"/>
        <v>0</v>
      </c>
    </row>
    <row r="193" spans="1:26" s="592" customFormat="1" ht="17.25" x14ac:dyDescent="0.2">
      <c r="A193" s="646"/>
      <c r="B193" s="647"/>
      <c r="C193" s="648"/>
      <c r="D193" s="676"/>
      <c r="E193" s="676"/>
      <c r="F193" s="676"/>
      <c r="G193" s="677"/>
      <c r="H193" s="676"/>
      <c r="I193" s="648"/>
      <c r="J193" s="648"/>
      <c r="K193" s="648"/>
      <c r="L193" s="678"/>
      <c r="M193" s="679"/>
      <c r="N193" s="680"/>
      <c r="O193" s="681"/>
      <c r="P193" s="648"/>
      <c r="Q193" s="648"/>
      <c r="R193" s="681"/>
      <c r="S193" s="649"/>
      <c r="T193" s="682"/>
      <c r="U193" s="682"/>
      <c r="V193" s="648"/>
      <c r="W193" s="629">
        <f t="shared" si="10"/>
        <v>0</v>
      </c>
      <c r="X193" s="629">
        <f t="shared" si="11"/>
        <v>0</v>
      </c>
    </row>
    <row r="194" spans="1:26" s="592" customFormat="1" ht="17.25" x14ac:dyDescent="0.2">
      <c r="A194" s="646"/>
      <c r="B194" s="647"/>
      <c r="C194" s="648"/>
      <c r="D194" s="676"/>
      <c r="E194" s="676"/>
      <c r="F194" s="676"/>
      <c r="G194" s="677"/>
      <c r="H194" s="676"/>
      <c r="I194" s="648"/>
      <c r="J194" s="648"/>
      <c r="K194" s="648"/>
      <c r="L194" s="678"/>
      <c r="M194" s="679"/>
      <c r="N194" s="680"/>
      <c r="O194" s="681"/>
      <c r="P194" s="648"/>
      <c r="Q194" s="648"/>
      <c r="R194" s="681"/>
      <c r="S194" s="649"/>
      <c r="T194" s="682"/>
      <c r="U194" s="682"/>
      <c r="V194" s="648"/>
      <c r="W194" s="629">
        <f t="shared" si="10"/>
        <v>0</v>
      </c>
      <c r="X194" s="629">
        <f t="shared" si="11"/>
        <v>0</v>
      </c>
    </row>
    <row r="195" spans="1:26" s="592" customFormat="1" ht="17.25" x14ac:dyDescent="0.2">
      <c r="A195" s="646"/>
      <c r="B195" s="647"/>
      <c r="C195" s="648"/>
      <c r="D195" s="676"/>
      <c r="E195" s="676"/>
      <c r="F195" s="676"/>
      <c r="G195" s="677"/>
      <c r="H195" s="676"/>
      <c r="I195" s="648"/>
      <c r="J195" s="648"/>
      <c r="K195" s="648"/>
      <c r="L195" s="678"/>
      <c r="M195" s="679"/>
      <c r="N195" s="680"/>
      <c r="O195" s="681"/>
      <c r="P195" s="648"/>
      <c r="Q195" s="648"/>
      <c r="R195" s="681"/>
      <c r="S195" s="649"/>
      <c r="T195" s="682"/>
      <c r="U195" s="682"/>
      <c r="V195" s="648"/>
      <c r="W195" s="629">
        <f t="shared" si="10"/>
        <v>0</v>
      </c>
      <c r="X195" s="629">
        <f t="shared" si="11"/>
        <v>0</v>
      </c>
    </row>
    <row r="196" spans="1:26" s="592" customFormat="1" ht="17.25" x14ac:dyDescent="0.2">
      <c r="A196" s="646"/>
      <c r="B196" s="647"/>
      <c r="C196" s="648"/>
      <c r="D196" s="676"/>
      <c r="E196" s="676"/>
      <c r="F196" s="676"/>
      <c r="G196" s="677"/>
      <c r="H196" s="676"/>
      <c r="I196" s="648"/>
      <c r="J196" s="648"/>
      <c r="K196" s="648"/>
      <c r="L196" s="678"/>
      <c r="M196" s="679"/>
      <c r="N196" s="680"/>
      <c r="O196" s="681"/>
      <c r="P196" s="648"/>
      <c r="Q196" s="648"/>
      <c r="R196" s="681"/>
      <c r="S196" s="649"/>
      <c r="T196" s="682"/>
      <c r="U196" s="682"/>
      <c r="V196" s="648"/>
      <c r="W196" s="629">
        <f t="shared" si="10"/>
        <v>0</v>
      </c>
      <c r="X196" s="629">
        <f t="shared" si="11"/>
        <v>0</v>
      </c>
    </row>
    <row r="197" spans="1:26" s="592" customFormat="1" ht="17.25" x14ac:dyDescent="0.2">
      <c r="A197" s="646"/>
      <c r="B197" s="647"/>
      <c r="C197" s="648"/>
      <c r="D197" s="676"/>
      <c r="E197" s="676"/>
      <c r="F197" s="676"/>
      <c r="G197" s="677"/>
      <c r="H197" s="676"/>
      <c r="I197" s="648"/>
      <c r="J197" s="648"/>
      <c r="K197" s="648"/>
      <c r="L197" s="678"/>
      <c r="M197" s="679"/>
      <c r="N197" s="680"/>
      <c r="O197" s="681"/>
      <c r="P197" s="648"/>
      <c r="Q197" s="648"/>
      <c r="R197" s="681"/>
      <c r="S197" s="649"/>
      <c r="T197" s="682"/>
      <c r="U197" s="682"/>
      <c r="V197" s="648"/>
      <c r="W197" s="629">
        <f t="shared" si="10"/>
        <v>0</v>
      </c>
      <c r="X197" s="629">
        <f t="shared" si="11"/>
        <v>0</v>
      </c>
    </row>
    <row r="198" spans="1:26" s="592" customFormat="1" ht="17.25" x14ac:dyDescent="0.2">
      <c r="A198" s="646"/>
      <c r="B198" s="647"/>
      <c r="C198" s="648"/>
      <c r="D198" s="676"/>
      <c r="E198" s="676"/>
      <c r="F198" s="676"/>
      <c r="G198" s="677"/>
      <c r="H198" s="676"/>
      <c r="I198" s="648"/>
      <c r="J198" s="648"/>
      <c r="K198" s="648"/>
      <c r="L198" s="678"/>
      <c r="M198" s="679"/>
      <c r="N198" s="680"/>
      <c r="O198" s="681"/>
      <c r="P198" s="648"/>
      <c r="Q198" s="648"/>
      <c r="R198" s="681"/>
      <c r="S198" s="649"/>
      <c r="T198" s="682"/>
      <c r="U198" s="682"/>
      <c r="V198" s="648"/>
      <c r="W198" s="629">
        <f t="shared" si="10"/>
        <v>0</v>
      </c>
      <c r="X198" s="629">
        <f t="shared" si="11"/>
        <v>0</v>
      </c>
    </row>
    <row r="199" spans="1:26" s="592" customFormat="1" ht="17.25" x14ac:dyDescent="0.2">
      <c r="A199" s="646"/>
      <c r="B199" s="647"/>
      <c r="C199" s="648"/>
      <c r="D199" s="676"/>
      <c r="E199" s="676"/>
      <c r="F199" s="676"/>
      <c r="G199" s="677"/>
      <c r="H199" s="676"/>
      <c r="I199" s="648"/>
      <c r="J199" s="648"/>
      <c r="K199" s="648"/>
      <c r="L199" s="678"/>
      <c r="M199" s="679"/>
      <c r="N199" s="680"/>
      <c r="O199" s="681"/>
      <c r="P199" s="648"/>
      <c r="Q199" s="648"/>
      <c r="R199" s="681"/>
      <c r="S199" s="649"/>
      <c r="T199" s="682"/>
      <c r="U199" s="682"/>
      <c r="V199" s="648"/>
      <c r="W199" s="629">
        <f t="shared" si="10"/>
        <v>0</v>
      </c>
      <c r="X199" s="629">
        <f t="shared" si="11"/>
        <v>0</v>
      </c>
    </row>
    <row r="200" spans="1:26" s="592" customFormat="1" ht="17.25" x14ac:dyDescent="0.2">
      <c r="A200" s="646"/>
      <c r="B200" s="647"/>
      <c r="C200" s="648"/>
      <c r="D200" s="676"/>
      <c r="E200" s="676"/>
      <c r="F200" s="676"/>
      <c r="G200" s="677"/>
      <c r="H200" s="676"/>
      <c r="I200" s="648"/>
      <c r="J200" s="648"/>
      <c r="K200" s="648"/>
      <c r="L200" s="678"/>
      <c r="M200" s="679"/>
      <c r="N200" s="680"/>
      <c r="O200" s="681"/>
      <c r="P200" s="648"/>
      <c r="Q200" s="648"/>
      <c r="R200" s="681"/>
      <c r="S200" s="649"/>
      <c r="T200" s="682"/>
      <c r="U200" s="682"/>
      <c r="V200" s="648"/>
      <c r="W200" s="629">
        <f t="shared" si="10"/>
        <v>0</v>
      </c>
      <c r="X200" s="629">
        <f t="shared" si="11"/>
        <v>0</v>
      </c>
    </row>
    <row r="201" spans="1:26" hidden="1" x14ac:dyDescent="0.2">
      <c r="A201" s="285"/>
      <c r="B201" s="285"/>
      <c r="C201" s="285"/>
      <c r="D201" s="285"/>
      <c r="E201" s="285"/>
      <c r="F201" s="285"/>
      <c r="G201" s="285"/>
      <c r="H201" s="285"/>
      <c r="I201" s="683"/>
      <c r="J201" s="285"/>
      <c r="K201" s="285"/>
      <c r="L201" s="285"/>
      <c r="M201" s="285"/>
      <c r="N201" s="285"/>
      <c r="O201" s="285"/>
      <c r="P201" s="285"/>
      <c r="Q201" s="285"/>
      <c r="R201" s="285"/>
      <c r="S201" s="285"/>
      <c r="T201" s="285"/>
      <c r="U201" s="285"/>
      <c r="V201" s="285"/>
      <c r="Z201" s="7"/>
    </row>
    <row r="202" spans="1:26" hidden="1" x14ac:dyDescent="0.2">
      <c r="A202" s="285"/>
      <c r="B202" s="285"/>
      <c r="C202" s="285"/>
      <c r="D202" s="285"/>
      <c r="E202" s="285"/>
      <c r="F202" s="285"/>
      <c r="G202" s="285"/>
      <c r="H202" s="285"/>
      <c r="I202" s="683"/>
      <c r="J202" s="285"/>
      <c r="K202" s="285"/>
      <c r="L202" s="285"/>
      <c r="M202" s="285"/>
      <c r="N202" s="285"/>
      <c r="O202" s="285"/>
      <c r="P202" s="285"/>
      <c r="Q202" s="285"/>
      <c r="R202" s="285"/>
      <c r="S202" s="285"/>
      <c r="T202" s="285"/>
      <c r="U202" s="285"/>
      <c r="V202" s="285"/>
      <c r="Z202" s="7"/>
    </row>
    <row r="203" spans="1:26" hidden="1" x14ac:dyDescent="0.2">
      <c r="A203" s="285"/>
      <c r="B203" s="285"/>
      <c r="C203" s="285"/>
      <c r="D203" s="285"/>
      <c r="E203" s="285"/>
      <c r="F203" s="285"/>
      <c r="G203" s="285"/>
      <c r="H203" s="285"/>
      <c r="I203" s="683"/>
      <c r="J203" s="285"/>
      <c r="K203" s="285"/>
      <c r="L203" s="285"/>
      <c r="M203" s="285"/>
      <c r="N203" s="285"/>
      <c r="O203" s="285"/>
      <c r="P203" s="285"/>
      <c r="Q203" s="285"/>
      <c r="R203" s="285"/>
      <c r="S203" s="285"/>
      <c r="T203" s="285"/>
      <c r="U203" s="285"/>
      <c r="V203" s="285"/>
      <c r="Z203" s="7"/>
    </row>
    <row r="204" spans="1:26" hidden="1" x14ac:dyDescent="0.2">
      <c r="A204" s="285"/>
      <c r="B204" s="285"/>
      <c r="C204" s="285"/>
      <c r="D204" s="285"/>
      <c r="E204" s="285"/>
      <c r="F204" s="285"/>
      <c r="G204" s="285"/>
      <c r="H204" s="285"/>
      <c r="I204" s="683"/>
      <c r="J204" s="285"/>
      <c r="K204" s="285"/>
      <c r="L204" s="285"/>
      <c r="M204" s="285"/>
      <c r="N204" s="285"/>
      <c r="O204" s="285"/>
      <c r="P204" s="285"/>
      <c r="Q204" s="285"/>
      <c r="R204" s="285"/>
      <c r="S204" s="285"/>
      <c r="T204" s="285"/>
      <c r="U204" s="285"/>
      <c r="V204" s="285"/>
      <c r="Z204" s="7"/>
    </row>
    <row r="205" spans="1:26" hidden="1" x14ac:dyDescent="0.2">
      <c r="A205" s="285"/>
      <c r="B205" s="285"/>
      <c r="C205" s="285"/>
      <c r="D205" s="285"/>
      <c r="E205" s="285"/>
      <c r="F205" s="285"/>
      <c r="G205" s="285"/>
      <c r="H205" s="285"/>
      <c r="I205" s="683"/>
      <c r="J205" s="285"/>
      <c r="K205" s="285"/>
      <c r="L205" s="285"/>
      <c r="M205" s="285"/>
      <c r="N205" s="285"/>
      <c r="O205" s="285"/>
      <c r="P205" s="285"/>
      <c r="Q205" s="285"/>
      <c r="R205" s="285"/>
      <c r="S205" s="285"/>
      <c r="T205" s="285"/>
      <c r="U205" s="285"/>
      <c r="V205" s="285"/>
      <c r="Z205" s="7"/>
    </row>
    <row r="206" spans="1:26" hidden="1" x14ac:dyDescent="0.2">
      <c r="A206" s="285"/>
      <c r="B206" s="285"/>
      <c r="C206" s="285"/>
      <c r="D206" s="285"/>
      <c r="E206" s="285"/>
      <c r="F206" s="285"/>
      <c r="G206" s="285"/>
      <c r="H206" s="285"/>
      <c r="I206" s="683"/>
      <c r="J206" s="285"/>
      <c r="K206" s="285"/>
      <c r="L206" s="285"/>
      <c r="M206" s="285"/>
      <c r="N206" s="285"/>
      <c r="O206" s="285"/>
      <c r="P206" s="285"/>
      <c r="Q206" s="285"/>
      <c r="R206" s="285"/>
      <c r="S206" s="285"/>
      <c r="T206" s="285"/>
      <c r="U206" s="285"/>
      <c r="V206" s="285"/>
      <c r="Z206" s="7"/>
    </row>
    <row r="207" spans="1:26" hidden="1" x14ac:dyDescent="0.2">
      <c r="A207" s="285"/>
      <c r="B207" s="285"/>
      <c r="C207" s="285"/>
      <c r="D207" s="285"/>
      <c r="E207" s="285"/>
      <c r="F207" s="285"/>
      <c r="G207" s="285"/>
      <c r="H207" s="285"/>
      <c r="I207" s="683"/>
      <c r="J207" s="285"/>
      <c r="K207" s="285"/>
      <c r="L207" s="285"/>
      <c r="M207" s="285"/>
      <c r="N207" s="285"/>
      <c r="O207" s="285"/>
      <c r="P207" s="285"/>
      <c r="Q207" s="285"/>
      <c r="R207" s="285"/>
      <c r="S207" s="285"/>
      <c r="T207" s="285"/>
      <c r="U207" s="285"/>
      <c r="V207" s="285"/>
      <c r="Z207" s="7"/>
    </row>
    <row r="208" spans="1:26" hidden="1" x14ac:dyDescent="0.2">
      <c r="A208" s="285"/>
      <c r="B208" s="285"/>
      <c r="C208" s="285"/>
      <c r="D208" s="285"/>
      <c r="E208" s="285"/>
      <c r="F208" s="285"/>
      <c r="G208" s="285"/>
      <c r="H208" s="285"/>
      <c r="I208" s="683"/>
      <c r="J208" s="285"/>
      <c r="K208" s="285"/>
      <c r="L208" s="285"/>
      <c r="M208" s="285"/>
      <c r="N208" s="285"/>
      <c r="O208" s="285"/>
      <c r="P208" s="285"/>
      <c r="Q208" s="285"/>
      <c r="R208" s="285"/>
      <c r="S208" s="285"/>
      <c r="T208" s="285"/>
      <c r="U208" s="285"/>
      <c r="V208" s="285"/>
      <c r="Z208" s="7"/>
    </row>
    <row r="209" spans="1:26" hidden="1" x14ac:dyDescent="0.2">
      <c r="A209" s="285"/>
      <c r="B209" s="285"/>
      <c r="C209" s="285"/>
      <c r="D209" s="285"/>
      <c r="E209" s="285"/>
      <c r="F209" s="285"/>
      <c r="G209" s="285"/>
      <c r="H209" s="285"/>
      <c r="I209" s="683"/>
      <c r="J209" s="285"/>
      <c r="K209" s="285"/>
      <c r="L209" s="285"/>
      <c r="M209" s="285"/>
      <c r="N209" s="285"/>
      <c r="O209" s="285"/>
      <c r="P209" s="285"/>
      <c r="Q209" s="285"/>
      <c r="R209" s="285"/>
      <c r="S209" s="285"/>
      <c r="T209" s="285"/>
      <c r="U209" s="285"/>
      <c r="V209" s="285"/>
      <c r="Z209" s="7"/>
    </row>
    <row r="210" spans="1:26" hidden="1" x14ac:dyDescent="0.2">
      <c r="A210" s="285"/>
      <c r="B210" s="285"/>
      <c r="C210" s="285"/>
      <c r="D210" s="285"/>
      <c r="E210" s="285"/>
      <c r="F210" s="285"/>
      <c r="G210" s="285"/>
      <c r="H210" s="285"/>
      <c r="I210" s="683"/>
      <c r="J210" s="285"/>
      <c r="K210" s="285"/>
      <c r="L210" s="285"/>
      <c r="M210" s="285"/>
      <c r="N210" s="285"/>
      <c r="O210" s="285"/>
      <c r="P210" s="285"/>
      <c r="Q210" s="285"/>
      <c r="R210" s="285"/>
      <c r="S210" s="285"/>
      <c r="T210" s="285"/>
      <c r="U210" s="285"/>
      <c r="V210" s="285"/>
      <c r="Z210" s="7"/>
    </row>
    <row r="211" spans="1:26" hidden="1" x14ac:dyDescent="0.2">
      <c r="A211" s="285"/>
      <c r="B211" s="285"/>
      <c r="C211" s="285"/>
      <c r="D211" s="285"/>
      <c r="E211" s="285"/>
      <c r="F211" s="285"/>
      <c r="G211" s="285"/>
      <c r="H211" s="285"/>
      <c r="I211" s="683"/>
      <c r="J211" s="285"/>
      <c r="K211" s="285"/>
      <c r="L211" s="285"/>
      <c r="M211" s="285"/>
      <c r="N211" s="285"/>
      <c r="O211" s="285"/>
      <c r="P211" s="285"/>
      <c r="Q211" s="285"/>
      <c r="R211" s="285"/>
      <c r="S211" s="285"/>
      <c r="T211" s="285"/>
      <c r="U211" s="285"/>
      <c r="V211" s="285"/>
      <c r="Z211" s="7"/>
    </row>
    <row r="212" spans="1:26" hidden="1" x14ac:dyDescent="0.2">
      <c r="A212" s="285"/>
      <c r="B212" s="285"/>
      <c r="C212" s="285"/>
      <c r="D212" s="285"/>
      <c r="E212" s="285"/>
      <c r="F212" s="285"/>
      <c r="G212" s="285"/>
      <c r="H212" s="285"/>
      <c r="I212" s="683"/>
      <c r="J212" s="285"/>
      <c r="K212" s="285"/>
      <c r="L212" s="285"/>
      <c r="M212" s="285"/>
      <c r="N212" s="285"/>
      <c r="O212" s="285"/>
      <c r="P212" s="285"/>
      <c r="Q212" s="285"/>
      <c r="R212" s="285"/>
      <c r="S212" s="285"/>
      <c r="T212" s="285"/>
      <c r="U212" s="285"/>
      <c r="V212" s="285"/>
      <c r="Z212" s="7"/>
    </row>
    <row r="213" spans="1:26" hidden="1" x14ac:dyDescent="0.2">
      <c r="A213" s="285"/>
      <c r="B213" s="285"/>
      <c r="C213" s="285"/>
      <c r="D213" s="285"/>
      <c r="E213" s="285"/>
      <c r="F213" s="285"/>
      <c r="G213" s="285"/>
      <c r="H213" s="285"/>
      <c r="I213" s="683"/>
      <c r="J213" s="285"/>
      <c r="K213" s="285"/>
      <c r="L213" s="285"/>
      <c r="M213" s="285"/>
      <c r="N213" s="285"/>
      <c r="O213" s="285"/>
      <c r="P213" s="285"/>
      <c r="Q213" s="285"/>
      <c r="R213" s="285"/>
      <c r="S213" s="285"/>
      <c r="T213" s="285"/>
      <c r="U213" s="285"/>
      <c r="V213" s="285"/>
      <c r="Z213" s="7"/>
    </row>
    <row r="214" spans="1:26" hidden="1" x14ac:dyDescent="0.2">
      <c r="A214" s="285"/>
      <c r="B214" s="285"/>
      <c r="C214" s="285"/>
      <c r="D214" s="285"/>
      <c r="E214" s="285"/>
      <c r="F214" s="285"/>
      <c r="G214" s="285"/>
      <c r="H214" s="285"/>
      <c r="I214" s="683"/>
      <c r="J214" s="285"/>
      <c r="K214" s="285"/>
      <c r="L214" s="285"/>
      <c r="M214" s="285"/>
      <c r="N214" s="285"/>
      <c r="O214" s="285"/>
      <c r="P214" s="285"/>
      <c r="Q214" s="285"/>
      <c r="R214" s="285"/>
      <c r="S214" s="285"/>
      <c r="T214" s="285"/>
      <c r="U214" s="285"/>
      <c r="V214" s="285"/>
      <c r="Z214" s="7"/>
    </row>
    <row r="215" spans="1:26" hidden="1" x14ac:dyDescent="0.2">
      <c r="A215" s="285"/>
      <c r="B215" s="285"/>
      <c r="C215" s="285"/>
      <c r="D215" s="285"/>
      <c r="E215" s="285"/>
      <c r="F215" s="285"/>
      <c r="G215" s="285"/>
      <c r="H215" s="285"/>
      <c r="I215" s="683"/>
      <c r="J215" s="285"/>
      <c r="K215" s="285"/>
      <c r="L215" s="285"/>
      <c r="M215" s="285"/>
      <c r="N215" s="285"/>
      <c r="O215" s="285"/>
      <c r="P215" s="285"/>
      <c r="Q215" s="285"/>
      <c r="R215" s="285"/>
      <c r="S215" s="285"/>
      <c r="T215" s="285"/>
      <c r="U215" s="285"/>
      <c r="V215" s="285"/>
      <c r="Z215" s="7"/>
    </row>
    <row r="216" spans="1:26" hidden="1" x14ac:dyDescent="0.2">
      <c r="A216" s="285"/>
      <c r="B216" s="285"/>
      <c r="C216" s="285"/>
      <c r="D216" s="285"/>
      <c r="E216" s="285"/>
      <c r="F216" s="285"/>
      <c r="G216" s="285"/>
      <c r="H216" s="285"/>
      <c r="I216" s="683"/>
      <c r="J216" s="285"/>
      <c r="K216" s="285"/>
      <c r="L216" s="285"/>
      <c r="M216" s="285"/>
      <c r="N216" s="285"/>
      <c r="O216" s="285"/>
      <c r="P216" s="285"/>
      <c r="Q216" s="285"/>
      <c r="R216" s="285"/>
      <c r="S216" s="285"/>
      <c r="T216" s="285"/>
      <c r="U216" s="285"/>
      <c r="V216" s="285"/>
      <c r="Z216" s="7"/>
    </row>
    <row r="217" spans="1:26" hidden="1" x14ac:dyDescent="0.2">
      <c r="A217" s="285"/>
      <c r="B217" s="285"/>
      <c r="C217" s="285"/>
      <c r="D217" s="285"/>
      <c r="E217" s="285"/>
      <c r="F217" s="285"/>
      <c r="G217" s="285"/>
      <c r="H217" s="285"/>
      <c r="I217" s="683"/>
      <c r="J217" s="285"/>
      <c r="K217" s="285"/>
      <c r="L217" s="285"/>
      <c r="M217" s="285"/>
      <c r="N217" s="285"/>
      <c r="O217" s="285"/>
      <c r="P217" s="285"/>
      <c r="Q217" s="285"/>
      <c r="R217" s="285"/>
      <c r="S217" s="285"/>
      <c r="T217" s="285"/>
      <c r="U217" s="285"/>
      <c r="V217" s="285"/>
      <c r="Z217" s="7"/>
    </row>
    <row r="218" spans="1:26" hidden="1" x14ac:dyDescent="0.2">
      <c r="A218" s="285"/>
      <c r="B218" s="285"/>
      <c r="C218" s="285"/>
      <c r="D218" s="285"/>
      <c r="E218" s="285"/>
      <c r="F218" s="285"/>
      <c r="G218" s="285"/>
      <c r="H218" s="285"/>
      <c r="I218" s="683"/>
      <c r="J218" s="285"/>
      <c r="K218" s="285"/>
      <c r="L218" s="285"/>
      <c r="M218" s="285"/>
      <c r="N218" s="285"/>
      <c r="O218" s="285"/>
      <c r="P218" s="285"/>
      <c r="Q218" s="285"/>
      <c r="R218" s="285"/>
      <c r="S218" s="285"/>
      <c r="T218" s="285"/>
      <c r="U218" s="285"/>
      <c r="V218" s="285"/>
      <c r="Z218" s="7"/>
    </row>
    <row r="219" spans="1:26" hidden="1" x14ac:dyDescent="0.2">
      <c r="A219" s="285"/>
      <c r="B219" s="285"/>
      <c r="C219" s="285"/>
      <c r="D219" s="285"/>
      <c r="E219" s="285"/>
      <c r="F219" s="285"/>
      <c r="G219" s="285"/>
      <c r="H219" s="285"/>
      <c r="I219" s="683"/>
      <c r="J219" s="285"/>
      <c r="K219" s="285"/>
      <c r="L219" s="285"/>
      <c r="M219" s="285"/>
      <c r="N219" s="285"/>
      <c r="O219" s="285"/>
      <c r="P219" s="285"/>
      <c r="Q219" s="285"/>
      <c r="R219" s="285"/>
      <c r="S219" s="285"/>
      <c r="T219" s="285"/>
      <c r="U219" s="285"/>
      <c r="V219" s="285"/>
      <c r="Z219" s="7"/>
    </row>
    <row r="220" spans="1:26" hidden="1" x14ac:dyDescent="0.2">
      <c r="A220" s="285"/>
      <c r="B220" s="285"/>
      <c r="C220" s="285"/>
      <c r="D220" s="285"/>
      <c r="E220" s="285"/>
      <c r="F220" s="285"/>
      <c r="G220" s="285"/>
      <c r="H220" s="285"/>
      <c r="I220" s="683"/>
      <c r="J220" s="285"/>
      <c r="K220" s="285"/>
      <c r="L220" s="285"/>
      <c r="M220" s="285"/>
      <c r="N220" s="285"/>
      <c r="O220" s="285"/>
      <c r="P220" s="285"/>
      <c r="Q220" s="285"/>
      <c r="R220" s="285"/>
      <c r="S220" s="285"/>
      <c r="T220" s="285"/>
      <c r="U220" s="285"/>
      <c r="V220" s="285"/>
      <c r="Z220" s="7"/>
    </row>
    <row r="221" spans="1:26" hidden="1" x14ac:dyDescent="0.2">
      <c r="A221" s="285"/>
      <c r="B221" s="285"/>
      <c r="C221" s="285"/>
      <c r="D221" s="285"/>
      <c r="E221" s="285"/>
      <c r="F221" s="285"/>
      <c r="G221" s="285"/>
      <c r="H221" s="285"/>
      <c r="I221" s="683"/>
      <c r="J221" s="285"/>
      <c r="K221" s="285"/>
      <c r="L221" s="285"/>
      <c r="M221" s="285"/>
      <c r="N221" s="285"/>
      <c r="O221" s="285"/>
      <c r="P221" s="285"/>
      <c r="Q221" s="285"/>
      <c r="R221" s="285"/>
      <c r="S221" s="285"/>
      <c r="T221" s="285"/>
      <c r="U221" s="285"/>
      <c r="V221" s="285"/>
      <c r="Z221" s="7"/>
    </row>
    <row r="222" spans="1:26" hidden="1" x14ac:dyDescent="0.2">
      <c r="A222" s="285"/>
      <c r="B222" s="285"/>
      <c r="C222" s="285"/>
      <c r="D222" s="285"/>
      <c r="E222" s="285"/>
      <c r="F222" s="285"/>
      <c r="G222" s="285"/>
      <c r="H222" s="285"/>
      <c r="I222" s="683"/>
      <c r="J222" s="285"/>
      <c r="K222" s="285"/>
      <c r="L222" s="285"/>
      <c r="M222" s="285"/>
      <c r="N222" s="285"/>
      <c r="O222" s="285"/>
      <c r="P222" s="285"/>
      <c r="Q222" s="285"/>
      <c r="R222" s="285"/>
      <c r="S222" s="285"/>
      <c r="T222" s="285"/>
      <c r="U222" s="285"/>
      <c r="V222" s="285"/>
      <c r="Z222" s="7"/>
    </row>
    <row r="223" spans="1:26" hidden="1" x14ac:dyDescent="0.2">
      <c r="A223" s="285"/>
      <c r="B223" s="285"/>
      <c r="C223" s="285"/>
      <c r="D223" s="285"/>
      <c r="E223" s="285"/>
      <c r="F223" s="285"/>
      <c r="G223" s="285"/>
      <c r="H223" s="285"/>
      <c r="I223" s="683"/>
      <c r="J223" s="285"/>
      <c r="K223" s="285"/>
      <c r="L223" s="285"/>
      <c r="M223" s="285"/>
      <c r="N223" s="285"/>
      <c r="O223" s="285"/>
      <c r="P223" s="285"/>
      <c r="Q223" s="285"/>
      <c r="R223" s="285"/>
      <c r="S223" s="285"/>
      <c r="T223" s="285"/>
      <c r="U223" s="285"/>
      <c r="V223" s="285"/>
      <c r="Z223" s="7"/>
    </row>
    <row r="224" spans="1:26" hidden="1" x14ac:dyDescent="0.2">
      <c r="A224" s="285"/>
      <c r="B224" s="285"/>
      <c r="C224" s="285"/>
      <c r="D224" s="285"/>
      <c r="E224" s="285"/>
      <c r="F224" s="285"/>
      <c r="G224" s="285"/>
      <c r="H224" s="285"/>
      <c r="I224" s="683"/>
      <c r="J224" s="285"/>
      <c r="K224" s="285"/>
      <c r="L224" s="285"/>
      <c r="M224" s="285"/>
      <c r="N224" s="285"/>
      <c r="O224" s="285"/>
      <c r="P224" s="285"/>
      <c r="Q224" s="285"/>
      <c r="R224" s="285"/>
      <c r="S224" s="285"/>
      <c r="T224" s="285"/>
      <c r="U224" s="285"/>
      <c r="V224" s="285"/>
      <c r="Z224" s="7"/>
    </row>
    <row r="225" spans="1:26" hidden="1" x14ac:dyDescent="0.2">
      <c r="A225" s="285"/>
      <c r="B225" s="285"/>
      <c r="C225" s="285"/>
      <c r="D225" s="285"/>
      <c r="E225" s="285"/>
      <c r="F225" s="285"/>
      <c r="G225" s="285"/>
      <c r="H225" s="285"/>
      <c r="I225" s="683"/>
      <c r="J225" s="285"/>
      <c r="K225" s="285"/>
      <c r="L225" s="285"/>
      <c r="M225" s="285"/>
      <c r="N225" s="285"/>
      <c r="O225" s="285"/>
      <c r="P225" s="285"/>
      <c r="Q225" s="285"/>
      <c r="R225" s="285"/>
      <c r="S225" s="285"/>
      <c r="T225" s="285"/>
      <c r="U225" s="285"/>
      <c r="V225" s="285"/>
      <c r="Z225" s="7"/>
    </row>
    <row r="226" spans="1:26" hidden="1" x14ac:dyDescent="0.2">
      <c r="A226" s="285"/>
      <c r="B226" s="285"/>
      <c r="C226" s="285"/>
      <c r="D226" s="285"/>
      <c r="E226" s="285"/>
      <c r="F226" s="285"/>
      <c r="G226" s="285"/>
      <c r="H226" s="285"/>
      <c r="I226" s="683"/>
      <c r="J226" s="285"/>
      <c r="K226" s="285"/>
      <c r="L226" s="285"/>
      <c r="M226" s="285"/>
      <c r="N226" s="285"/>
      <c r="O226" s="285"/>
      <c r="P226" s="285"/>
      <c r="Q226" s="285"/>
      <c r="R226" s="285"/>
      <c r="S226" s="285"/>
      <c r="T226" s="285"/>
      <c r="U226" s="285"/>
      <c r="V226" s="285"/>
      <c r="Z226" s="7"/>
    </row>
    <row r="227" spans="1:26" hidden="1" x14ac:dyDescent="0.2">
      <c r="A227" s="285"/>
      <c r="B227" s="285"/>
      <c r="C227" s="285"/>
      <c r="D227" s="285"/>
      <c r="E227" s="285"/>
      <c r="F227" s="285"/>
      <c r="G227" s="285"/>
      <c r="H227" s="285"/>
      <c r="I227" s="683"/>
      <c r="J227" s="285"/>
      <c r="K227" s="285"/>
      <c r="L227" s="285"/>
      <c r="M227" s="285"/>
      <c r="N227" s="285"/>
      <c r="O227" s="285"/>
      <c r="P227" s="285"/>
      <c r="Q227" s="285"/>
      <c r="R227" s="285"/>
      <c r="S227" s="285"/>
      <c r="T227" s="285"/>
      <c r="U227" s="285"/>
      <c r="V227" s="285"/>
      <c r="Z227" s="7"/>
    </row>
    <row r="228" spans="1:26" hidden="1" x14ac:dyDescent="0.2">
      <c r="A228" s="285"/>
      <c r="B228" s="285"/>
      <c r="C228" s="285"/>
      <c r="D228" s="285"/>
      <c r="E228" s="285"/>
      <c r="F228" s="285"/>
      <c r="G228" s="285"/>
      <c r="H228" s="285"/>
      <c r="I228" s="683"/>
      <c r="J228" s="285"/>
      <c r="K228" s="285"/>
      <c r="L228" s="285"/>
      <c r="M228" s="285"/>
      <c r="N228" s="285"/>
      <c r="O228" s="285"/>
      <c r="P228" s="285"/>
      <c r="Q228" s="285"/>
      <c r="R228" s="285"/>
      <c r="S228" s="285"/>
      <c r="T228" s="285"/>
      <c r="U228" s="285"/>
      <c r="V228" s="285"/>
      <c r="Z228" s="7"/>
    </row>
    <row r="229" spans="1:26" hidden="1" x14ac:dyDescent="0.2">
      <c r="A229" s="285"/>
      <c r="B229" s="285"/>
      <c r="C229" s="285"/>
      <c r="D229" s="285"/>
      <c r="E229" s="285"/>
      <c r="F229" s="285"/>
      <c r="G229" s="285"/>
      <c r="H229" s="285"/>
      <c r="I229" s="683"/>
      <c r="J229" s="285"/>
      <c r="K229" s="285"/>
      <c r="L229" s="285"/>
      <c r="M229" s="285"/>
      <c r="N229" s="285"/>
      <c r="O229" s="285"/>
      <c r="P229" s="285"/>
      <c r="Q229" s="285"/>
      <c r="R229" s="285"/>
      <c r="S229" s="285"/>
      <c r="T229" s="285"/>
      <c r="U229" s="285"/>
      <c r="V229" s="285"/>
      <c r="Z229" s="7"/>
    </row>
    <row r="230" spans="1:26" hidden="1" x14ac:dyDescent="0.2">
      <c r="A230" s="285"/>
      <c r="B230" s="285"/>
      <c r="C230" s="285"/>
      <c r="D230" s="285"/>
      <c r="E230" s="285"/>
      <c r="F230" s="285"/>
      <c r="G230" s="285"/>
      <c r="H230" s="285"/>
      <c r="I230" s="683"/>
      <c r="J230" s="285"/>
      <c r="K230" s="285"/>
      <c r="L230" s="285"/>
      <c r="M230" s="285"/>
      <c r="N230" s="285"/>
      <c r="O230" s="285"/>
      <c r="P230" s="285"/>
      <c r="Q230" s="285"/>
      <c r="R230" s="285"/>
      <c r="S230" s="285"/>
      <c r="T230" s="285"/>
      <c r="U230" s="285"/>
      <c r="V230" s="285"/>
      <c r="Z230" s="7"/>
    </row>
    <row r="231" spans="1:26" hidden="1" x14ac:dyDescent="0.2">
      <c r="A231" s="285"/>
      <c r="B231" s="285"/>
      <c r="C231" s="285"/>
      <c r="D231" s="285"/>
      <c r="E231" s="285"/>
      <c r="F231" s="285"/>
      <c r="G231" s="285"/>
      <c r="H231" s="285"/>
      <c r="I231" s="683"/>
      <c r="J231" s="285"/>
      <c r="K231" s="285"/>
      <c r="L231" s="285"/>
      <c r="M231" s="285"/>
      <c r="N231" s="285"/>
      <c r="O231" s="285"/>
      <c r="P231" s="285"/>
      <c r="Q231" s="285"/>
      <c r="R231" s="285"/>
      <c r="S231" s="285"/>
      <c r="T231" s="285"/>
      <c r="U231" s="285"/>
      <c r="V231" s="285"/>
      <c r="Z231" s="7"/>
    </row>
    <row r="232" spans="1:26" hidden="1" x14ac:dyDescent="0.2">
      <c r="A232" s="285"/>
      <c r="B232" s="285"/>
      <c r="C232" s="285"/>
      <c r="D232" s="285"/>
      <c r="E232" s="285"/>
      <c r="F232" s="285"/>
      <c r="G232" s="285"/>
      <c r="H232" s="285"/>
      <c r="I232" s="683"/>
      <c r="J232" s="285"/>
      <c r="K232" s="285"/>
      <c r="L232" s="285"/>
      <c r="M232" s="285"/>
      <c r="N232" s="285"/>
      <c r="O232" s="285"/>
      <c r="P232" s="285"/>
      <c r="Q232" s="285"/>
      <c r="R232" s="285"/>
      <c r="S232" s="285"/>
      <c r="T232" s="285"/>
      <c r="U232" s="285"/>
      <c r="V232" s="285"/>
      <c r="Z232" s="7"/>
    </row>
    <row r="233" spans="1:26" hidden="1" x14ac:dyDescent="0.2">
      <c r="A233" s="285"/>
      <c r="B233" s="285"/>
      <c r="C233" s="285"/>
      <c r="D233" s="285"/>
      <c r="E233" s="285"/>
      <c r="F233" s="285"/>
      <c r="G233" s="285"/>
      <c r="H233" s="285"/>
      <c r="I233" s="683"/>
      <c r="J233" s="285"/>
      <c r="K233" s="285"/>
      <c r="L233" s="285"/>
      <c r="M233" s="285"/>
      <c r="N233" s="285"/>
      <c r="O233" s="285"/>
      <c r="P233" s="285"/>
      <c r="Q233" s="285"/>
      <c r="R233" s="285"/>
      <c r="S233" s="285"/>
      <c r="T233" s="285"/>
      <c r="U233" s="285"/>
      <c r="V233" s="285"/>
      <c r="Z233" s="7"/>
    </row>
    <row r="234" spans="1:26" hidden="1" x14ac:dyDescent="0.2">
      <c r="A234" s="285"/>
      <c r="B234" s="285"/>
      <c r="C234" s="285"/>
      <c r="D234" s="285"/>
      <c r="E234" s="285"/>
      <c r="F234" s="285"/>
      <c r="G234" s="285"/>
      <c r="H234" s="285"/>
      <c r="I234" s="683"/>
      <c r="J234" s="285"/>
      <c r="K234" s="285"/>
      <c r="L234" s="285"/>
      <c r="M234" s="285"/>
      <c r="N234" s="285"/>
      <c r="O234" s="285"/>
      <c r="P234" s="285"/>
      <c r="Q234" s="285"/>
      <c r="R234" s="285"/>
      <c r="S234" s="285"/>
      <c r="T234" s="285"/>
      <c r="U234" s="285"/>
      <c r="V234" s="285"/>
      <c r="Z234" s="7"/>
    </row>
    <row r="235" spans="1:26" hidden="1" x14ac:dyDescent="0.2">
      <c r="A235" s="285"/>
      <c r="B235" s="285"/>
      <c r="C235" s="285"/>
      <c r="D235" s="285"/>
      <c r="E235" s="285"/>
      <c r="F235" s="285"/>
      <c r="G235" s="285"/>
      <c r="H235" s="285"/>
      <c r="I235" s="683"/>
      <c r="J235" s="285"/>
      <c r="K235" s="285"/>
      <c r="L235" s="285"/>
      <c r="M235" s="285"/>
      <c r="N235" s="285"/>
      <c r="O235" s="285"/>
      <c r="P235" s="285"/>
      <c r="Q235" s="285"/>
      <c r="R235" s="285"/>
      <c r="S235" s="285"/>
      <c r="T235" s="285"/>
      <c r="U235" s="285"/>
      <c r="V235" s="285"/>
      <c r="Z235" s="7"/>
    </row>
    <row r="236" spans="1:26" hidden="1" x14ac:dyDescent="0.2">
      <c r="A236" s="285"/>
      <c r="B236" s="285"/>
      <c r="C236" s="285"/>
      <c r="D236" s="285"/>
      <c r="E236" s="285"/>
      <c r="F236" s="285"/>
      <c r="G236" s="285"/>
      <c r="H236" s="285"/>
      <c r="I236" s="683"/>
      <c r="J236" s="285"/>
      <c r="K236" s="285"/>
      <c r="L236" s="285"/>
      <c r="M236" s="285"/>
      <c r="N236" s="285"/>
      <c r="O236" s="285"/>
      <c r="P236" s="285"/>
      <c r="Q236" s="285"/>
      <c r="R236" s="285"/>
      <c r="S236" s="285"/>
      <c r="T236" s="285"/>
      <c r="U236" s="285"/>
      <c r="V236" s="285"/>
      <c r="Z236" s="7"/>
    </row>
    <row r="237" spans="1:26" hidden="1" x14ac:dyDescent="0.2">
      <c r="A237" s="285"/>
      <c r="B237" s="285"/>
      <c r="C237" s="285"/>
      <c r="D237" s="285"/>
      <c r="E237" s="285"/>
      <c r="F237" s="285"/>
      <c r="G237" s="285"/>
      <c r="H237" s="285"/>
      <c r="I237" s="683"/>
      <c r="J237" s="285"/>
      <c r="K237" s="285"/>
      <c r="L237" s="285"/>
      <c r="M237" s="285"/>
      <c r="N237" s="285"/>
      <c r="O237" s="285"/>
      <c r="P237" s="285"/>
      <c r="Q237" s="285"/>
      <c r="R237" s="285"/>
      <c r="S237" s="285"/>
      <c r="T237" s="285"/>
      <c r="U237" s="285"/>
      <c r="V237" s="285"/>
      <c r="Z237" s="7"/>
    </row>
    <row r="238" spans="1:26" hidden="1" x14ac:dyDescent="0.2">
      <c r="A238" s="285"/>
      <c r="B238" s="285"/>
      <c r="C238" s="285"/>
      <c r="D238" s="285"/>
      <c r="E238" s="285"/>
      <c r="F238" s="285"/>
      <c r="G238" s="285"/>
      <c r="H238" s="285"/>
      <c r="I238" s="683"/>
      <c r="J238" s="285"/>
      <c r="K238" s="285"/>
      <c r="L238" s="285"/>
      <c r="M238" s="285"/>
      <c r="N238" s="285"/>
      <c r="O238" s="285"/>
      <c r="P238" s="285"/>
      <c r="Q238" s="285"/>
      <c r="R238" s="285"/>
      <c r="S238" s="285"/>
      <c r="T238" s="285"/>
      <c r="U238" s="285"/>
      <c r="V238" s="285"/>
      <c r="Z238" s="7"/>
    </row>
    <row r="239" spans="1:26" hidden="1" x14ac:dyDescent="0.2">
      <c r="A239" s="285"/>
      <c r="B239" s="285"/>
      <c r="C239" s="285"/>
      <c r="D239" s="285"/>
      <c r="E239" s="285"/>
      <c r="F239" s="285"/>
      <c r="G239" s="285"/>
      <c r="H239" s="285"/>
      <c r="I239" s="683"/>
      <c r="J239" s="285"/>
      <c r="K239" s="285"/>
      <c r="L239" s="285"/>
      <c r="M239" s="285"/>
      <c r="N239" s="285"/>
      <c r="O239" s="285"/>
      <c r="P239" s="285"/>
      <c r="Q239" s="285"/>
      <c r="R239" s="285"/>
      <c r="S239" s="285"/>
      <c r="T239" s="285"/>
      <c r="U239" s="285"/>
      <c r="V239" s="285"/>
      <c r="Z239" s="7"/>
    </row>
    <row r="240" spans="1:26" hidden="1" x14ac:dyDescent="0.2">
      <c r="A240" s="285"/>
      <c r="B240" s="285"/>
      <c r="C240" s="285"/>
      <c r="D240" s="285"/>
      <c r="E240" s="285"/>
      <c r="F240" s="285"/>
      <c r="G240" s="285"/>
      <c r="H240" s="285"/>
      <c r="I240" s="683"/>
      <c r="J240" s="285"/>
      <c r="K240" s="285"/>
      <c r="L240" s="285"/>
      <c r="M240" s="285"/>
      <c r="N240" s="285"/>
      <c r="O240" s="285"/>
      <c r="P240" s="285"/>
      <c r="Q240" s="285"/>
      <c r="R240" s="285"/>
      <c r="S240" s="285"/>
      <c r="T240" s="285"/>
      <c r="U240" s="285"/>
      <c r="V240" s="285"/>
      <c r="Z240" s="7"/>
    </row>
    <row r="241" spans="1:26" hidden="1" x14ac:dyDescent="0.2">
      <c r="A241" s="285"/>
      <c r="B241" s="285"/>
      <c r="C241" s="285"/>
      <c r="D241" s="285"/>
      <c r="E241" s="285"/>
      <c r="F241" s="285"/>
      <c r="G241" s="285"/>
      <c r="H241" s="285"/>
      <c r="I241" s="683"/>
      <c r="J241" s="285"/>
      <c r="K241" s="285"/>
      <c r="L241" s="285"/>
      <c r="M241" s="285"/>
      <c r="N241" s="285"/>
      <c r="O241" s="285"/>
      <c r="P241" s="285"/>
      <c r="Q241" s="285"/>
      <c r="R241" s="285"/>
      <c r="S241" s="285"/>
      <c r="T241" s="285"/>
      <c r="U241" s="285"/>
      <c r="V241" s="285"/>
      <c r="Z241" s="7"/>
    </row>
    <row r="242" spans="1:26" hidden="1" x14ac:dyDescent="0.2">
      <c r="A242" s="285"/>
      <c r="B242" s="285"/>
      <c r="C242" s="285"/>
      <c r="D242" s="285"/>
      <c r="E242" s="285"/>
      <c r="F242" s="285"/>
      <c r="G242" s="285"/>
      <c r="H242" s="285"/>
      <c r="I242" s="683"/>
      <c r="J242" s="285"/>
      <c r="K242" s="285"/>
      <c r="L242" s="285"/>
      <c r="M242" s="285"/>
      <c r="N242" s="285"/>
      <c r="O242" s="285"/>
      <c r="P242" s="285"/>
      <c r="Q242" s="285"/>
      <c r="R242" s="285"/>
      <c r="S242" s="285"/>
      <c r="T242" s="285"/>
      <c r="U242" s="285"/>
      <c r="V242" s="285"/>
      <c r="Z242" s="7"/>
    </row>
    <row r="243" spans="1:26" hidden="1" x14ac:dyDescent="0.2">
      <c r="A243" s="285"/>
      <c r="B243" s="285"/>
      <c r="C243" s="285"/>
      <c r="D243" s="285"/>
      <c r="E243" s="285"/>
      <c r="F243" s="285"/>
      <c r="G243" s="285"/>
      <c r="H243" s="285"/>
      <c r="I243" s="683"/>
      <c r="J243" s="285"/>
      <c r="K243" s="285"/>
      <c r="L243" s="285"/>
      <c r="M243" s="285"/>
      <c r="N243" s="285"/>
      <c r="O243" s="285"/>
      <c r="P243" s="285"/>
      <c r="Q243" s="285"/>
      <c r="R243" s="285"/>
      <c r="S243" s="285"/>
      <c r="T243" s="285"/>
      <c r="U243" s="285"/>
      <c r="V243" s="285"/>
      <c r="Z243" s="7"/>
    </row>
    <row r="244" spans="1:26" hidden="1" x14ac:dyDescent="0.2">
      <c r="A244" s="285"/>
      <c r="B244" s="285"/>
      <c r="C244" s="285"/>
      <c r="D244" s="285"/>
      <c r="E244" s="285"/>
      <c r="F244" s="285"/>
      <c r="G244" s="285"/>
      <c r="H244" s="285"/>
      <c r="I244" s="683"/>
      <c r="J244" s="285"/>
      <c r="K244" s="285"/>
      <c r="L244" s="285"/>
      <c r="M244" s="285"/>
      <c r="N244" s="285"/>
      <c r="O244" s="285"/>
      <c r="P244" s="285"/>
      <c r="Q244" s="285"/>
      <c r="R244" s="285"/>
      <c r="S244" s="285"/>
      <c r="T244" s="285"/>
      <c r="U244" s="285"/>
      <c r="V244" s="285"/>
      <c r="Z244" s="7"/>
    </row>
    <row r="245" spans="1:26" hidden="1" x14ac:dyDescent="0.2">
      <c r="A245" s="285"/>
      <c r="B245" s="285"/>
      <c r="C245" s="285"/>
      <c r="D245" s="285"/>
      <c r="E245" s="285"/>
      <c r="F245" s="285"/>
      <c r="G245" s="285"/>
      <c r="H245" s="285"/>
      <c r="I245" s="683"/>
      <c r="J245" s="285"/>
      <c r="K245" s="285"/>
      <c r="L245" s="285"/>
      <c r="M245" s="285"/>
      <c r="N245" s="285"/>
      <c r="O245" s="285"/>
      <c r="P245" s="285"/>
      <c r="Q245" s="285"/>
      <c r="R245" s="285"/>
      <c r="S245" s="285"/>
      <c r="T245" s="285"/>
      <c r="U245" s="285"/>
      <c r="V245" s="285"/>
      <c r="Z245" s="7"/>
    </row>
    <row r="246" spans="1:26" hidden="1" x14ac:dyDescent="0.2">
      <c r="A246" s="285"/>
      <c r="B246" s="285"/>
      <c r="C246" s="285"/>
      <c r="D246" s="285"/>
      <c r="E246" s="285"/>
      <c r="F246" s="285"/>
      <c r="G246" s="285"/>
      <c r="H246" s="285"/>
      <c r="I246" s="683"/>
      <c r="J246" s="285"/>
      <c r="K246" s="285"/>
      <c r="L246" s="285"/>
      <c r="M246" s="285"/>
      <c r="N246" s="285"/>
      <c r="O246" s="285"/>
      <c r="P246" s="285"/>
      <c r="Q246" s="285"/>
      <c r="R246" s="285"/>
      <c r="S246" s="285"/>
      <c r="T246" s="285"/>
      <c r="U246" s="285"/>
      <c r="V246" s="285"/>
      <c r="Z246" s="7"/>
    </row>
    <row r="247" spans="1:26" hidden="1" x14ac:dyDescent="0.2">
      <c r="A247" s="285"/>
      <c r="B247" s="285"/>
      <c r="C247" s="285"/>
      <c r="D247" s="285"/>
      <c r="E247" s="285"/>
      <c r="F247" s="285"/>
      <c r="G247" s="285"/>
      <c r="H247" s="285"/>
      <c r="I247" s="683"/>
      <c r="J247" s="285"/>
      <c r="K247" s="285"/>
      <c r="L247" s="285"/>
      <c r="M247" s="285"/>
      <c r="N247" s="285"/>
      <c r="O247" s="285"/>
      <c r="P247" s="285"/>
      <c r="Q247" s="285"/>
      <c r="R247" s="285"/>
      <c r="S247" s="285"/>
      <c r="T247" s="285"/>
      <c r="U247" s="285"/>
      <c r="V247" s="285"/>
      <c r="Z247" s="7"/>
    </row>
    <row r="248" spans="1:26" hidden="1" x14ac:dyDescent="0.2">
      <c r="A248" s="285"/>
      <c r="B248" s="285"/>
      <c r="C248" s="285"/>
      <c r="D248" s="285"/>
      <c r="E248" s="285"/>
      <c r="F248" s="285"/>
      <c r="G248" s="285"/>
      <c r="H248" s="285"/>
      <c r="I248" s="683"/>
      <c r="J248" s="285"/>
      <c r="K248" s="285"/>
      <c r="L248" s="285"/>
      <c r="M248" s="285"/>
      <c r="N248" s="285"/>
      <c r="O248" s="285"/>
      <c r="P248" s="285"/>
      <c r="Q248" s="285"/>
      <c r="R248" s="285"/>
      <c r="S248" s="285"/>
      <c r="T248" s="285"/>
      <c r="U248" s="285"/>
      <c r="V248" s="285"/>
      <c r="Z248" s="7"/>
    </row>
    <row r="249" spans="1:26" hidden="1" x14ac:dyDescent="0.2">
      <c r="A249" s="285"/>
      <c r="B249" s="285"/>
      <c r="C249" s="285"/>
      <c r="D249" s="285"/>
      <c r="E249" s="285"/>
      <c r="F249" s="285"/>
      <c r="G249" s="285"/>
      <c r="H249" s="285"/>
      <c r="I249" s="683"/>
      <c r="J249" s="285"/>
      <c r="K249" s="285"/>
      <c r="L249" s="285"/>
      <c r="M249" s="285"/>
      <c r="N249" s="285"/>
      <c r="O249" s="285"/>
      <c r="P249" s="285"/>
      <c r="Q249" s="285"/>
      <c r="R249" s="285"/>
      <c r="S249" s="285"/>
      <c r="T249" s="285"/>
      <c r="U249" s="285"/>
      <c r="V249" s="285"/>
      <c r="Z249" s="7"/>
    </row>
    <row r="250" spans="1:26" hidden="1" x14ac:dyDescent="0.2">
      <c r="A250" s="285"/>
      <c r="B250" s="285"/>
      <c r="C250" s="285"/>
      <c r="D250" s="285"/>
      <c r="E250" s="285"/>
      <c r="F250" s="285"/>
      <c r="G250" s="285"/>
      <c r="H250" s="285"/>
      <c r="I250" s="683"/>
      <c r="J250" s="285"/>
      <c r="K250" s="285"/>
      <c r="L250" s="285"/>
      <c r="M250" s="285"/>
      <c r="N250" s="285"/>
      <c r="O250" s="285"/>
      <c r="P250" s="285"/>
      <c r="Q250" s="285"/>
      <c r="R250" s="285"/>
      <c r="S250" s="285"/>
      <c r="T250" s="285"/>
      <c r="U250" s="285"/>
      <c r="V250" s="285"/>
      <c r="Z250" s="7"/>
    </row>
    <row r="251" spans="1:26" hidden="1" x14ac:dyDescent="0.2">
      <c r="A251" s="285"/>
      <c r="B251" s="285"/>
      <c r="C251" s="285"/>
      <c r="D251" s="285"/>
      <c r="E251" s="285"/>
      <c r="F251" s="285"/>
      <c r="G251" s="285"/>
      <c r="H251" s="285"/>
      <c r="I251" s="683"/>
      <c r="J251" s="285"/>
      <c r="K251" s="285"/>
      <c r="L251" s="285"/>
      <c r="M251" s="285"/>
      <c r="N251" s="285"/>
      <c r="O251" s="285"/>
      <c r="P251" s="285"/>
      <c r="Q251" s="285"/>
      <c r="R251" s="285"/>
      <c r="S251" s="285"/>
      <c r="T251" s="285"/>
      <c r="U251" s="285"/>
      <c r="V251" s="285"/>
      <c r="Z251" s="7"/>
    </row>
    <row r="252" spans="1:26" hidden="1" x14ac:dyDescent="0.2">
      <c r="A252" s="285"/>
      <c r="B252" s="285"/>
      <c r="C252" s="285"/>
      <c r="D252" s="285"/>
      <c r="E252" s="285"/>
      <c r="F252" s="285"/>
      <c r="G252" s="285"/>
      <c r="H252" s="285"/>
      <c r="I252" s="683"/>
      <c r="J252" s="285"/>
      <c r="K252" s="285"/>
      <c r="L252" s="285"/>
      <c r="M252" s="285"/>
      <c r="N252" s="285"/>
      <c r="O252" s="285"/>
      <c r="P252" s="285"/>
      <c r="Q252" s="285"/>
      <c r="R252" s="285"/>
      <c r="S252" s="285"/>
      <c r="T252" s="285"/>
      <c r="U252" s="285"/>
      <c r="V252" s="285"/>
      <c r="Z252" s="7"/>
    </row>
    <row r="253" spans="1:26" hidden="1" x14ac:dyDescent="0.2">
      <c r="A253" s="285"/>
      <c r="B253" s="285"/>
      <c r="C253" s="285"/>
      <c r="D253" s="285"/>
      <c r="E253" s="285"/>
      <c r="F253" s="285"/>
      <c r="G253" s="285"/>
      <c r="H253" s="285"/>
      <c r="I253" s="683"/>
      <c r="J253" s="285"/>
      <c r="K253" s="285"/>
      <c r="L253" s="285"/>
      <c r="M253" s="285"/>
      <c r="N253" s="285"/>
      <c r="O253" s="285"/>
      <c r="P253" s="285"/>
      <c r="Q253" s="285"/>
      <c r="R253" s="285"/>
      <c r="S253" s="285"/>
      <c r="T253" s="285"/>
      <c r="U253" s="285"/>
      <c r="V253" s="285"/>
      <c r="Z253" s="7"/>
    </row>
    <row r="254" spans="1:26" hidden="1" x14ac:dyDescent="0.2">
      <c r="A254" s="285"/>
      <c r="B254" s="285"/>
      <c r="C254" s="285"/>
      <c r="D254" s="285"/>
      <c r="E254" s="285"/>
      <c r="F254" s="285"/>
      <c r="G254" s="285"/>
      <c r="H254" s="285"/>
      <c r="I254" s="683"/>
      <c r="J254" s="285"/>
      <c r="K254" s="285"/>
      <c r="L254" s="285"/>
      <c r="M254" s="285"/>
      <c r="N254" s="285"/>
      <c r="O254" s="285"/>
      <c r="P254" s="285"/>
      <c r="Q254" s="285"/>
      <c r="R254" s="285"/>
      <c r="S254" s="285"/>
      <c r="T254" s="285"/>
      <c r="U254" s="285"/>
      <c r="V254" s="285"/>
      <c r="Z254" s="7"/>
    </row>
    <row r="255" spans="1:26" hidden="1" x14ac:dyDescent="0.2">
      <c r="A255" s="285"/>
      <c r="B255" s="285"/>
      <c r="C255" s="285"/>
      <c r="D255" s="285"/>
      <c r="E255" s="285"/>
      <c r="F255" s="285"/>
      <c r="G255" s="285"/>
      <c r="H255" s="285"/>
      <c r="I255" s="683"/>
      <c r="J255" s="285"/>
      <c r="K255" s="285"/>
      <c r="L255" s="285"/>
      <c r="M255" s="285"/>
      <c r="N255" s="285"/>
      <c r="O255" s="285"/>
      <c r="P255" s="285"/>
      <c r="Q255" s="285"/>
      <c r="R255" s="285"/>
      <c r="S255" s="285"/>
      <c r="T255" s="285"/>
      <c r="U255" s="285"/>
      <c r="V255" s="285"/>
      <c r="Z255" s="7"/>
    </row>
    <row r="256" spans="1:26" hidden="1" x14ac:dyDescent="0.2">
      <c r="A256" s="285"/>
      <c r="B256" s="285"/>
      <c r="C256" s="285"/>
      <c r="D256" s="285"/>
      <c r="E256" s="285"/>
      <c r="F256" s="285"/>
      <c r="G256" s="285"/>
      <c r="H256" s="285"/>
      <c r="I256" s="683"/>
      <c r="J256" s="285"/>
      <c r="K256" s="285"/>
      <c r="L256" s="285"/>
      <c r="M256" s="285"/>
      <c r="N256" s="285"/>
      <c r="O256" s="285"/>
      <c r="P256" s="285"/>
      <c r="Q256" s="285"/>
      <c r="R256" s="285"/>
      <c r="S256" s="285"/>
      <c r="T256" s="285"/>
      <c r="U256" s="285"/>
      <c r="V256" s="285"/>
      <c r="Z256" s="7"/>
    </row>
    <row r="257" spans="1:26" hidden="1" x14ac:dyDescent="0.2">
      <c r="A257" s="285"/>
      <c r="B257" s="285"/>
      <c r="C257" s="285"/>
      <c r="D257" s="285"/>
      <c r="E257" s="285"/>
      <c r="F257" s="285"/>
      <c r="G257" s="285"/>
      <c r="H257" s="285"/>
      <c r="I257" s="683"/>
      <c r="J257" s="285"/>
      <c r="K257" s="285"/>
      <c r="L257" s="285"/>
      <c r="M257" s="285"/>
      <c r="N257" s="285"/>
      <c r="O257" s="285"/>
      <c r="P257" s="285"/>
      <c r="Q257" s="285"/>
      <c r="R257" s="285"/>
      <c r="S257" s="285"/>
      <c r="T257" s="285"/>
      <c r="U257" s="285"/>
      <c r="V257" s="285"/>
      <c r="Z257" s="7"/>
    </row>
    <row r="258" spans="1:26" hidden="1" x14ac:dyDescent="0.2">
      <c r="A258" s="285"/>
      <c r="B258" s="285"/>
      <c r="C258" s="285"/>
      <c r="D258" s="285"/>
      <c r="E258" s="285"/>
      <c r="F258" s="285"/>
      <c r="G258" s="285"/>
      <c r="H258" s="285"/>
      <c r="I258" s="683"/>
      <c r="J258" s="285"/>
      <c r="K258" s="285"/>
      <c r="L258" s="285"/>
      <c r="M258" s="285"/>
      <c r="N258" s="285"/>
      <c r="O258" s="285"/>
      <c r="P258" s="285"/>
      <c r="Q258" s="285"/>
      <c r="R258" s="285"/>
      <c r="S258" s="285"/>
      <c r="T258" s="285"/>
      <c r="U258" s="285"/>
      <c r="V258" s="285"/>
      <c r="Z258" s="7"/>
    </row>
    <row r="259" spans="1:26" hidden="1" x14ac:dyDescent="0.2">
      <c r="A259" s="285"/>
      <c r="B259" s="285"/>
      <c r="C259" s="285"/>
      <c r="D259" s="285"/>
      <c r="E259" s="285"/>
      <c r="F259" s="285"/>
      <c r="G259" s="285"/>
      <c r="H259" s="285"/>
      <c r="I259" s="683"/>
      <c r="J259" s="285"/>
      <c r="K259" s="285"/>
      <c r="L259" s="285"/>
      <c r="M259" s="285"/>
      <c r="N259" s="285"/>
      <c r="O259" s="285"/>
      <c r="P259" s="285"/>
      <c r="Q259" s="285"/>
      <c r="R259" s="285"/>
      <c r="S259" s="285"/>
      <c r="T259" s="285"/>
      <c r="U259" s="285"/>
      <c r="V259" s="285"/>
      <c r="Z259" s="7"/>
    </row>
    <row r="260" spans="1:26" hidden="1" x14ac:dyDescent="0.2">
      <c r="A260" s="285"/>
      <c r="B260" s="285"/>
      <c r="C260" s="285"/>
      <c r="D260" s="285"/>
      <c r="E260" s="285"/>
      <c r="F260" s="285"/>
      <c r="G260" s="285"/>
      <c r="H260" s="285"/>
      <c r="I260" s="683"/>
      <c r="J260" s="285"/>
      <c r="K260" s="285"/>
      <c r="L260" s="285"/>
      <c r="M260" s="285"/>
      <c r="N260" s="285"/>
      <c r="O260" s="285"/>
      <c r="P260" s="285"/>
      <c r="Q260" s="285"/>
      <c r="R260" s="285"/>
      <c r="S260" s="285"/>
      <c r="T260" s="285"/>
      <c r="U260" s="285"/>
      <c r="V260" s="285"/>
      <c r="Z260" s="7"/>
    </row>
    <row r="261" spans="1:26" hidden="1" x14ac:dyDescent="0.2">
      <c r="A261" s="285"/>
      <c r="B261" s="285"/>
      <c r="C261" s="285"/>
      <c r="D261" s="285"/>
      <c r="E261" s="285"/>
      <c r="F261" s="285"/>
      <c r="G261" s="285"/>
      <c r="H261" s="285"/>
      <c r="I261" s="683"/>
      <c r="J261" s="285"/>
      <c r="K261" s="285"/>
      <c r="L261" s="285"/>
      <c r="M261" s="285"/>
      <c r="N261" s="285"/>
      <c r="O261" s="285"/>
      <c r="P261" s="285"/>
      <c r="Q261" s="285"/>
      <c r="R261" s="285"/>
      <c r="S261" s="285"/>
      <c r="T261" s="285"/>
      <c r="U261" s="285"/>
      <c r="V261" s="285"/>
      <c r="Z261" s="7"/>
    </row>
    <row r="262" spans="1:26" hidden="1" x14ac:dyDescent="0.2">
      <c r="A262" s="285"/>
      <c r="B262" s="285"/>
      <c r="C262" s="285"/>
      <c r="D262" s="285"/>
      <c r="E262" s="285"/>
      <c r="F262" s="285"/>
      <c r="G262" s="285"/>
      <c r="H262" s="285"/>
      <c r="I262" s="683"/>
      <c r="J262" s="285"/>
      <c r="K262" s="285"/>
      <c r="L262" s="285"/>
      <c r="M262" s="285"/>
      <c r="N262" s="285"/>
      <c r="O262" s="285"/>
      <c r="P262" s="285"/>
      <c r="Q262" s="285"/>
      <c r="R262" s="285"/>
      <c r="S262" s="285"/>
      <c r="T262" s="285"/>
      <c r="U262" s="285"/>
      <c r="V262" s="285"/>
      <c r="Z262" s="7"/>
    </row>
    <row r="263" spans="1:26" hidden="1" x14ac:dyDescent="0.2">
      <c r="A263" s="285"/>
      <c r="B263" s="285"/>
      <c r="C263" s="285"/>
      <c r="D263" s="285"/>
      <c r="E263" s="285"/>
      <c r="F263" s="285"/>
      <c r="G263" s="285"/>
      <c r="H263" s="285"/>
      <c r="I263" s="683"/>
      <c r="J263" s="285"/>
      <c r="K263" s="285"/>
      <c r="L263" s="285"/>
      <c r="M263" s="285"/>
      <c r="N263" s="285"/>
      <c r="O263" s="285"/>
      <c r="P263" s="285"/>
      <c r="Q263" s="285"/>
      <c r="R263" s="285"/>
      <c r="S263" s="285"/>
      <c r="T263" s="285"/>
      <c r="U263" s="285"/>
      <c r="V263" s="285"/>
      <c r="Z263" s="7"/>
    </row>
    <row r="264" spans="1:26" hidden="1" x14ac:dyDescent="0.2">
      <c r="A264" s="285"/>
      <c r="B264" s="285"/>
      <c r="C264" s="285"/>
      <c r="D264" s="285"/>
      <c r="E264" s="285"/>
      <c r="F264" s="285"/>
      <c r="G264" s="285"/>
      <c r="H264" s="285"/>
      <c r="I264" s="683"/>
      <c r="J264" s="285"/>
      <c r="K264" s="285"/>
      <c r="L264" s="285"/>
      <c r="M264" s="285"/>
      <c r="N264" s="285"/>
      <c r="O264" s="285"/>
      <c r="P264" s="285"/>
      <c r="Q264" s="285"/>
      <c r="R264" s="285"/>
      <c r="S264" s="285"/>
      <c r="T264" s="285"/>
      <c r="U264" s="285"/>
      <c r="V264" s="285"/>
      <c r="Z264" s="7"/>
    </row>
    <row r="265" spans="1:26" hidden="1" x14ac:dyDescent="0.2">
      <c r="A265" s="285"/>
      <c r="B265" s="285"/>
      <c r="C265" s="285"/>
      <c r="D265" s="285"/>
      <c r="E265" s="285"/>
      <c r="F265" s="285"/>
      <c r="G265" s="285"/>
      <c r="H265" s="285"/>
      <c r="I265" s="683"/>
      <c r="J265" s="285"/>
      <c r="K265" s="285"/>
      <c r="L265" s="285"/>
      <c r="M265" s="285"/>
      <c r="N265" s="285"/>
      <c r="O265" s="285"/>
      <c r="P265" s="285"/>
      <c r="Q265" s="285"/>
      <c r="R265" s="285"/>
      <c r="S265" s="285"/>
      <c r="T265" s="285"/>
      <c r="U265" s="285"/>
      <c r="V265" s="285"/>
      <c r="Z265" s="7"/>
    </row>
    <row r="266" spans="1:26" hidden="1" x14ac:dyDescent="0.2">
      <c r="A266" s="285"/>
      <c r="B266" s="285"/>
      <c r="C266" s="285"/>
      <c r="D266" s="285"/>
      <c r="E266" s="285"/>
      <c r="F266" s="285"/>
      <c r="G266" s="285"/>
      <c r="H266" s="285"/>
      <c r="I266" s="683"/>
      <c r="J266" s="285"/>
      <c r="K266" s="285"/>
      <c r="L266" s="285"/>
      <c r="M266" s="285"/>
      <c r="N266" s="285"/>
      <c r="O266" s="285"/>
      <c r="P266" s="285"/>
      <c r="Q266" s="285"/>
      <c r="R266" s="285"/>
      <c r="S266" s="285"/>
      <c r="T266" s="285"/>
      <c r="U266" s="285"/>
      <c r="V266" s="285"/>
      <c r="Z266" s="7"/>
    </row>
    <row r="267" spans="1:26" hidden="1" x14ac:dyDescent="0.2">
      <c r="A267" s="285"/>
      <c r="B267" s="285"/>
      <c r="C267" s="285"/>
      <c r="D267" s="285"/>
      <c r="E267" s="285"/>
      <c r="F267" s="285"/>
      <c r="G267" s="285"/>
      <c r="H267" s="285"/>
      <c r="I267" s="683"/>
      <c r="J267" s="285"/>
      <c r="K267" s="285"/>
      <c r="L267" s="285"/>
      <c r="M267" s="285"/>
      <c r="N267" s="285"/>
      <c r="O267" s="285"/>
      <c r="P267" s="285"/>
      <c r="Q267" s="285"/>
      <c r="R267" s="285"/>
      <c r="S267" s="285"/>
      <c r="T267" s="285"/>
      <c r="U267" s="285"/>
      <c r="V267" s="285"/>
      <c r="Z267" s="7"/>
    </row>
    <row r="268" spans="1:26" hidden="1" x14ac:dyDescent="0.2">
      <c r="A268" s="285"/>
      <c r="B268" s="285"/>
      <c r="C268" s="285"/>
      <c r="D268" s="285"/>
      <c r="E268" s="285"/>
      <c r="F268" s="285"/>
      <c r="G268" s="285"/>
      <c r="H268" s="285"/>
      <c r="I268" s="683"/>
      <c r="J268" s="285"/>
      <c r="K268" s="285"/>
      <c r="L268" s="285"/>
      <c r="M268" s="285"/>
      <c r="N268" s="285"/>
      <c r="O268" s="285"/>
      <c r="P268" s="285"/>
      <c r="Q268" s="285"/>
      <c r="R268" s="285"/>
      <c r="S268" s="285"/>
      <c r="T268" s="285"/>
      <c r="U268" s="285"/>
      <c r="V268" s="285"/>
      <c r="Z268" s="7"/>
    </row>
    <row r="269" spans="1:26" hidden="1" x14ac:dyDescent="0.2">
      <c r="A269" s="285"/>
      <c r="B269" s="285"/>
      <c r="C269" s="285"/>
      <c r="D269" s="285"/>
      <c r="E269" s="285"/>
      <c r="F269" s="285"/>
      <c r="G269" s="285"/>
      <c r="H269" s="285"/>
      <c r="I269" s="683"/>
      <c r="J269" s="285"/>
      <c r="K269" s="285"/>
      <c r="L269" s="285"/>
      <c r="M269" s="285"/>
      <c r="N269" s="285"/>
      <c r="O269" s="285"/>
      <c r="P269" s="285"/>
      <c r="Q269" s="285"/>
      <c r="R269" s="285"/>
      <c r="S269" s="285"/>
      <c r="T269" s="285"/>
      <c r="U269" s="285"/>
      <c r="V269" s="285"/>
      <c r="Z269" s="7"/>
    </row>
    <row r="270" spans="1:26" hidden="1" x14ac:dyDescent="0.2">
      <c r="A270" s="285"/>
      <c r="B270" s="285"/>
      <c r="C270" s="285"/>
      <c r="D270" s="285"/>
      <c r="E270" s="285"/>
      <c r="F270" s="285"/>
      <c r="G270" s="285"/>
      <c r="H270" s="285"/>
      <c r="I270" s="683"/>
      <c r="J270" s="285"/>
      <c r="K270" s="285"/>
      <c r="L270" s="285"/>
      <c r="M270" s="285"/>
      <c r="N270" s="285"/>
      <c r="O270" s="285"/>
      <c r="P270" s="285"/>
      <c r="Q270" s="285"/>
      <c r="R270" s="285"/>
      <c r="S270" s="285"/>
      <c r="T270" s="285"/>
      <c r="U270" s="285"/>
      <c r="V270" s="285"/>
      <c r="Z270" s="7"/>
    </row>
    <row r="271" spans="1:26" hidden="1" x14ac:dyDescent="0.2">
      <c r="A271" s="285"/>
      <c r="B271" s="285"/>
      <c r="C271" s="285"/>
      <c r="D271" s="285"/>
      <c r="E271" s="285"/>
      <c r="F271" s="285"/>
      <c r="G271" s="285"/>
      <c r="H271" s="285"/>
      <c r="I271" s="683"/>
      <c r="J271" s="285"/>
      <c r="K271" s="285"/>
      <c r="L271" s="285"/>
      <c r="M271" s="285"/>
      <c r="N271" s="285"/>
      <c r="O271" s="285"/>
      <c r="P271" s="285"/>
      <c r="Q271" s="285"/>
      <c r="R271" s="285"/>
      <c r="S271" s="285"/>
      <c r="T271" s="285"/>
      <c r="U271" s="285"/>
      <c r="V271" s="285"/>
      <c r="Z271" s="7"/>
    </row>
    <row r="272" spans="1:26" hidden="1" x14ac:dyDescent="0.2">
      <c r="A272" s="285"/>
      <c r="B272" s="285"/>
      <c r="C272" s="285"/>
      <c r="D272" s="285"/>
      <c r="E272" s="285"/>
      <c r="F272" s="285"/>
      <c r="G272" s="285"/>
      <c r="H272" s="285"/>
      <c r="I272" s="683"/>
      <c r="J272" s="285"/>
      <c r="K272" s="285"/>
      <c r="L272" s="285"/>
      <c r="M272" s="285"/>
      <c r="N272" s="285"/>
      <c r="O272" s="285"/>
      <c r="P272" s="285"/>
      <c r="Q272" s="285"/>
      <c r="R272" s="285"/>
      <c r="S272" s="285"/>
      <c r="T272" s="285"/>
      <c r="U272" s="285"/>
      <c r="V272" s="285"/>
      <c r="Z272" s="7"/>
    </row>
    <row r="273" spans="1:26" hidden="1" x14ac:dyDescent="0.2">
      <c r="A273" s="285"/>
      <c r="B273" s="285"/>
      <c r="C273" s="285"/>
      <c r="D273" s="285"/>
      <c r="E273" s="285"/>
      <c r="F273" s="285"/>
      <c r="G273" s="285"/>
      <c r="H273" s="285"/>
      <c r="I273" s="683"/>
      <c r="J273" s="285"/>
      <c r="K273" s="285"/>
      <c r="L273" s="285"/>
      <c r="M273" s="285"/>
      <c r="N273" s="285"/>
      <c r="O273" s="285"/>
      <c r="P273" s="285"/>
      <c r="Q273" s="285"/>
      <c r="R273" s="285"/>
      <c r="S273" s="285"/>
      <c r="T273" s="285"/>
      <c r="U273" s="285"/>
      <c r="V273" s="285"/>
      <c r="Z273" s="7"/>
    </row>
    <row r="274" spans="1:26" hidden="1" x14ac:dyDescent="0.2">
      <c r="A274" s="285"/>
      <c r="B274" s="285"/>
      <c r="C274" s="285"/>
      <c r="D274" s="285"/>
      <c r="E274" s="285"/>
      <c r="F274" s="285"/>
      <c r="G274" s="285"/>
      <c r="H274" s="285"/>
      <c r="I274" s="683"/>
      <c r="J274" s="285"/>
      <c r="K274" s="285"/>
      <c r="L274" s="285"/>
      <c r="M274" s="285"/>
      <c r="N274" s="285"/>
      <c r="O274" s="285"/>
      <c r="P274" s="285"/>
      <c r="Q274" s="285"/>
      <c r="R274" s="285"/>
      <c r="S274" s="285"/>
      <c r="T274" s="285"/>
      <c r="U274" s="285"/>
      <c r="V274" s="285"/>
      <c r="Z274" s="7"/>
    </row>
    <row r="275" spans="1:26" hidden="1" x14ac:dyDescent="0.2">
      <c r="A275" s="285"/>
      <c r="B275" s="285"/>
      <c r="C275" s="285"/>
      <c r="D275" s="285"/>
      <c r="E275" s="285"/>
      <c r="F275" s="285"/>
      <c r="G275" s="285"/>
      <c r="H275" s="285"/>
      <c r="I275" s="683"/>
      <c r="J275" s="285"/>
      <c r="K275" s="285"/>
      <c r="L275" s="285"/>
      <c r="M275" s="285"/>
      <c r="N275" s="285"/>
      <c r="O275" s="285"/>
      <c r="P275" s="285"/>
      <c r="Q275" s="285"/>
      <c r="R275" s="285"/>
      <c r="S275" s="285"/>
      <c r="T275" s="285"/>
      <c r="U275" s="285"/>
      <c r="V275" s="285"/>
      <c r="Z275" s="7"/>
    </row>
    <row r="276" spans="1:26" hidden="1" x14ac:dyDescent="0.2">
      <c r="A276" s="285"/>
      <c r="B276" s="285"/>
      <c r="C276" s="285"/>
      <c r="D276" s="285"/>
      <c r="E276" s="285"/>
      <c r="F276" s="285"/>
      <c r="G276" s="285"/>
      <c r="H276" s="285"/>
      <c r="I276" s="683"/>
      <c r="J276" s="285"/>
      <c r="K276" s="285"/>
      <c r="L276" s="285"/>
      <c r="M276" s="285"/>
      <c r="N276" s="285"/>
      <c r="O276" s="285"/>
      <c r="P276" s="285"/>
      <c r="Q276" s="285"/>
      <c r="R276" s="285"/>
      <c r="S276" s="285"/>
      <c r="T276" s="285"/>
      <c r="U276" s="285"/>
      <c r="V276" s="285"/>
      <c r="Z276" s="7"/>
    </row>
    <row r="277" spans="1:26" hidden="1" x14ac:dyDescent="0.2">
      <c r="A277" s="285"/>
      <c r="B277" s="285"/>
      <c r="C277" s="285"/>
      <c r="D277" s="285"/>
      <c r="E277" s="285"/>
      <c r="F277" s="285"/>
      <c r="G277" s="285"/>
      <c r="H277" s="285"/>
      <c r="I277" s="683"/>
      <c r="J277" s="285"/>
      <c r="K277" s="285"/>
      <c r="L277" s="285"/>
      <c r="M277" s="285"/>
      <c r="N277" s="285"/>
      <c r="O277" s="285"/>
      <c r="P277" s="285"/>
      <c r="Q277" s="285"/>
      <c r="R277" s="285"/>
      <c r="S277" s="285"/>
      <c r="T277" s="285"/>
      <c r="U277" s="285"/>
      <c r="V277" s="285"/>
      <c r="Z277" s="7"/>
    </row>
    <row r="278" spans="1:26" hidden="1" x14ac:dyDescent="0.2">
      <c r="A278" s="285"/>
      <c r="B278" s="285"/>
      <c r="C278" s="285"/>
      <c r="D278" s="285"/>
      <c r="E278" s="285"/>
      <c r="F278" s="285"/>
      <c r="G278" s="285"/>
      <c r="H278" s="285"/>
      <c r="I278" s="683"/>
      <c r="J278" s="285"/>
      <c r="K278" s="285"/>
      <c r="L278" s="285"/>
      <c r="M278" s="285"/>
      <c r="N278" s="285"/>
      <c r="O278" s="285"/>
      <c r="P278" s="285"/>
      <c r="Q278" s="285"/>
      <c r="R278" s="285"/>
      <c r="S278" s="285"/>
      <c r="T278" s="285"/>
      <c r="U278" s="285"/>
      <c r="V278" s="285"/>
      <c r="Z278" s="7"/>
    </row>
    <row r="279" spans="1:26" hidden="1" x14ac:dyDescent="0.2">
      <c r="A279" s="285"/>
      <c r="B279" s="285"/>
      <c r="C279" s="285"/>
      <c r="D279" s="285"/>
      <c r="E279" s="285"/>
      <c r="F279" s="285"/>
      <c r="G279" s="285"/>
      <c r="H279" s="285"/>
      <c r="I279" s="683"/>
      <c r="J279" s="285"/>
      <c r="K279" s="285"/>
      <c r="L279" s="285"/>
      <c r="M279" s="285"/>
      <c r="N279" s="285"/>
      <c r="O279" s="285"/>
      <c r="P279" s="285"/>
      <c r="Q279" s="285"/>
      <c r="R279" s="285"/>
      <c r="S279" s="285"/>
      <c r="T279" s="285"/>
      <c r="U279" s="285"/>
      <c r="V279" s="285"/>
      <c r="Z279" s="7"/>
    </row>
    <row r="280" spans="1:26" hidden="1" x14ac:dyDescent="0.2">
      <c r="A280" s="285"/>
      <c r="B280" s="285"/>
      <c r="C280" s="285"/>
      <c r="D280" s="285"/>
      <c r="E280" s="285"/>
      <c r="F280" s="285"/>
      <c r="G280" s="285"/>
      <c r="H280" s="285"/>
      <c r="I280" s="683"/>
      <c r="J280" s="285"/>
      <c r="K280" s="285"/>
      <c r="L280" s="285"/>
      <c r="M280" s="285"/>
      <c r="N280" s="285"/>
      <c r="O280" s="285"/>
      <c r="P280" s="285"/>
      <c r="Q280" s="285"/>
      <c r="R280" s="285"/>
      <c r="S280" s="285"/>
      <c r="T280" s="285"/>
      <c r="U280" s="285"/>
      <c r="V280" s="285"/>
      <c r="Z280" s="7"/>
    </row>
    <row r="281" spans="1:26" hidden="1" x14ac:dyDescent="0.2">
      <c r="A281" s="285"/>
      <c r="B281" s="285"/>
      <c r="C281" s="285"/>
      <c r="D281" s="285"/>
      <c r="E281" s="285"/>
      <c r="F281" s="285"/>
      <c r="G281" s="285"/>
      <c r="H281" s="285"/>
      <c r="I281" s="683"/>
      <c r="J281" s="285"/>
      <c r="K281" s="285"/>
      <c r="L281" s="285"/>
      <c r="M281" s="285"/>
      <c r="N281" s="285"/>
      <c r="O281" s="285"/>
      <c r="P281" s="285"/>
      <c r="Q281" s="285"/>
      <c r="R281" s="285"/>
      <c r="S281" s="285"/>
      <c r="T281" s="285"/>
      <c r="U281" s="285"/>
      <c r="V281" s="285"/>
      <c r="Z281" s="7"/>
    </row>
    <row r="282" spans="1:26" hidden="1" x14ac:dyDescent="0.2">
      <c r="A282" s="285"/>
      <c r="B282" s="285"/>
      <c r="C282" s="285"/>
      <c r="D282" s="285"/>
      <c r="E282" s="285"/>
      <c r="F282" s="285"/>
      <c r="G282" s="285"/>
      <c r="H282" s="285"/>
      <c r="I282" s="683"/>
      <c r="J282" s="285"/>
      <c r="K282" s="285"/>
      <c r="L282" s="285"/>
      <c r="M282" s="285"/>
      <c r="N282" s="285"/>
      <c r="O282" s="285"/>
      <c r="P282" s="285"/>
      <c r="Q282" s="285"/>
      <c r="R282" s="285"/>
      <c r="S282" s="285"/>
      <c r="T282" s="285"/>
      <c r="U282" s="285"/>
      <c r="V282" s="285"/>
      <c r="Z282" s="7"/>
    </row>
    <row r="283" spans="1:26" hidden="1" x14ac:dyDescent="0.2">
      <c r="A283" s="285"/>
      <c r="B283" s="285"/>
      <c r="C283" s="285"/>
      <c r="D283" s="285"/>
      <c r="E283" s="285"/>
      <c r="F283" s="285"/>
      <c r="G283" s="285"/>
      <c r="H283" s="285"/>
      <c r="I283" s="683"/>
      <c r="J283" s="285"/>
      <c r="K283" s="285"/>
      <c r="L283" s="285"/>
      <c r="M283" s="285"/>
      <c r="N283" s="285"/>
      <c r="O283" s="285"/>
      <c r="P283" s="285"/>
      <c r="Q283" s="285"/>
      <c r="R283" s="285"/>
      <c r="S283" s="285"/>
      <c r="T283" s="285"/>
      <c r="U283" s="285"/>
      <c r="V283" s="285"/>
      <c r="Z283" s="7"/>
    </row>
    <row r="284" spans="1:26" hidden="1" x14ac:dyDescent="0.2">
      <c r="A284" s="285"/>
      <c r="B284" s="285"/>
      <c r="C284" s="285"/>
      <c r="D284" s="285"/>
      <c r="E284" s="285"/>
      <c r="F284" s="285"/>
      <c r="G284" s="285"/>
      <c r="H284" s="285"/>
      <c r="I284" s="683"/>
      <c r="J284" s="285"/>
      <c r="K284" s="285"/>
      <c r="L284" s="285"/>
      <c r="M284" s="285"/>
      <c r="N284" s="285"/>
      <c r="O284" s="285"/>
      <c r="P284" s="285"/>
      <c r="Q284" s="285"/>
      <c r="R284" s="285"/>
      <c r="S284" s="285"/>
      <c r="T284" s="285"/>
      <c r="U284" s="285"/>
      <c r="V284" s="285"/>
      <c r="Z284" s="7"/>
    </row>
    <row r="285" spans="1:26" hidden="1" x14ac:dyDescent="0.2">
      <c r="A285" s="285"/>
      <c r="B285" s="285"/>
      <c r="C285" s="285"/>
      <c r="D285" s="285"/>
      <c r="E285" s="285"/>
      <c r="F285" s="285"/>
      <c r="G285" s="285"/>
      <c r="H285" s="285"/>
      <c r="I285" s="683"/>
      <c r="J285" s="285"/>
      <c r="K285" s="285"/>
      <c r="L285" s="285"/>
      <c r="M285" s="285"/>
      <c r="N285" s="285"/>
      <c r="O285" s="285"/>
      <c r="P285" s="285"/>
      <c r="Q285" s="285"/>
      <c r="R285" s="285"/>
      <c r="S285" s="285"/>
      <c r="T285" s="285"/>
      <c r="U285" s="285"/>
      <c r="V285" s="285"/>
      <c r="Z285" s="7"/>
    </row>
    <row r="286" spans="1:26" hidden="1" x14ac:dyDescent="0.2">
      <c r="A286" s="285"/>
      <c r="B286" s="285"/>
      <c r="C286" s="285"/>
      <c r="D286" s="285"/>
      <c r="E286" s="285"/>
      <c r="F286" s="285"/>
      <c r="G286" s="285"/>
      <c r="H286" s="285"/>
      <c r="I286" s="683"/>
      <c r="J286" s="285"/>
      <c r="K286" s="285"/>
      <c r="L286" s="285"/>
      <c r="M286" s="285"/>
      <c r="N286" s="285"/>
      <c r="O286" s="285"/>
      <c r="P286" s="285"/>
      <c r="Q286" s="285"/>
      <c r="R286" s="285"/>
      <c r="S286" s="285"/>
      <c r="T286" s="285"/>
      <c r="U286" s="285"/>
      <c r="V286" s="285"/>
      <c r="Z286" s="7"/>
    </row>
    <row r="287" spans="1:26" hidden="1" x14ac:dyDescent="0.2">
      <c r="A287" s="285"/>
      <c r="B287" s="285"/>
      <c r="C287" s="285"/>
      <c r="D287" s="285"/>
      <c r="E287" s="285"/>
      <c r="F287" s="285"/>
      <c r="G287" s="285"/>
      <c r="H287" s="285"/>
      <c r="I287" s="683"/>
      <c r="J287" s="285"/>
      <c r="K287" s="285"/>
      <c r="L287" s="285"/>
      <c r="M287" s="285"/>
      <c r="N287" s="285"/>
      <c r="O287" s="285"/>
      <c r="P287" s="285"/>
      <c r="Q287" s="285"/>
      <c r="R287" s="285"/>
      <c r="S287" s="285"/>
      <c r="T287" s="285"/>
      <c r="U287" s="285"/>
      <c r="V287" s="285"/>
      <c r="Z287" s="7"/>
    </row>
    <row r="288" spans="1:26" hidden="1" x14ac:dyDescent="0.2">
      <c r="A288" s="285"/>
      <c r="B288" s="285"/>
      <c r="C288" s="285"/>
      <c r="D288" s="285"/>
      <c r="E288" s="285"/>
      <c r="F288" s="285"/>
      <c r="G288" s="285"/>
      <c r="H288" s="285"/>
      <c r="I288" s="683"/>
      <c r="J288" s="285"/>
      <c r="K288" s="285"/>
      <c r="L288" s="285"/>
      <c r="M288" s="285"/>
      <c r="N288" s="285"/>
      <c r="O288" s="285"/>
      <c r="P288" s="285"/>
      <c r="Q288" s="285"/>
      <c r="R288" s="285"/>
      <c r="S288" s="285"/>
      <c r="T288" s="285"/>
      <c r="U288" s="285"/>
      <c r="V288" s="285"/>
      <c r="Z288" s="7"/>
    </row>
    <row r="289" spans="1:26" hidden="1" x14ac:dyDescent="0.2">
      <c r="A289" s="285"/>
      <c r="B289" s="285"/>
      <c r="C289" s="285"/>
      <c r="D289" s="285"/>
      <c r="E289" s="285"/>
      <c r="F289" s="285"/>
      <c r="G289" s="285"/>
      <c r="H289" s="285"/>
      <c r="I289" s="683"/>
      <c r="J289" s="285"/>
      <c r="K289" s="285"/>
      <c r="L289" s="285"/>
      <c r="M289" s="285"/>
      <c r="N289" s="285"/>
      <c r="O289" s="285"/>
      <c r="P289" s="285"/>
      <c r="Q289" s="285"/>
      <c r="R289" s="285"/>
      <c r="S289" s="285"/>
      <c r="T289" s="285"/>
      <c r="U289" s="285"/>
      <c r="V289" s="285"/>
      <c r="Z289" s="7"/>
    </row>
    <row r="290" spans="1:26" hidden="1" x14ac:dyDescent="0.2">
      <c r="A290" s="285"/>
      <c r="B290" s="285"/>
      <c r="C290" s="285"/>
      <c r="D290" s="285"/>
      <c r="E290" s="285"/>
      <c r="F290" s="285"/>
      <c r="G290" s="285"/>
      <c r="H290" s="285"/>
      <c r="I290" s="683"/>
      <c r="J290" s="285"/>
      <c r="K290" s="285"/>
      <c r="L290" s="285"/>
      <c r="M290" s="285"/>
      <c r="N290" s="285"/>
      <c r="O290" s="285"/>
      <c r="P290" s="285"/>
      <c r="Q290" s="285"/>
      <c r="R290" s="285"/>
      <c r="S290" s="285"/>
      <c r="T290" s="285"/>
      <c r="U290" s="285"/>
      <c r="V290" s="285"/>
      <c r="Z290" s="7"/>
    </row>
    <row r="291" spans="1:26" hidden="1" x14ac:dyDescent="0.2">
      <c r="A291" s="285"/>
      <c r="B291" s="285"/>
      <c r="C291" s="285"/>
      <c r="D291" s="285"/>
      <c r="E291" s="285"/>
      <c r="F291" s="285"/>
      <c r="G291" s="285"/>
      <c r="H291" s="285"/>
      <c r="I291" s="683"/>
      <c r="J291" s="285"/>
      <c r="K291" s="285"/>
      <c r="L291" s="285"/>
      <c r="M291" s="285"/>
      <c r="N291" s="285"/>
      <c r="O291" s="285"/>
      <c r="P291" s="285"/>
      <c r="Q291" s="285"/>
      <c r="R291" s="285"/>
      <c r="S291" s="285"/>
      <c r="T291" s="285"/>
      <c r="U291" s="285"/>
      <c r="V291" s="285"/>
      <c r="Z291" s="7"/>
    </row>
    <row r="292" spans="1:26" hidden="1" x14ac:dyDescent="0.2">
      <c r="A292" s="285"/>
      <c r="B292" s="285"/>
      <c r="C292" s="285"/>
      <c r="D292" s="285"/>
      <c r="E292" s="285"/>
      <c r="F292" s="285"/>
      <c r="G292" s="285"/>
      <c r="H292" s="285"/>
      <c r="I292" s="683"/>
      <c r="J292" s="285"/>
      <c r="K292" s="285"/>
      <c r="L292" s="285"/>
      <c r="M292" s="285"/>
      <c r="N292" s="285"/>
      <c r="O292" s="285"/>
      <c r="P292" s="285"/>
      <c r="Q292" s="285"/>
      <c r="R292" s="285"/>
      <c r="S292" s="285"/>
      <c r="T292" s="285"/>
      <c r="U292" s="285"/>
      <c r="V292" s="285"/>
      <c r="Z292" s="7"/>
    </row>
    <row r="293" spans="1:26" hidden="1" x14ac:dyDescent="0.2">
      <c r="A293" s="285"/>
      <c r="B293" s="285"/>
      <c r="C293" s="285"/>
      <c r="D293" s="285"/>
      <c r="E293" s="285"/>
      <c r="F293" s="285"/>
      <c r="G293" s="285"/>
      <c r="H293" s="285"/>
      <c r="I293" s="683"/>
      <c r="J293" s="285"/>
      <c r="K293" s="285"/>
      <c r="L293" s="285"/>
      <c r="M293" s="285"/>
      <c r="N293" s="285"/>
      <c r="O293" s="285"/>
      <c r="P293" s="285"/>
      <c r="Q293" s="285"/>
      <c r="R293" s="285"/>
      <c r="S293" s="285"/>
      <c r="T293" s="285"/>
      <c r="U293" s="285"/>
      <c r="V293" s="285"/>
      <c r="Z293" s="7"/>
    </row>
    <row r="294" spans="1:26" hidden="1" x14ac:dyDescent="0.2">
      <c r="A294" s="285"/>
      <c r="B294" s="285"/>
      <c r="C294" s="285"/>
      <c r="D294" s="285"/>
      <c r="E294" s="285"/>
      <c r="F294" s="285"/>
      <c r="G294" s="285"/>
      <c r="H294" s="285"/>
      <c r="I294" s="683"/>
      <c r="J294" s="285"/>
      <c r="K294" s="285"/>
      <c r="L294" s="285"/>
      <c r="M294" s="285"/>
      <c r="N294" s="285"/>
      <c r="O294" s="285"/>
      <c r="P294" s="285"/>
      <c r="Q294" s="285"/>
      <c r="R294" s="285"/>
      <c r="S294" s="285"/>
      <c r="T294" s="285"/>
      <c r="U294" s="285"/>
      <c r="V294" s="285"/>
      <c r="Z294" s="7"/>
    </row>
    <row r="295" spans="1:26" hidden="1" x14ac:dyDescent="0.2">
      <c r="A295" s="285"/>
      <c r="B295" s="285"/>
      <c r="C295" s="285"/>
      <c r="D295" s="285"/>
      <c r="E295" s="285"/>
      <c r="F295" s="285"/>
      <c r="G295" s="285"/>
      <c r="H295" s="285"/>
      <c r="I295" s="683"/>
      <c r="J295" s="285"/>
      <c r="K295" s="285"/>
      <c r="L295" s="285"/>
      <c r="M295" s="285"/>
      <c r="N295" s="285"/>
      <c r="O295" s="285"/>
      <c r="P295" s="285"/>
      <c r="Q295" s="285"/>
      <c r="R295" s="285"/>
      <c r="S295" s="285"/>
      <c r="T295" s="285"/>
      <c r="U295" s="285"/>
      <c r="V295" s="285"/>
      <c r="Z295" s="7"/>
    </row>
    <row r="296" spans="1:26" hidden="1" x14ac:dyDescent="0.2">
      <c r="A296" s="285"/>
      <c r="B296" s="285"/>
      <c r="C296" s="285"/>
      <c r="D296" s="285"/>
      <c r="E296" s="285"/>
      <c r="F296" s="285"/>
      <c r="G296" s="285"/>
      <c r="H296" s="285"/>
      <c r="I296" s="683"/>
      <c r="J296" s="285"/>
      <c r="K296" s="285"/>
      <c r="L296" s="285"/>
      <c r="M296" s="285"/>
      <c r="N296" s="285"/>
      <c r="O296" s="285"/>
      <c r="P296" s="285"/>
      <c r="Q296" s="285"/>
      <c r="R296" s="285"/>
      <c r="S296" s="285"/>
      <c r="T296" s="285"/>
      <c r="U296" s="285"/>
      <c r="V296" s="285"/>
      <c r="Z296" s="7"/>
    </row>
    <row r="297" spans="1:26" hidden="1" x14ac:dyDescent="0.2">
      <c r="A297" s="285"/>
      <c r="B297" s="285"/>
      <c r="C297" s="285"/>
      <c r="D297" s="285"/>
      <c r="E297" s="285"/>
      <c r="F297" s="285"/>
      <c r="G297" s="285"/>
      <c r="H297" s="285"/>
      <c r="I297" s="683"/>
      <c r="J297" s="285"/>
      <c r="K297" s="285"/>
      <c r="L297" s="285"/>
      <c r="M297" s="285"/>
      <c r="N297" s="285"/>
      <c r="O297" s="285"/>
      <c r="P297" s="285"/>
      <c r="Q297" s="285"/>
      <c r="R297" s="285"/>
      <c r="S297" s="285"/>
      <c r="T297" s="285"/>
      <c r="U297" s="285"/>
      <c r="V297" s="285"/>
      <c r="Z297" s="7"/>
    </row>
    <row r="298" spans="1:26" hidden="1" x14ac:dyDescent="0.2">
      <c r="A298" s="285"/>
      <c r="B298" s="285"/>
      <c r="C298" s="285"/>
      <c r="D298" s="285"/>
      <c r="E298" s="285"/>
      <c r="F298" s="285"/>
      <c r="G298" s="285"/>
      <c r="H298" s="285"/>
      <c r="I298" s="683"/>
      <c r="J298" s="285"/>
      <c r="K298" s="285"/>
      <c r="L298" s="285"/>
      <c r="M298" s="285"/>
      <c r="N298" s="285"/>
      <c r="O298" s="285"/>
      <c r="P298" s="285"/>
      <c r="Q298" s="285"/>
      <c r="R298" s="285"/>
      <c r="S298" s="285"/>
      <c r="T298" s="285"/>
      <c r="U298" s="285"/>
      <c r="V298" s="285"/>
      <c r="Z298" s="7"/>
    </row>
    <row r="299" spans="1:26" hidden="1" x14ac:dyDescent="0.2">
      <c r="A299" s="285"/>
      <c r="B299" s="285"/>
      <c r="C299" s="285"/>
      <c r="D299" s="285"/>
      <c r="E299" s="285"/>
      <c r="F299" s="285"/>
      <c r="G299" s="285"/>
      <c r="H299" s="285"/>
      <c r="I299" s="683"/>
      <c r="J299" s="285"/>
      <c r="K299" s="285"/>
      <c r="L299" s="285"/>
      <c r="M299" s="285"/>
      <c r="N299" s="285"/>
      <c r="O299" s="285"/>
      <c r="P299" s="285"/>
      <c r="Q299" s="285"/>
      <c r="R299" s="285"/>
      <c r="S299" s="285"/>
      <c r="T299" s="285"/>
      <c r="U299" s="285"/>
      <c r="V299" s="285"/>
      <c r="Z299" s="7"/>
    </row>
    <row r="300" spans="1:26" hidden="1" x14ac:dyDescent="0.2">
      <c r="A300" s="285"/>
      <c r="B300" s="285"/>
      <c r="C300" s="285"/>
      <c r="D300" s="285"/>
      <c r="E300" s="285"/>
      <c r="F300" s="285"/>
      <c r="G300" s="285"/>
      <c r="H300" s="285"/>
      <c r="I300" s="683"/>
      <c r="J300" s="285"/>
      <c r="K300" s="285"/>
      <c r="L300" s="285"/>
      <c r="M300" s="285"/>
      <c r="N300" s="285"/>
      <c r="O300" s="285"/>
      <c r="P300" s="285"/>
      <c r="Q300" s="285"/>
      <c r="R300" s="285"/>
      <c r="S300" s="285"/>
      <c r="T300" s="285"/>
      <c r="U300" s="285"/>
      <c r="V300" s="285"/>
      <c r="Z300" s="7"/>
    </row>
    <row r="301" spans="1:26" hidden="1" x14ac:dyDescent="0.2">
      <c r="A301" s="285"/>
      <c r="B301" s="285"/>
      <c r="C301" s="285"/>
      <c r="D301" s="285"/>
      <c r="E301" s="285"/>
      <c r="F301" s="285"/>
      <c r="G301" s="285"/>
      <c r="H301" s="285"/>
      <c r="I301" s="683"/>
      <c r="J301" s="285"/>
      <c r="K301" s="285"/>
      <c r="L301" s="285"/>
      <c r="M301" s="285"/>
      <c r="N301" s="285"/>
      <c r="O301" s="285"/>
      <c r="P301" s="285"/>
      <c r="Q301" s="285"/>
      <c r="R301" s="285"/>
      <c r="S301" s="285"/>
      <c r="T301" s="285"/>
      <c r="U301" s="285"/>
      <c r="V301" s="285"/>
      <c r="Z301" s="7"/>
    </row>
    <row r="302" spans="1:26" hidden="1" x14ac:dyDescent="0.2">
      <c r="A302" s="285"/>
      <c r="B302" s="285"/>
      <c r="C302" s="285"/>
      <c r="D302" s="285"/>
      <c r="E302" s="285"/>
      <c r="F302" s="285"/>
      <c r="G302" s="285"/>
      <c r="H302" s="285"/>
      <c r="I302" s="683"/>
      <c r="J302" s="285"/>
      <c r="K302" s="285"/>
      <c r="L302" s="285"/>
      <c r="M302" s="285"/>
      <c r="N302" s="285"/>
      <c r="O302" s="285"/>
      <c r="P302" s="285"/>
      <c r="Q302" s="285"/>
      <c r="R302" s="285"/>
      <c r="S302" s="285"/>
      <c r="T302" s="285"/>
      <c r="U302" s="285"/>
      <c r="V302" s="285"/>
      <c r="Z302" s="7"/>
    </row>
    <row r="303" spans="1:26" hidden="1" x14ac:dyDescent="0.2">
      <c r="A303" s="285"/>
      <c r="B303" s="285"/>
      <c r="C303" s="285"/>
      <c r="D303" s="285"/>
      <c r="E303" s="285"/>
      <c r="F303" s="285"/>
      <c r="G303" s="285"/>
      <c r="H303" s="285"/>
      <c r="I303" s="683"/>
      <c r="J303" s="285"/>
      <c r="K303" s="285"/>
      <c r="L303" s="285"/>
      <c r="M303" s="285"/>
      <c r="N303" s="285"/>
      <c r="O303" s="285"/>
      <c r="P303" s="285"/>
      <c r="Q303" s="285"/>
      <c r="R303" s="285"/>
      <c r="S303" s="285"/>
      <c r="T303" s="285"/>
      <c r="U303" s="285"/>
      <c r="V303" s="285"/>
      <c r="Z303" s="7"/>
    </row>
    <row r="304" spans="1:26" hidden="1" x14ac:dyDescent="0.2">
      <c r="A304" s="285"/>
      <c r="B304" s="285"/>
      <c r="C304" s="285"/>
      <c r="D304" s="285"/>
      <c r="E304" s="285"/>
      <c r="F304" s="285"/>
      <c r="G304" s="285"/>
      <c r="H304" s="285"/>
      <c r="I304" s="683"/>
      <c r="J304" s="285"/>
      <c r="K304" s="285"/>
      <c r="L304" s="285"/>
      <c r="M304" s="285"/>
      <c r="N304" s="285"/>
      <c r="O304" s="285"/>
      <c r="P304" s="285"/>
      <c r="Q304" s="285"/>
      <c r="R304" s="285"/>
      <c r="S304" s="285"/>
      <c r="T304" s="285"/>
      <c r="U304" s="285"/>
      <c r="V304" s="285"/>
      <c r="Z304" s="7"/>
    </row>
    <row r="305" spans="1:26" hidden="1" x14ac:dyDescent="0.2">
      <c r="A305" s="285"/>
      <c r="B305" s="285"/>
      <c r="C305" s="285"/>
      <c r="D305" s="285"/>
      <c r="E305" s="285"/>
      <c r="F305" s="285"/>
      <c r="G305" s="285"/>
      <c r="H305" s="285"/>
      <c r="I305" s="683"/>
      <c r="J305" s="285"/>
      <c r="K305" s="285"/>
      <c r="L305" s="285"/>
      <c r="M305" s="285"/>
      <c r="N305" s="285"/>
      <c r="O305" s="285"/>
      <c r="P305" s="285"/>
      <c r="Q305" s="285"/>
      <c r="R305" s="285"/>
      <c r="S305" s="285"/>
      <c r="T305" s="285"/>
      <c r="U305" s="285"/>
      <c r="V305" s="285"/>
      <c r="Z305" s="7"/>
    </row>
    <row r="306" spans="1:26" hidden="1" x14ac:dyDescent="0.2">
      <c r="A306" s="285"/>
      <c r="B306" s="285"/>
      <c r="C306" s="285"/>
      <c r="D306" s="285"/>
      <c r="E306" s="285"/>
      <c r="F306" s="285"/>
      <c r="G306" s="285"/>
      <c r="H306" s="285"/>
      <c r="I306" s="683"/>
      <c r="J306" s="285"/>
      <c r="K306" s="285"/>
      <c r="L306" s="285"/>
      <c r="M306" s="285"/>
      <c r="N306" s="285"/>
      <c r="O306" s="285"/>
      <c r="P306" s="285"/>
      <c r="Q306" s="285"/>
      <c r="R306" s="285"/>
      <c r="S306" s="285"/>
      <c r="T306" s="285"/>
      <c r="U306" s="285"/>
      <c r="V306" s="285"/>
      <c r="Z306" s="7"/>
    </row>
    <row r="307" spans="1:26" hidden="1" x14ac:dyDescent="0.2">
      <c r="A307" s="285"/>
      <c r="B307" s="285"/>
      <c r="C307" s="285"/>
      <c r="D307" s="285"/>
      <c r="E307" s="285"/>
      <c r="F307" s="285"/>
      <c r="G307" s="285"/>
      <c r="H307" s="285"/>
      <c r="I307" s="683"/>
      <c r="J307" s="285"/>
      <c r="K307" s="285"/>
      <c r="L307" s="285"/>
      <c r="M307" s="285"/>
      <c r="N307" s="285"/>
      <c r="O307" s="285"/>
      <c r="P307" s="285"/>
      <c r="Q307" s="285"/>
      <c r="R307" s="285"/>
      <c r="S307" s="285"/>
      <c r="T307" s="285"/>
      <c r="U307" s="285"/>
      <c r="V307" s="285"/>
      <c r="Z307" s="7"/>
    </row>
    <row r="308" spans="1:26" hidden="1" x14ac:dyDescent="0.2">
      <c r="A308" s="285"/>
      <c r="B308" s="285"/>
      <c r="C308" s="285"/>
      <c r="D308" s="285"/>
      <c r="E308" s="285"/>
      <c r="F308" s="285"/>
      <c r="G308" s="285"/>
      <c r="H308" s="285"/>
      <c r="I308" s="683"/>
      <c r="J308" s="285"/>
      <c r="K308" s="285"/>
      <c r="L308" s="285"/>
      <c r="M308" s="285"/>
      <c r="N308" s="285"/>
      <c r="O308" s="285"/>
      <c r="P308" s="285"/>
      <c r="Q308" s="285"/>
      <c r="R308" s="285"/>
      <c r="S308" s="285"/>
      <c r="T308" s="285"/>
      <c r="U308" s="285"/>
      <c r="V308" s="285"/>
      <c r="Z308" s="7"/>
    </row>
    <row r="309" spans="1:26" hidden="1" x14ac:dyDescent="0.2">
      <c r="A309" s="285"/>
      <c r="B309" s="285"/>
      <c r="C309" s="285"/>
      <c r="D309" s="285"/>
      <c r="E309" s="285"/>
      <c r="F309" s="285"/>
      <c r="G309" s="285"/>
      <c r="H309" s="285"/>
      <c r="I309" s="683"/>
      <c r="J309" s="285"/>
      <c r="K309" s="285"/>
      <c r="L309" s="285"/>
      <c r="M309" s="285"/>
      <c r="N309" s="285"/>
      <c r="O309" s="285"/>
      <c r="P309" s="285"/>
      <c r="Q309" s="285"/>
      <c r="R309" s="285"/>
      <c r="S309" s="285"/>
      <c r="T309" s="285"/>
      <c r="U309" s="285"/>
      <c r="V309" s="285"/>
      <c r="Z309" s="7"/>
    </row>
    <row r="310" spans="1:26" hidden="1" x14ac:dyDescent="0.2">
      <c r="A310" s="285"/>
      <c r="B310" s="285"/>
      <c r="C310" s="285"/>
      <c r="D310" s="285"/>
      <c r="E310" s="285"/>
      <c r="F310" s="285"/>
      <c r="G310" s="285"/>
      <c r="H310" s="285"/>
      <c r="I310" s="683"/>
      <c r="J310" s="285"/>
      <c r="K310" s="285"/>
      <c r="L310" s="285"/>
      <c r="M310" s="285"/>
      <c r="N310" s="285"/>
      <c r="O310" s="285"/>
      <c r="P310" s="285"/>
      <c r="Q310" s="285"/>
      <c r="R310" s="285"/>
      <c r="S310" s="285"/>
      <c r="T310" s="285"/>
      <c r="U310" s="285"/>
      <c r="V310" s="285"/>
      <c r="Z310" s="7"/>
    </row>
    <row r="311" spans="1:26" hidden="1" x14ac:dyDescent="0.2">
      <c r="A311" s="285"/>
      <c r="B311" s="285"/>
      <c r="C311" s="285"/>
      <c r="D311" s="285"/>
      <c r="E311" s="285"/>
      <c r="F311" s="285"/>
      <c r="G311" s="285"/>
      <c r="H311" s="285"/>
      <c r="I311" s="683"/>
      <c r="J311" s="285"/>
      <c r="K311" s="285"/>
      <c r="L311" s="285"/>
      <c r="M311" s="285"/>
      <c r="N311" s="285"/>
      <c r="O311" s="285"/>
      <c r="P311" s="285"/>
      <c r="Q311" s="285"/>
      <c r="R311" s="285"/>
      <c r="S311" s="285"/>
      <c r="T311" s="285"/>
      <c r="U311" s="285"/>
      <c r="V311" s="285"/>
      <c r="Z311" s="7"/>
    </row>
    <row r="312" spans="1:26" hidden="1" x14ac:dyDescent="0.2">
      <c r="A312" s="285"/>
      <c r="B312" s="285"/>
      <c r="C312" s="285"/>
      <c r="D312" s="285"/>
      <c r="E312" s="285"/>
      <c r="F312" s="285"/>
      <c r="G312" s="285"/>
      <c r="H312" s="285"/>
      <c r="I312" s="683"/>
      <c r="J312" s="285"/>
      <c r="K312" s="285"/>
      <c r="L312" s="285"/>
      <c r="M312" s="285"/>
      <c r="N312" s="285"/>
      <c r="O312" s="285"/>
      <c r="P312" s="285"/>
      <c r="Q312" s="285"/>
      <c r="R312" s="285"/>
      <c r="S312" s="285"/>
      <c r="T312" s="285"/>
      <c r="U312" s="285"/>
      <c r="V312" s="285"/>
      <c r="Z312" s="7"/>
    </row>
    <row r="313" spans="1:26" hidden="1" x14ac:dyDescent="0.2">
      <c r="A313" s="285"/>
      <c r="B313" s="285"/>
      <c r="C313" s="285"/>
      <c r="D313" s="285"/>
      <c r="E313" s="285"/>
      <c r="F313" s="285"/>
      <c r="G313" s="285"/>
      <c r="H313" s="285"/>
      <c r="I313" s="683"/>
      <c r="J313" s="285"/>
      <c r="K313" s="285"/>
      <c r="L313" s="285"/>
      <c r="M313" s="285"/>
      <c r="N313" s="285"/>
      <c r="O313" s="285"/>
      <c r="P313" s="285"/>
      <c r="Q313" s="285"/>
      <c r="R313" s="285"/>
      <c r="S313" s="285"/>
      <c r="T313" s="285"/>
      <c r="U313" s="285"/>
      <c r="V313" s="285"/>
      <c r="Z313" s="7"/>
    </row>
    <row r="314" spans="1:26" hidden="1" x14ac:dyDescent="0.2">
      <c r="A314" s="285"/>
      <c r="B314" s="285"/>
      <c r="C314" s="285"/>
      <c r="D314" s="285"/>
      <c r="E314" s="285"/>
      <c r="F314" s="285"/>
      <c r="G314" s="285"/>
      <c r="H314" s="285"/>
      <c r="I314" s="683"/>
      <c r="J314" s="285"/>
      <c r="K314" s="285"/>
      <c r="L314" s="285"/>
      <c r="M314" s="285"/>
      <c r="N314" s="285"/>
      <c r="O314" s="285"/>
      <c r="P314" s="285"/>
      <c r="Q314" s="285"/>
      <c r="R314" s="285"/>
      <c r="S314" s="285"/>
      <c r="T314" s="285"/>
      <c r="U314" s="285"/>
      <c r="V314" s="285"/>
      <c r="Z314" s="7"/>
    </row>
    <row r="315" spans="1:26" hidden="1" x14ac:dyDescent="0.2">
      <c r="A315" s="285"/>
      <c r="B315" s="285"/>
      <c r="C315" s="285"/>
      <c r="D315" s="285"/>
      <c r="E315" s="285"/>
      <c r="F315" s="285"/>
      <c r="G315" s="285"/>
      <c r="H315" s="285"/>
      <c r="I315" s="683"/>
      <c r="J315" s="285"/>
      <c r="K315" s="285"/>
      <c r="L315" s="285"/>
      <c r="M315" s="285"/>
      <c r="N315" s="285"/>
      <c r="O315" s="285"/>
      <c r="P315" s="285"/>
      <c r="Q315" s="285"/>
      <c r="R315" s="285"/>
      <c r="S315" s="285"/>
      <c r="T315" s="285"/>
      <c r="U315" s="285"/>
      <c r="V315" s="285"/>
      <c r="Z315" s="7"/>
    </row>
    <row r="316" spans="1:26" hidden="1" x14ac:dyDescent="0.2">
      <c r="A316" s="285"/>
      <c r="B316" s="285"/>
      <c r="C316" s="285"/>
      <c r="D316" s="285"/>
      <c r="E316" s="285"/>
      <c r="F316" s="285"/>
      <c r="G316" s="285"/>
      <c r="H316" s="285"/>
      <c r="I316" s="683"/>
      <c r="J316" s="285"/>
      <c r="K316" s="285"/>
      <c r="L316" s="285"/>
      <c r="M316" s="285"/>
      <c r="N316" s="285"/>
      <c r="O316" s="285"/>
      <c r="P316" s="285"/>
      <c r="Q316" s="285"/>
      <c r="R316" s="285"/>
      <c r="S316" s="285"/>
      <c r="T316" s="285"/>
      <c r="U316" s="285"/>
      <c r="V316" s="285"/>
      <c r="Z316" s="7"/>
    </row>
    <row r="317" spans="1:26" hidden="1" x14ac:dyDescent="0.2">
      <c r="A317" s="285"/>
      <c r="B317" s="285"/>
      <c r="C317" s="285"/>
      <c r="D317" s="285"/>
      <c r="E317" s="285"/>
      <c r="F317" s="285"/>
      <c r="G317" s="285"/>
      <c r="H317" s="285"/>
      <c r="I317" s="683"/>
      <c r="J317" s="285"/>
      <c r="K317" s="285"/>
      <c r="L317" s="285"/>
      <c r="M317" s="285"/>
      <c r="N317" s="285"/>
      <c r="O317" s="285"/>
      <c r="P317" s="285"/>
      <c r="Q317" s="285"/>
      <c r="R317" s="285"/>
      <c r="S317" s="285"/>
      <c r="T317" s="285"/>
      <c r="U317" s="285"/>
      <c r="V317" s="285"/>
      <c r="Z317" s="7"/>
    </row>
    <row r="318" spans="1:26" hidden="1" x14ac:dyDescent="0.2">
      <c r="A318" s="285"/>
      <c r="B318" s="285"/>
      <c r="C318" s="285"/>
      <c r="D318" s="285"/>
      <c r="E318" s="285"/>
      <c r="F318" s="285"/>
      <c r="G318" s="285"/>
      <c r="H318" s="285"/>
      <c r="I318" s="683"/>
      <c r="J318" s="285"/>
      <c r="K318" s="285"/>
      <c r="L318" s="285"/>
      <c r="M318" s="285"/>
      <c r="N318" s="285"/>
      <c r="O318" s="285"/>
      <c r="P318" s="285"/>
      <c r="Q318" s="285"/>
      <c r="R318" s="285"/>
      <c r="S318" s="285"/>
      <c r="T318" s="285"/>
      <c r="U318" s="285"/>
      <c r="V318" s="285"/>
      <c r="Z318" s="7"/>
    </row>
    <row r="319" spans="1:26" hidden="1" x14ac:dyDescent="0.2">
      <c r="A319" s="285"/>
      <c r="B319" s="285"/>
      <c r="C319" s="285"/>
      <c r="D319" s="285"/>
      <c r="E319" s="285"/>
      <c r="F319" s="285"/>
      <c r="G319" s="285"/>
      <c r="H319" s="285"/>
      <c r="I319" s="683"/>
      <c r="J319" s="285"/>
      <c r="K319" s="285"/>
      <c r="L319" s="285"/>
      <c r="M319" s="285"/>
      <c r="N319" s="285"/>
      <c r="O319" s="285"/>
      <c r="P319" s="285"/>
      <c r="Q319" s="285"/>
      <c r="R319" s="285"/>
      <c r="S319" s="285"/>
      <c r="T319" s="285"/>
      <c r="U319" s="285"/>
      <c r="V319" s="285"/>
      <c r="Z319" s="7"/>
    </row>
    <row r="320" spans="1:26" hidden="1" x14ac:dyDescent="0.2">
      <c r="A320" s="285"/>
      <c r="B320" s="285"/>
      <c r="C320" s="285"/>
      <c r="D320" s="285"/>
      <c r="E320" s="285"/>
      <c r="F320" s="285"/>
      <c r="G320" s="285"/>
      <c r="H320" s="285"/>
      <c r="I320" s="683"/>
      <c r="J320" s="285"/>
      <c r="K320" s="285"/>
      <c r="L320" s="285"/>
      <c r="M320" s="285"/>
      <c r="N320" s="285"/>
      <c r="O320" s="285"/>
      <c r="P320" s="285"/>
      <c r="Q320" s="285"/>
      <c r="R320" s="285"/>
      <c r="S320" s="285"/>
      <c r="T320" s="285"/>
      <c r="U320" s="285"/>
      <c r="V320" s="285"/>
      <c r="Z320" s="7"/>
    </row>
    <row r="321" spans="1:26" hidden="1" x14ac:dyDescent="0.2">
      <c r="A321" s="285"/>
      <c r="B321" s="285"/>
      <c r="C321" s="285"/>
      <c r="D321" s="285"/>
      <c r="E321" s="285"/>
      <c r="F321" s="285"/>
      <c r="G321" s="285"/>
      <c r="H321" s="285"/>
      <c r="I321" s="683"/>
      <c r="J321" s="285"/>
      <c r="K321" s="285"/>
      <c r="L321" s="285"/>
      <c r="M321" s="285"/>
      <c r="N321" s="285"/>
      <c r="O321" s="285"/>
      <c r="P321" s="285"/>
      <c r="Q321" s="285"/>
      <c r="R321" s="285"/>
      <c r="S321" s="285"/>
      <c r="T321" s="285"/>
      <c r="U321" s="285"/>
      <c r="V321" s="285"/>
      <c r="Z321" s="7"/>
    </row>
    <row r="322" spans="1:26" hidden="1" x14ac:dyDescent="0.2">
      <c r="A322" s="285"/>
      <c r="B322" s="285"/>
      <c r="C322" s="285"/>
      <c r="D322" s="285"/>
      <c r="E322" s="285"/>
      <c r="F322" s="285"/>
      <c r="G322" s="285"/>
      <c r="H322" s="285"/>
      <c r="I322" s="683"/>
      <c r="J322" s="285"/>
      <c r="K322" s="285"/>
      <c r="L322" s="285"/>
      <c r="M322" s="285"/>
      <c r="N322" s="285"/>
      <c r="O322" s="285"/>
      <c r="P322" s="285"/>
      <c r="Q322" s="285"/>
      <c r="R322" s="285"/>
      <c r="S322" s="285"/>
      <c r="T322" s="285"/>
      <c r="U322" s="285"/>
      <c r="V322" s="285"/>
      <c r="Z322" s="7"/>
    </row>
    <row r="323" spans="1:26" hidden="1" x14ac:dyDescent="0.2">
      <c r="A323" s="285"/>
      <c r="B323" s="285"/>
      <c r="C323" s="285"/>
      <c r="D323" s="285"/>
      <c r="E323" s="285"/>
      <c r="F323" s="285"/>
      <c r="G323" s="285"/>
      <c r="H323" s="285"/>
      <c r="I323" s="683"/>
      <c r="J323" s="285"/>
      <c r="K323" s="285"/>
      <c r="L323" s="285"/>
      <c r="M323" s="285"/>
      <c r="N323" s="285"/>
      <c r="O323" s="285"/>
      <c r="P323" s="285"/>
      <c r="Q323" s="285"/>
      <c r="R323" s="285"/>
      <c r="S323" s="285"/>
      <c r="T323" s="285"/>
      <c r="U323" s="285"/>
      <c r="V323" s="285"/>
      <c r="Z323" s="7"/>
    </row>
    <row r="324" spans="1:26" hidden="1" x14ac:dyDescent="0.2">
      <c r="A324" s="285"/>
      <c r="B324" s="285"/>
      <c r="C324" s="285"/>
      <c r="D324" s="285"/>
      <c r="E324" s="285"/>
      <c r="F324" s="285"/>
      <c r="G324" s="285"/>
      <c r="H324" s="285"/>
      <c r="I324" s="683"/>
      <c r="J324" s="285"/>
      <c r="K324" s="285"/>
      <c r="L324" s="285"/>
      <c r="M324" s="285"/>
      <c r="N324" s="285"/>
      <c r="O324" s="285"/>
      <c r="P324" s="285"/>
      <c r="Q324" s="285"/>
      <c r="R324" s="285"/>
      <c r="S324" s="285"/>
      <c r="T324" s="285"/>
      <c r="U324" s="285"/>
      <c r="V324" s="285"/>
      <c r="Z324" s="7"/>
    </row>
    <row r="325" spans="1:26" hidden="1" x14ac:dyDescent="0.2">
      <c r="A325" s="285"/>
      <c r="B325" s="285"/>
      <c r="C325" s="285"/>
      <c r="D325" s="285"/>
      <c r="E325" s="285"/>
      <c r="F325" s="285"/>
      <c r="G325" s="285"/>
      <c r="H325" s="285"/>
      <c r="I325" s="683"/>
      <c r="J325" s="285"/>
      <c r="K325" s="285"/>
      <c r="L325" s="285"/>
      <c r="M325" s="285"/>
      <c r="N325" s="285"/>
      <c r="O325" s="285"/>
      <c r="P325" s="285"/>
      <c r="Q325" s="285"/>
      <c r="R325" s="285"/>
      <c r="S325" s="285"/>
      <c r="T325" s="285"/>
      <c r="U325" s="285"/>
      <c r="V325" s="285"/>
      <c r="Z325" s="7"/>
    </row>
    <row r="326" spans="1:26" hidden="1" x14ac:dyDescent="0.2">
      <c r="A326" s="285"/>
      <c r="B326" s="285"/>
      <c r="C326" s="285"/>
      <c r="D326" s="285"/>
      <c r="E326" s="285"/>
      <c r="F326" s="285"/>
      <c r="G326" s="285"/>
      <c r="H326" s="285"/>
      <c r="I326" s="683"/>
      <c r="J326" s="285"/>
      <c r="K326" s="285"/>
      <c r="L326" s="285"/>
      <c r="M326" s="285"/>
      <c r="N326" s="285"/>
      <c r="O326" s="285"/>
      <c r="P326" s="285"/>
      <c r="Q326" s="285"/>
      <c r="R326" s="285"/>
      <c r="S326" s="285"/>
      <c r="T326" s="285"/>
      <c r="U326" s="285"/>
      <c r="V326" s="285"/>
      <c r="Z326" s="7"/>
    </row>
    <row r="327" spans="1:26" hidden="1" x14ac:dyDescent="0.2">
      <c r="A327" s="285"/>
      <c r="B327" s="285"/>
      <c r="C327" s="285"/>
      <c r="D327" s="285"/>
      <c r="E327" s="285"/>
      <c r="F327" s="285"/>
      <c r="G327" s="285"/>
      <c r="H327" s="285"/>
      <c r="I327" s="683"/>
      <c r="J327" s="285"/>
      <c r="K327" s="285"/>
      <c r="L327" s="285"/>
      <c r="M327" s="285"/>
      <c r="N327" s="285"/>
      <c r="O327" s="285"/>
      <c r="P327" s="285"/>
      <c r="Q327" s="285"/>
      <c r="R327" s="285"/>
      <c r="S327" s="285"/>
      <c r="T327" s="285"/>
      <c r="U327" s="285"/>
      <c r="V327" s="285"/>
      <c r="Z327" s="7"/>
    </row>
    <row r="328" spans="1:26" hidden="1" x14ac:dyDescent="0.2">
      <c r="A328" s="285"/>
      <c r="B328" s="285"/>
      <c r="C328" s="285"/>
      <c r="D328" s="285"/>
      <c r="E328" s="285"/>
      <c r="F328" s="285"/>
      <c r="G328" s="285"/>
      <c r="H328" s="285"/>
      <c r="I328" s="683"/>
      <c r="J328" s="285"/>
      <c r="K328" s="285"/>
      <c r="L328" s="285"/>
      <c r="M328" s="285"/>
      <c r="N328" s="285"/>
      <c r="O328" s="285"/>
      <c r="P328" s="285"/>
      <c r="Q328" s="285"/>
      <c r="R328" s="285"/>
      <c r="S328" s="285"/>
      <c r="T328" s="285"/>
      <c r="U328" s="285"/>
      <c r="V328" s="285"/>
      <c r="Z328" s="7"/>
    </row>
    <row r="329" spans="1:26" hidden="1" x14ac:dyDescent="0.2">
      <c r="A329" s="285"/>
      <c r="B329" s="285"/>
      <c r="C329" s="285"/>
      <c r="D329" s="285"/>
      <c r="E329" s="285"/>
      <c r="F329" s="285"/>
      <c r="G329" s="285"/>
      <c r="H329" s="285"/>
      <c r="I329" s="683"/>
      <c r="J329" s="285"/>
      <c r="K329" s="285"/>
      <c r="L329" s="285"/>
      <c r="M329" s="285"/>
      <c r="N329" s="285"/>
      <c r="O329" s="285"/>
      <c r="P329" s="285"/>
      <c r="Q329" s="285"/>
      <c r="R329" s="285"/>
      <c r="S329" s="285"/>
      <c r="T329" s="285"/>
      <c r="U329" s="285"/>
      <c r="V329" s="285"/>
      <c r="Z329" s="7"/>
    </row>
    <row r="330" spans="1:26" hidden="1" x14ac:dyDescent="0.2">
      <c r="A330" s="285"/>
      <c r="B330" s="285"/>
      <c r="C330" s="285"/>
      <c r="D330" s="285"/>
      <c r="E330" s="285"/>
      <c r="F330" s="285"/>
      <c r="G330" s="285"/>
      <c r="H330" s="285"/>
      <c r="I330" s="683"/>
      <c r="J330" s="285"/>
      <c r="K330" s="285"/>
      <c r="L330" s="285"/>
      <c r="M330" s="285"/>
      <c r="N330" s="285"/>
      <c r="O330" s="285"/>
      <c r="P330" s="285"/>
      <c r="Q330" s="285"/>
      <c r="R330" s="285"/>
      <c r="S330" s="285"/>
      <c r="T330" s="285"/>
      <c r="U330" s="285"/>
      <c r="V330" s="285"/>
      <c r="Z330" s="7"/>
    </row>
    <row r="331" spans="1:26" hidden="1" x14ac:dyDescent="0.2">
      <c r="A331" s="285"/>
      <c r="B331" s="285"/>
      <c r="C331" s="285"/>
      <c r="D331" s="285"/>
      <c r="E331" s="285"/>
      <c r="F331" s="285"/>
      <c r="G331" s="285"/>
      <c r="H331" s="285"/>
      <c r="I331" s="683"/>
      <c r="J331" s="285"/>
      <c r="K331" s="285"/>
      <c r="L331" s="285"/>
      <c r="M331" s="285"/>
      <c r="N331" s="285"/>
      <c r="O331" s="285"/>
      <c r="P331" s="285"/>
      <c r="Q331" s="285"/>
      <c r="R331" s="285"/>
      <c r="S331" s="285"/>
      <c r="T331" s="285"/>
      <c r="U331" s="285"/>
      <c r="V331" s="285"/>
      <c r="Z331" s="7"/>
    </row>
    <row r="332" spans="1:26" hidden="1" x14ac:dyDescent="0.2">
      <c r="A332" s="285"/>
      <c r="B332" s="285"/>
      <c r="C332" s="285"/>
      <c r="D332" s="285"/>
      <c r="E332" s="285"/>
      <c r="F332" s="285"/>
      <c r="G332" s="285"/>
      <c r="H332" s="285"/>
      <c r="I332" s="683"/>
      <c r="J332" s="285"/>
      <c r="K332" s="285"/>
      <c r="L332" s="285"/>
      <c r="M332" s="285"/>
      <c r="N332" s="285"/>
      <c r="O332" s="285"/>
      <c r="P332" s="285"/>
      <c r="Q332" s="285"/>
      <c r="R332" s="285"/>
      <c r="S332" s="285"/>
      <c r="T332" s="285"/>
      <c r="U332" s="285"/>
      <c r="V332" s="285"/>
      <c r="Z332" s="7"/>
    </row>
    <row r="333" spans="1:26" hidden="1" x14ac:dyDescent="0.2">
      <c r="A333" s="285"/>
      <c r="B333" s="285"/>
      <c r="C333" s="285"/>
      <c r="D333" s="285"/>
      <c r="E333" s="285"/>
      <c r="F333" s="285"/>
      <c r="G333" s="285"/>
      <c r="H333" s="285"/>
      <c r="I333" s="683"/>
      <c r="J333" s="285"/>
      <c r="K333" s="285"/>
      <c r="L333" s="285"/>
      <c r="M333" s="285"/>
      <c r="N333" s="285"/>
      <c r="O333" s="285"/>
      <c r="P333" s="285"/>
      <c r="Q333" s="285"/>
      <c r="R333" s="285"/>
      <c r="S333" s="285"/>
      <c r="T333" s="285"/>
      <c r="U333" s="285"/>
      <c r="V333" s="285"/>
      <c r="Z333" s="7"/>
    </row>
    <row r="334" spans="1:26" hidden="1" x14ac:dyDescent="0.2">
      <c r="A334" s="285"/>
      <c r="B334" s="285"/>
      <c r="C334" s="285"/>
      <c r="D334" s="285"/>
      <c r="E334" s="285"/>
      <c r="F334" s="285"/>
      <c r="G334" s="285"/>
      <c r="H334" s="285"/>
      <c r="I334" s="683"/>
      <c r="J334" s="285"/>
      <c r="K334" s="285"/>
      <c r="L334" s="285"/>
      <c r="M334" s="285"/>
      <c r="N334" s="285"/>
      <c r="O334" s="285"/>
      <c r="P334" s="285"/>
      <c r="Q334" s="285"/>
      <c r="R334" s="285"/>
      <c r="S334" s="285"/>
      <c r="T334" s="285"/>
      <c r="U334" s="285"/>
      <c r="V334" s="285"/>
      <c r="Z334" s="7"/>
    </row>
    <row r="335" spans="1:26" hidden="1" x14ac:dyDescent="0.2">
      <c r="A335" s="285"/>
      <c r="B335" s="285"/>
      <c r="C335" s="285"/>
      <c r="D335" s="285"/>
      <c r="E335" s="285"/>
      <c r="F335" s="285"/>
      <c r="G335" s="285"/>
      <c r="H335" s="285"/>
      <c r="I335" s="683"/>
      <c r="J335" s="285"/>
      <c r="K335" s="285"/>
      <c r="L335" s="285"/>
      <c r="M335" s="285"/>
      <c r="N335" s="285"/>
      <c r="O335" s="285"/>
      <c r="P335" s="285"/>
      <c r="Q335" s="285"/>
      <c r="R335" s="285"/>
      <c r="S335" s="285"/>
      <c r="T335" s="285"/>
      <c r="U335" s="285"/>
      <c r="V335" s="285"/>
      <c r="Z335" s="7"/>
    </row>
    <row r="336" spans="1:26" hidden="1" x14ac:dyDescent="0.2">
      <c r="A336" s="285"/>
      <c r="B336" s="285"/>
      <c r="C336" s="285"/>
      <c r="D336" s="285"/>
      <c r="E336" s="285"/>
      <c r="F336" s="285"/>
      <c r="G336" s="285"/>
      <c r="H336" s="285"/>
      <c r="I336" s="683"/>
      <c r="J336" s="285"/>
      <c r="K336" s="285"/>
      <c r="L336" s="285"/>
      <c r="M336" s="285"/>
      <c r="N336" s="285"/>
      <c r="O336" s="285"/>
      <c r="P336" s="285"/>
      <c r="Q336" s="285"/>
      <c r="R336" s="285"/>
      <c r="S336" s="285"/>
      <c r="T336" s="285"/>
      <c r="U336" s="285"/>
      <c r="V336" s="285"/>
      <c r="Z336" s="7"/>
    </row>
    <row r="337" spans="1:26" hidden="1" x14ac:dyDescent="0.2">
      <c r="A337" s="285"/>
      <c r="B337" s="285"/>
      <c r="C337" s="285"/>
      <c r="D337" s="285"/>
      <c r="E337" s="285"/>
      <c r="F337" s="285"/>
      <c r="G337" s="285"/>
      <c r="H337" s="285"/>
      <c r="I337" s="683"/>
      <c r="J337" s="285"/>
      <c r="K337" s="285"/>
      <c r="L337" s="285"/>
      <c r="M337" s="285"/>
      <c r="N337" s="285"/>
      <c r="O337" s="285"/>
      <c r="P337" s="285"/>
      <c r="Q337" s="285"/>
      <c r="R337" s="285"/>
      <c r="S337" s="285"/>
      <c r="T337" s="285"/>
      <c r="U337" s="285"/>
      <c r="V337" s="285"/>
      <c r="Z337" s="7"/>
    </row>
    <row r="338" spans="1:26" hidden="1" x14ac:dyDescent="0.2">
      <c r="A338" s="285"/>
      <c r="B338" s="285"/>
      <c r="C338" s="285"/>
      <c r="D338" s="285"/>
      <c r="E338" s="285"/>
      <c r="F338" s="285"/>
      <c r="G338" s="285"/>
      <c r="H338" s="285"/>
      <c r="I338" s="683"/>
      <c r="J338" s="285"/>
      <c r="K338" s="285"/>
      <c r="L338" s="285"/>
      <c r="M338" s="285"/>
      <c r="N338" s="285"/>
      <c r="O338" s="285"/>
      <c r="P338" s="285"/>
      <c r="Q338" s="285"/>
      <c r="R338" s="285"/>
      <c r="S338" s="285"/>
      <c r="T338" s="285"/>
      <c r="U338" s="285"/>
      <c r="V338" s="285"/>
      <c r="Z338" s="7"/>
    </row>
    <row r="339" spans="1:26" hidden="1" x14ac:dyDescent="0.2">
      <c r="A339" s="285"/>
      <c r="B339" s="285"/>
      <c r="C339" s="285"/>
      <c r="D339" s="285"/>
      <c r="E339" s="285"/>
      <c r="F339" s="285"/>
      <c r="G339" s="285"/>
      <c r="H339" s="285"/>
      <c r="I339" s="683"/>
      <c r="J339" s="285"/>
      <c r="K339" s="285"/>
      <c r="L339" s="285"/>
      <c r="M339" s="285"/>
      <c r="N339" s="285"/>
      <c r="O339" s="285"/>
      <c r="P339" s="285"/>
      <c r="Q339" s="285"/>
      <c r="R339" s="285"/>
      <c r="S339" s="285"/>
      <c r="T339" s="285"/>
      <c r="U339" s="285"/>
      <c r="V339" s="285"/>
      <c r="Z339" s="7"/>
    </row>
    <row r="340" spans="1:26" hidden="1" x14ac:dyDescent="0.2">
      <c r="A340" s="285"/>
      <c r="B340" s="285"/>
      <c r="C340" s="285"/>
      <c r="D340" s="285"/>
      <c r="E340" s="285"/>
      <c r="F340" s="285"/>
      <c r="G340" s="285"/>
      <c r="H340" s="285"/>
      <c r="I340" s="683"/>
      <c r="J340" s="285"/>
      <c r="K340" s="285"/>
      <c r="L340" s="285"/>
      <c r="M340" s="285"/>
      <c r="N340" s="285"/>
      <c r="O340" s="285"/>
      <c r="P340" s="285"/>
      <c r="Q340" s="285"/>
      <c r="R340" s="285"/>
      <c r="S340" s="285"/>
      <c r="T340" s="285"/>
      <c r="U340" s="285"/>
      <c r="V340" s="285"/>
      <c r="Z340" s="7"/>
    </row>
    <row r="341" spans="1:26" hidden="1" x14ac:dyDescent="0.2">
      <c r="A341" s="285"/>
      <c r="B341" s="285"/>
      <c r="C341" s="285"/>
      <c r="D341" s="285"/>
      <c r="E341" s="285"/>
      <c r="F341" s="285"/>
      <c r="G341" s="285"/>
      <c r="H341" s="285"/>
      <c r="I341" s="683"/>
      <c r="J341" s="285"/>
      <c r="K341" s="285"/>
      <c r="L341" s="285"/>
      <c r="M341" s="285"/>
      <c r="N341" s="285"/>
      <c r="O341" s="285"/>
      <c r="P341" s="285"/>
      <c r="Q341" s="285"/>
      <c r="R341" s="285"/>
      <c r="S341" s="285"/>
      <c r="T341" s="285"/>
      <c r="U341" s="285"/>
      <c r="V341" s="285"/>
      <c r="Z341" s="7"/>
    </row>
    <row r="342" spans="1:26" hidden="1" x14ac:dyDescent="0.2">
      <c r="A342" s="285"/>
      <c r="B342" s="285"/>
      <c r="C342" s="285"/>
      <c r="D342" s="285"/>
      <c r="E342" s="285"/>
      <c r="F342" s="285"/>
      <c r="G342" s="285"/>
      <c r="H342" s="285"/>
      <c r="I342" s="683"/>
      <c r="J342" s="285"/>
      <c r="K342" s="285"/>
      <c r="L342" s="285"/>
      <c r="M342" s="285"/>
      <c r="N342" s="285"/>
      <c r="O342" s="285"/>
      <c r="P342" s="285"/>
      <c r="Q342" s="285"/>
      <c r="R342" s="285"/>
      <c r="S342" s="285"/>
      <c r="T342" s="285"/>
      <c r="U342" s="285"/>
      <c r="V342" s="285"/>
      <c r="Z342" s="7"/>
    </row>
    <row r="343" spans="1:26" hidden="1" x14ac:dyDescent="0.2">
      <c r="A343" s="285"/>
      <c r="B343" s="285"/>
      <c r="C343" s="285"/>
      <c r="D343" s="285"/>
      <c r="E343" s="285"/>
      <c r="F343" s="285"/>
      <c r="G343" s="285"/>
      <c r="H343" s="285"/>
      <c r="I343" s="683"/>
      <c r="J343" s="285"/>
      <c r="K343" s="285"/>
      <c r="L343" s="285"/>
      <c r="M343" s="285"/>
      <c r="N343" s="285"/>
      <c r="O343" s="285"/>
      <c r="P343" s="285"/>
      <c r="Q343" s="285"/>
      <c r="R343" s="285"/>
      <c r="S343" s="285"/>
      <c r="T343" s="285"/>
      <c r="U343" s="285"/>
      <c r="V343" s="285"/>
      <c r="Z343" s="7"/>
    </row>
    <row r="344" spans="1:26" hidden="1" x14ac:dyDescent="0.2">
      <c r="A344" s="285"/>
      <c r="B344" s="285"/>
      <c r="C344" s="285"/>
      <c r="D344" s="285"/>
      <c r="E344" s="285"/>
      <c r="F344" s="285"/>
      <c r="G344" s="285"/>
      <c r="H344" s="285"/>
      <c r="I344" s="683"/>
      <c r="J344" s="285"/>
      <c r="K344" s="285"/>
      <c r="L344" s="285"/>
      <c r="M344" s="285"/>
      <c r="N344" s="285"/>
      <c r="O344" s="285"/>
      <c r="P344" s="285"/>
      <c r="Q344" s="285"/>
      <c r="R344" s="285"/>
      <c r="S344" s="285"/>
      <c r="T344" s="285"/>
      <c r="U344" s="285"/>
      <c r="V344" s="285"/>
      <c r="Z344" s="7"/>
    </row>
    <row r="345" spans="1:26" hidden="1" x14ac:dyDescent="0.2">
      <c r="A345" s="285"/>
      <c r="B345" s="285"/>
      <c r="C345" s="285"/>
      <c r="D345" s="285"/>
      <c r="E345" s="285"/>
      <c r="F345" s="285"/>
      <c r="G345" s="285"/>
      <c r="H345" s="285"/>
      <c r="I345" s="683"/>
      <c r="J345" s="285"/>
      <c r="K345" s="285"/>
      <c r="L345" s="285"/>
      <c r="M345" s="285"/>
      <c r="N345" s="285"/>
      <c r="O345" s="285"/>
      <c r="P345" s="285"/>
      <c r="Q345" s="285"/>
      <c r="R345" s="285"/>
      <c r="S345" s="285"/>
      <c r="T345" s="285"/>
      <c r="U345" s="285"/>
      <c r="V345" s="285"/>
      <c r="Z345" s="7"/>
    </row>
    <row r="346" spans="1:26" hidden="1" x14ac:dyDescent="0.2">
      <c r="A346" s="285"/>
      <c r="B346" s="285"/>
      <c r="C346" s="285"/>
      <c r="D346" s="285"/>
      <c r="E346" s="285"/>
      <c r="F346" s="285"/>
      <c r="G346" s="285"/>
      <c r="H346" s="285"/>
      <c r="I346" s="683"/>
      <c r="J346" s="285"/>
      <c r="K346" s="285"/>
      <c r="L346" s="285"/>
      <c r="M346" s="285"/>
      <c r="N346" s="285"/>
      <c r="O346" s="285"/>
      <c r="P346" s="285"/>
      <c r="Q346" s="285"/>
      <c r="R346" s="285"/>
      <c r="S346" s="285"/>
      <c r="T346" s="285"/>
      <c r="U346" s="285"/>
      <c r="V346" s="285"/>
      <c r="Z346" s="7"/>
    </row>
    <row r="347" spans="1:26" hidden="1" x14ac:dyDescent="0.2">
      <c r="A347" s="285"/>
      <c r="B347" s="285"/>
      <c r="C347" s="285"/>
      <c r="D347" s="285"/>
      <c r="E347" s="285"/>
      <c r="F347" s="285"/>
      <c r="G347" s="285"/>
      <c r="H347" s="285"/>
      <c r="I347" s="683"/>
      <c r="J347" s="285"/>
      <c r="K347" s="285"/>
      <c r="L347" s="285"/>
      <c r="M347" s="285"/>
      <c r="N347" s="285"/>
      <c r="O347" s="285"/>
      <c r="P347" s="285"/>
      <c r="Q347" s="285"/>
      <c r="R347" s="285"/>
      <c r="S347" s="285"/>
      <c r="T347" s="285"/>
      <c r="U347" s="285"/>
      <c r="V347" s="285"/>
      <c r="Z347" s="7"/>
    </row>
    <row r="348" spans="1:26" hidden="1" x14ac:dyDescent="0.2">
      <c r="A348" s="285"/>
      <c r="B348" s="285"/>
      <c r="C348" s="285"/>
      <c r="D348" s="285"/>
      <c r="E348" s="285"/>
      <c r="F348" s="285"/>
      <c r="G348" s="285"/>
      <c r="H348" s="285"/>
      <c r="I348" s="683"/>
      <c r="J348" s="285"/>
      <c r="K348" s="285"/>
      <c r="L348" s="285"/>
      <c r="M348" s="285"/>
      <c r="N348" s="285"/>
      <c r="O348" s="285"/>
      <c r="P348" s="285"/>
      <c r="Q348" s="285"/>
      <c r="R348" s="285"/>
      <c r="S348" s="285"/>
      <c r="T348" s="285"/>
      <c r="U348" s="285"/>
      <c r="V348" s="285"/>
      <c r="Z348" s="7"/>
    </row>
    <row r="349" spans="1:26" hidden="1" x14ac:dyDescent="0.2">
      <c r="A349" s="285"/>
      <c r="B349" s="285"/>
      <c r="C349" s="285"/>
      <c r="D349" s="285"/>
      <c r="E349" s="285"/>
      <c r="F349" s="285"/>
      <c r="G349" s="285"/>
      <c r="H349" s="285"/>
      <c r="I349" s="683"/>
      <c r="J349" s="285"/>
      <c r="K349" s="285"/>
      <c r="L349" s="285"/>
      <c r="M349" s="285"/>
      <c r="N349" s="285"/>
      <c r="O349" s="285"/>
      <c r="P349" s="285"/>
      <c r="Q349" s="285"/>
      <c r="R349" s="285"/>
      <c r="S349" s="285"/>
      <c r="T349" s="285"/>
      <c r="U349" s="285"/>
      <c r="V349" s="285"/>
      <c r="Z349" s="7"/>
    </row>
    <row r="350" spans="1:26" hidden="1" x14ac:dyDescent="0.2">
      <c r="A350" s="285"/>
      <c r="B350" s="285"/>
      <c r="C350" s="285"/>
      <c r="D350" s="285"/>
      <c r="E350" s="285"/>
      <c r="F350" s="285"/>
      <c r="G350" s="285"/>
      <c r="H350" s="285"/>
      <c r="I350" s="683"/>
      <c r="J350" s="285"/>
      <c r="K350" s="285"/>
      <c r="L350" s="285"/>
      <c r="M350" s="285"/>
      <c r="N350" s="285"/>
      <c r="O350" s="285"/>
      <c r="P350" s="285"/>
      <c r="Q350" s="285"/>
      <c r="R350" s="285"/>
      <c r="S350" s="285"/>
      <c r="T350" s="285"/>
      <c r="U350" s="285"/>
      <c r="V350" s="285"/>
      <c r="Z350" s="7"/>
    </row>
    <row r="351" spans="1:26" hidden="1" x14ac:dyDescent="0.2">
      <c r="A351" s="285"/>
      <c r="B351" s="285"/>
      <c r="C351" s="285"/>
      <c r="D351" s="285"/>
      <c r="E351" s="285"/>
      <c r="F351" s="285"/>
      <c r="G351" s="285"/>
      <c r="H351" s="285"/>
      <c r="I351" s="683"/>
      <c r="J351" s="285"/>
      <c r="K351" s="285"/>
      <c r="L351" s="285"/>
      <c r="M351" s="285"/>
      <c r="N351" s="285"/>
      <c r="O351" s="285"/>
      <c r="P351" s="285"/>
      <c r="Q351" s="285"/>
      <c r="R351" s="285"/>
      <c r="S351" s="285"/>
      <c r="T351" s="285"/>
      <c r="U351" s="285"/>
      <c r="V351" s="285"/>
      <c r="Z351" s="7"/>
    </row>
    <row r="352" spans="1:26" hidden="1" x14ac:dyDescent="0.2">
      <c r="A352" s="285"/>
      <c r="B352" s="285"/>
      <c r="C352" s="285"/>
      <c r="D352" s="285"/>
      <c r="E352" s="285"/>
      <c r="F352" s="285"/>
      <c r="G352" s="285"/>
      <c r="H352" s="285"/>
      <c r="I352" s="683"/>
      <c r="J352" s="285"/>
      <c r="K352" s="285"/>
      <c r="L352" s="285"/>
      <c r="M352" s="285"/>
      <c r="N352" s="285"/>
      <c r="O352" s="285"/>
      <c r="P352" s="285"/>
      <c r="Q352" s="285"/>
      <c r="R352" s="285"/>
      <c r="S352" s="285"/>
      <c r="T352" s="285"/>
      <c r="U352" s="285"/>
      <c r="V352" s="285"/>
      <c r="Z352" s="7"/>
    </row>
    <row r="353" spans="1:26" hidden="1" x14ac:dyDescent="0.2">
      <c r="A353" s="285"/>
      <c r="B353" s="285"/>
      <c r="C353" s="285"/>
      <c r="D353" s="285"/>
      <c r="E353" s="285"/>
      <c r="F353" s="285"/>
      <c r="G353" s="285"/>
      <c r="H353" s="285"/>
      <c r="I353" s="683"/>
      <c r="J353" s="285"/>
      <c r="K353" s="285"/>
      <c r="L353" s="285"/>
      <c r="M353" s="285"/>
      <c r="N353" s="285"/>
      <c r="O353" s="285"/>
      <c r="P353" s="285"/>
      <c r="Q353" s="285"/>
      <c r="R353" s="285"/>
      <c r="S353" s="285"/>
      <c r="T353" s="285"/>
      <c r="U353" s="285"/>
      <c r="V353" s="285"/>
      <c r="Z353" s="7"/>
    </row>
    <row r="354" spans="1:26" hidden="1" x14ac:dyDescent="0.2">
      <c r="A354" s="285"/>
      <c r="B354" s="285"/>
      <c r="C354" s="285"/>
      <c r="D354" s="285"/>
      <c r="E354" s="285"/>
      <c r="F354" s="285"/>
      <c r="G354" s="285"/>
      <c r="H354" s="285"/>
      <c r="I354" s="683"/>
      <c r="J354" s="285"/>
      <c r="K354" s="285"/>
      <c r="L354" s="285"/>
      <c r="M354" s="285"/>
      <c r="N354" s="285"/>
      <c r="O354" s="285"/>
      <c r="P354" s="285"/>
      <c r="Q354" s="285"/>
      <c r="R354" s="285"/>
      <c r="S354" s="285"/>
      <c r="T354" s="285"/>
      <c r="U354" s="285"/>
      <c r="V354" s="285"/>
      <c r="Z354" s="7"/>
    </row>
    <row r="355" spans="1:26" hidden="1" x14ac:dyDescent="0.2">
      <c r="A355" s="285"/>
      <c r="B355" s="285"/>
      <c r="C355" s="285"/>
      <c r="D355" s="285"/>
      <c r="E355" s="285"/>
      <c r="F355" s="285"/>
      <c r="G355" s="285"/>
      <c r="H355" s="285"/>
      <c r="I355" s="683"/>
      <c r="J355" s="285"/>
      <c r="K355" s="285"/>
      <c r="L355" s="285"/>
      <c r="M355" s="285"/>
      <c r="N355" s="285"/>
      <c r="O355" s="285"/>
      <c r="P355" s="285"/>
      <c r="Q355" s="285"/>
      <c r="R355" s="285"/>
      <c r="S355" s="285"/>
      <c r="T355" s="285"/>
      <c r="U355" s="285"/>
      <c r="V355" s="285"/>
      <c r="Z355" s="7"/>
    </row>
    <row r="356" spans="1:26" hidden="1" x14ac:dyDescent="0.2">
      <c r="A356" s="285"/>
      <c r="B356" s="285"/>
      <c r="C356" s="285"/>
      <c r="D356" s="285"/>
      <c r="E356" s="285"/>
      <c r="F356" s="285"/>
      <c r="G356" s="285"/>
      <c r="H356" s="285"/>
      <c r="I356" s="683"/>
      <c r="J356" s="285"/>
      <c r="K356" s="285"/>
      <c r="L356" s="285"/>
      <c r="M356" s="285"/>
      <c r="N356" s="285"/>
      <c r="O356" s="285"/>
      <c r="P356" s="285"/>
      <c r="Q356" s="285"/>
      <c r="R356" s="285"/>
      <c r="S356" s="285"/>
      <c r="T356" s="285"/>
      <c r="U356" s="285"/>
      <c r="V356" s="285"/>
      <c r="Z356" s="7"/>
    </row>
    <row r="357" spans="1:26" hidden="1" x14ac:dyDescent="0.2">
      <c r="A357" s="285"/>
      <c r="B357" s="285"/>
      <c r="C357" s="285"/>
      <c r="D357" s="285"/>
      <c r="E357" s="285"/>
      <c r="F357" s="285"/>
      <c r="G357" s="285"/>
      <c r="H357" s="285"/>
      <c r="I357" s="683"/>
      <c r="J357" s="285"/>
      <c r="K357" s="285"/>
      <c r="L357" s="285"/>
      <c r="M357" s="285"/>
      <c r="N357" s="285"/>
      <c r="O357" s="285"/>
      <c r="P357" s="285"/>
      <c r="Q357" s="285"/>
      <c r="R357" s="285"/>
      <c r="S357" s="285"/>
      <c r="T357" s="285"/>
      <c r="U357" s="285"/>
      <c r="V357" s="285"/>
      <c r="Z357" s="7"/>
    </row>
    <row r="358" spans="1:26" hidden="1" x14ac:dyDescent="0.2">
      <c r="A358" s="285"/>
      <c r="B358" s="285"/>
      <c r="C358" s="285"/>
      <c r="D358" s="285"/>
      <c r="E358" s="285"/>
      <c r="F358" s="285"/>
      <c r="G358" s="285"/>
      <c r="H358" s="285"/>
      <c r="I358" s="683"/>
      <c r="J358" s="285"/>
      <c r="K358" s="285"/>
      <c r="L358" s="285"/>
      <c r="M358" s="285"/>
      <c r="N358" s="285"/>
      <c r="O358" s="285"/>
      <c r="P358" s="285"/>
      <c r="Q358" s="285"/>
      <c r="R358" s="285"/>
      <c r="S358" s="285"/>
      <c r="T358" s="285"/>
      <c r="U358" s="285"/>
      <c r="V358" s="285"/>
      <c r="Z358" s="7"/>
    </row>
    <row r="359" spans="1:26" hidden="1" x14ac:dyDescent="0.2">
      <c r="A359" s="285"/>
      <c r="B359" s="285"/>
      <c r="C359" s="285"/>
      <c r="D359" s="285"/>
      <c r="E359" s="285"/>
      <c r="F359" s="285"/>
      <c r="G359" s="285"/>
      <c r="H359" s="285"/>
      <c r="I359" s="683"/>
      <c r="J359" s="285"/>
      <c r="K359" s="285"/>
      <c r="L359" s="285"/>
      <c r="M359" s="285"/>
      <c r="N359" s="285"/>
      <c r="O359" s="285"/>
      <c r="P359" s="285"/>
      <c r="Q359" s="285"/>
      <c r="R359" s="285"/>
      <c r="S359" s="285"/>
      <c r="T359" s="285"/>
      <c r="U359" s="285"/>
      <c r="V359" s="285"/>
      <c r="Z359" s="7"/>
    </row>
    <row r="360" spans="1:26" hidden="1" x14ac:dyDescent="0.2">
      <c r="A360" s="285"/>
      <c r="B360" s="285"/>
      <c r="C360" s="285"/>
      <c r="D360" s="285"/>
      <c r="E360" s="285"/>
      <c r="F360" s="285"/>
      <c r="G360" s="285"/>
      <c r="H360" s="285"/>
      <c r="I360" s="683"/>
      <c r="J360" s="285"/>
      <c r="K360" s="285"/>
      <c r="L360" s="285"/>
      <c r="M360" s="285"/>
      <c r="N360" s="285"/>
      <c r="O360" s="285"/>
      <c r="P360" s="285"/>
      <c r="Q360" s="285"/>
      <c r="R360" s="285"/>
      <c r="S360" s="285"/>
      <c r="T360" s="285"/>
      <c r="U360" s="285"/>
      <c r="V360" s="285"/>
      <c r="Z360" s="7"/>
    </row>
    <row r="361" spans="1:26" hidden="1" x14ac:dyDescent="0.2">
      <c r="A361" s="285"/>
      <c r="B361" s="285"/>
      <c r="C361" s="285"/>
      <c r="D361" s="285"/>
      <c r="E361" s="285"/>
      <c r="F361" s="285"/>
      <c r="G361" s="285"/>
      <c r="H361" s="285"/>
      <c r="I361" s="683"/>
      <c r="J361" s="285"/>
      <c r="K361" s="285"/>
      <c r="L361" s="285"/>
      <c r="M361" s="285"/>
      <c r="N361" s="285"/>
      <c r="O361" s="285"/>
      <c r="P361" s="285"/>
      <c r="Q361" s="285"/>
      <c r="R361" s="285"/>
      <c r="S361" s="285"/>
      <c r="T361" s="285"/>
      <c r="U361" s="285"/>
      <c r="V361" s="285"/>
      <c r="Z361" s="7"/>
    </row>
    <row r="362" spans="1:26" hidden="1" x14ac:dyDescent="0.2">
      <c r="A362" s="285"/>
      <c r="B362" s="285"/>
      <c r="C362" s="285"/>
      <c r="D362" s="285"/>
      <c r="E362" s="285"/>
      <c r="F362" s="285"/>
      <c r="G362" s="285"/>
      <c r="H362" s="285"/>
      <c r="I362" s="683"/>
      <c r="J362" s="285"/>
      <c r="K362" s="285"/>
      <c r="L362" s="285"/>
      <c r="M362" s="285"/>
      <c r="N362" s="285"/>
      <c r="O362" s="285"/>
      <c r="P362" s="285"/>
      <c r="Q362" s="285"/>
      <c r="R362" s="285"/>
      <c r="S362" s="285"/>
      <c r="T362" s="285"/>
      <c r="U362" s="285"/>
      <c r="V362" s="285"/>
      <c r="Z362" s="7"/>
    </row>
    <row r="363" spans="1:26" hidden="1" x14ac:dyDescent="0.2">
      <c r="A363" s="285"/>
      <c r="B363" s="285"/>
      <c r="C363" s="285"/>
      <c r="D363" s="285"/>
      <c r="E363" s="285"/>
      <c r="F363" s="285"/>
      <c r="G363" s="285"/>
      <c r="H363" s="285"/>
      <c r="I363" s="683"/>
      <c r="J363" s="285"/>
      <c r="K363" s="285"/>
      <c r="L363" s="285"/>
      <c r="M363" s="285"/>
      <c r="N363" s="285"/>
      <c r="O363" s="285"/>
      <c r="P363" s="285"/>
      <c r="Q363" s="285"/>
      <c r="R363" s="285"/>
      <c r="S363" s="285"/>
      <c r="T363" s="285"/>
      <c r="U363" s="285"/>
      <c r="V363" s="285"/>
      <c r="Z363" s="7"/>
    </row>
    <row r="364" spans="1:26" hidden="1" x14ac:dyDescent="0.2">
      <c r="A364" s="285"/>
      <c r="B364" s="285"/>
      <c r="C364" s="285"/>
      <c r="D364" s="285"/>
      <c r="E364" s="285"/>
      <c r="F364" s="285"/>
      <c r="G364" s="285"/>
      <c r="H364" s="285"/>
      <c r="I364" s="683"/>
      <c r="J364" s="285"/>
      <c r="K364" s="285"/>
      <c r="L364" s="285"/>
      <c r="M364" s="285"/>
      <c r="N364" s="285"/>
      <c r="O364" s="285"/>
      <c r="P364" s="285"/>
      <c r="Q364" s="285"/>
      <c r="R364" s="285"/>
      <c r="S364" s="285"/>
      <c r="T364" s="285"/>
      <c r="U364" s="285"/>
      <c r="V364" s="285"/>
      <c r="Z364" s="7"/>
    </row>
    <row r="365" spans="1:26" hidden="1" x14ac:dyDescent="0.2">
      <c r="A365" s="285"/>
      <c r="B365" s="285"/>
      <c r="C365" s="285"/>
      <c r="D365" s="285"/>
      <c r="E365" s="285"/>
      <c r="F365" s="285"/>
      <c r="G365" s="285"/>
      <c r="H365" s="285"/>
      <c r="I365" s="683"/>
      <c r="J365" s="285"/>
      <c r="K365" s="285"/>
      <c r="L365" s="285"/>
      <c r="M365" s="285"/>
      <c r="N365" s="285"/>
      <c r="O365" s="285"/>
      <c r="P365" s="285"/>
      <c r="Q365" s="285"/>
      <c r="R365" s="285"/>
      <c r="S365" s="285"/>
      <c r="T365" s="285"/>
      <c r="U365" s="285"/>
      <c r="V365" s="285"/>
      <c r="Z365" s="7"/>
    </row>
    <row r="366" spans="1:26" hidden="1" x14ac:dyDescent="0.2">
      <c r="A366" s="285"/>
      <c r="B366" s="285"/>
      <c r="C366" s="285"/>
      <c r="D366" s="285"/>
      <c r="E366" s="285"/>
      <c r="F366" s="285"/>
      <c r="G366" s="285"/>
      <c r="H366" s="285"/>
      <c r="I366" s="683"/>
      <c r="J366" s="285"/>
      <c r="K366" s="285"/>
      <c r="L366" s="285"/>
      <c r="M366" s="285"/>
      <c r="N366" s="285"/>
      <c r="O366" s="285"/>
      <c r="P366" s="285"/>
      <c r="Q366" s="285"/>
      <c r="R366" s="285"/>
      <c r="S366" s="285"/>
      <c r="T366" s="285"/>
      <c r="U366" s="285"/>
      <c r="V366" s="285"/>
      <c r="Z366" s="7"/>
    </row>
    <row r="367" spans="1:26" hidden="1" x14ac:dyDescent="0.2">
      <c r="A367" s="285"/>
      <c r="B367" s="285"/>
      <c r="C367" s="285"/>
      <c r="D367" s="285"/>
      <c r="E367" s="285"/>
      <c r="F367" s="285"/>
      <c r="G367" s="285"/>
      <c r="H367" s="285"/>
      <c r="I367" s="683"/>
      <c r="J367" s="285"/>
      <c r="K367" s="285"/>
      <c r="L367" s="285"/>
      <c r="M367" s="285"/>
      <c r="N367" s="285"/>
      <c r="O367" s="285"/>
      <c r="P367" s="285"/>
      <c r="Q367" s="285"/>
      <c r="R367" s="285"/>
      <c r="S367" s="285"/>
      <c r="T367" s="285"/>
      <c r="U367" s="285"/>
      <c r="V367" s="285"/>
      <c r="Z367" s="7"/>
    </row>
    <row r="368" spans="1:26" hidden="1" x14ac:dyDescent="0.2">
      <c r="A368" s="285"/>
      <c r="B368" s="285"/>
      <c r="C368" s="285"/>
      <c r="D368" s="285"/>
      <c r="E368" s="285"/>
      <c r="F368" s="285"/>
      <c r="G368" s="285"/>
      <c r="H368" s="285"/>
      <c r="I368" s="683"/>
      <c r="J368" s="285"/>
      <c r="K368" s="285"/>
      <c r="L368" s="285"/>
      <c r="M368" s="285"/>
      <c r="N368" s="285"/>
      <c r="O368" s="285"/>
      <c r="P368" s="285"/>
      <c r="Q368" s="285"/>
      <c r="R368" s="285"/>
      <c r="S368" s="285"/>
      <c r="T368" s="285"/>
      <c r="U368" s="285"/>
      <c r="V368" s="285"/>
      <c r="Z368" s="7"/>
    </row>
    <row r="369" spans="1:26" hidden="1" x14ac:dyDescent="0.2">
      <c r="A369" s="285"/>
      <c r="B369" s="285"/>
      <c r="C369" s="285"/>
      <c r="D369" s="285"/>
      <c r="E369" s="285"/>
      <c r="F369" s="285"/>
      <c r="G369" s="285"/>
      <c r="H369" s="285"/>
      <c r="I369" s="683"/>
      <c r="J369" s="285"/>
      <c r="K369" s="285"/>
      <c r="L369" s="285"/>
      <c r="M369" s="285"/>
      <c r="N369" s="285"/>
      <c r="O369" s="285"/>
      <c r="P369" s="285"/>
      <c r="Q369" s="285"/>
      <c r="R369" s="285"/>
      <c r="S369" s="285"/>
      <c r="T369" s="285"/>
      <c r="U369" s="285"/>
      <c r="V369" s="285"/>
      <c r="Z369" s="7"/>
    </row>
    <row r="370" spans="1:26" hidden="1" x14ac:dyDescent="0.2">
      <c r="A370" s="285"/>
      <c r="B370" s="285"/>
      <c r="C370" s="285"/>
      <c r="D370" s="285"/>
      <c r="E370" s="285"/>
      <c r="F370" s="285"/>
      <c r="G370" s="285"/>
      <c r="H370" s="285"/>
      <c r="I370" s="683"/>
      <c r="J370" s="285"/>
      <c r="K370" s="285"/>
      <c r="L370" s="285"/>
      <c r="M370" s="285"/>
      <c r="N370" s="285"/>
      <c r="O370" s="285"/>
      <c r="P370" s="285"/>
      <c r="Q370" s="285"/>
      <c r="R370" s="285"/>
      <c r="S370" s="285"/>
      <c r="T370" s="285"/>
      <c r="U370" s="285"/>
      <c r="V370" s="285"/>
      <c r="Z370" s="7"/>
    </row>
    <row r="371" spans="1:26" hidden="1" x14ac:dyDescent="0.2">
      <c r="A371" s="285"/>
      <c r="B371" s="285"/>
      <c r="C371" s="285"/>
      <c r="D371" s="285"/>
      <c r="E371" s="285"/>
      <c r="F371" s="285"/>
      <c r="G371" s="285"/>
      <c r="H371" s="285"/>
      <c r="I371" s="683"/>
      <c r="J371" s="285"/>
      <c r="K371" s="285"/>
      <c r="L371" s="285"/>
      <c r="M371" s="285"/>
      <c r="N371" s="285"/>
      <c r="O371" s="285"/>
      <c r="P371" s="285"/>
      <c r="Q371" s="285"/>
      <c r="R371" s="285"/>
      <c r="S371" s="285"/>
      <c r="T371" s="285"/>
      <c r="U371" s="285"/>
      <c r="V371" s="285"/>
      <c r="Z371" s="7"/>
    </row>
    <row r="372" spans="1:26" hidden="1" x14ac:dyDescent="0.2">
      <c r="A372" s="285"/>
      <c r="B372" s="285"/>
      <c r="C372" s="285"/>
      <c r="D372" s="285"/>
      <c r="E372" s="285"/>
      <c r="F372" s="285"/>
      <c r="G372" s="285"/>
      <c r="H372" s="285"/>
      <c r="I372" s="683"/>
      <c r="J372" s="285"/>
      <c r="K372" s="285"/>
      <c r="L372" s="285"/>
      <c r="M372" s="285"/>
      <c r="N372" s="285"/>
      <c r="O372" s="285"/>
      <c r="P372" s="285"/>
      <c r="Q372" s="285"/>
      <c r="R372" s="285"/>
      <c r="S372" s="285"/>
      <c r="T372" s="285"/>
      <c r="U372" s="285"/>
      <c r="V372" s="285"/>
      <c r="Z372" s="7"/>
    </row>
    <row r="373" spans="1:26" hidden="1" x14ac:dyDescent="0.2">
      <c r="A373" s="285"/>
      <c r="B373" s="285"/>
      <c r="C373" s="285"/>
      <c r="D373" s="285"/>
      <c r="E373" s="285"/>
      <c r="F373" s="285"/>
      <c r="G373" s="285"/>
      <c r="H373" s="285"/>
      <c r="I373" s="683"/>
      <c r="J373" s="285"/>
      <c r="K373" s="285"/>
      <c r="L373" s="285"/>
      <c r="M373" s="285"/>
      <c r="N373" s="285"/>
      <c r="O373" s="285"/>
      <c r="P373" s="285"/>
      <c r="Q373" s="285"/>
      <c r="R373" s="285"/>
      <c r="S373" s="285"/>
      <c r="T373" s="285"/>
      <c r="U373" s="285"/>
      <c r="V373" s="285"/>
      <c r="Z373" s="7"/>
    </row>
    <row r="374" spans="1:26" hidden="1" x14ac:dyDescent="0.2">
      <c r="A374" s="285"/>
      <c r="B374" s="285"/>
      <c r="C374" s="285"/>
      <c r="D374" s="285"/>
      <c r="E374" s="285"/>
      <c r="F374" s="285"/>
      <c r="G374" s="285"/>
      <c r="H374" s="285"/>
      <c r="I374" s="683"/>
      <c r="J374" s="285"/>
      <c r="K374" s="285"/>
      <c r="L374" s="285"/>
      <c r="M374" s="285"/>
      <c r="N374" s="285"/>
      <c r="O374" s="285"/>
      <c r="P374" s="285"/>
      <c r="Q374" s="285"/>
      <c r="R374" s="285"/>
      <c r="S374" s="285"/>
      <c r="T374" s="285"/>
      <c r="U374" s="285"/>
      <c r="V374" s="285"/>
      <c r="Z374" s="7"/>
    </row>
    <row r="375" spans="1:26" hidden="1" x14ac:dyDescent="0.2">
      <c r="A375" s="285"/>
      <c r="B375" s="285"/>
      <c r="C375" s="285"/>
      <c r="D375" s="285"/>
      <c r="E375" s="285"/>
      <c r="F375" s="285"/>
      <c r="G375" s="285"/>
      <c r="H375" s="285"/>
      <c r="I375" s="683"/>
      <c r="J375" s="285"/>
      <c r="K375" s="285"/>
      <c r="L375" s="285"/>
      <c r="M375" s="285"/>
      <c r="N375" s="285"/>
      <c r="O375" s="285"/>
      <c r="P375" s="285"/>
      <c r="Q375" s="285"/>
      <c r="R375" s="285"/>
      <c r="S375" s="285"/>
      <c r="T375" s="285"/>
      <c r="U375" s="285"/>
      <c r="V375" s="285"/>
      <c r="Z375" s="7"/>
    </row>
    <row r="376" spans="1:26" hidden="1" x14ac:dyDescent="0.2">
      <c r="A376" s="285"/>
      <c r="B376" s="285"/>
      <c r="C376" s="285"/>
      <c r="D376" s="285"/>
      <c r="E376" s="285"/>
      <c r="F376" s="285"/>
      <c r="G376" s="285"/>
      <c r="H376" s="285"/>
      <c r="I376" s="683"/>
      <c r="J376" s="285"/>
      <c r="K376" s="285"/>
      <c r="L376" s="285"/>
      <c r="M376" s="285"/>
      <c r="N376" s="285"/>
      <c r="O376" s="285"/>
      <c r="P376" s="285"/>
      <c r="Q376" s="285"/>
      <c r="R376" s="285"/>
      <c r="S376" s="285"/>
      <c r="T376" s="285"/>
      <c r="U376" s="285"/>
      <c r="V376" s="285"/>
      <c r="Z376" s="7"/>
    </row>
    <row r="377" spans="1:26" hidden="1" x14ac:dyDescent="0.2">
      <c r="A377" s="285"/>
      <c r="B377" s="285"/>
      <c r="C377" s="285"/>
      <c r="D377" s="285"/>
      <c r="E377" s="285"/>
      <c r="F377" s="285"/>
      <c r="G377" s="285"/>
      <c r="H377" s="285"/>
      <c r="I377" s="683"/>
      <c r="J377" s="285"/>
      <c r="K377" s="285"/>
      <c r="L377" s="285"/>
      <c r="M377" s="285"/>
      <c r="N377" s="285"/>
      <c r="O377" s="285"/>
      <c r="P377" s="285"/>
      <c r="Q377" s="285"/>
      <c r="R377" s="285"/>
      <c r="S377" s="285"/>
      <c r="T377" s="285"/>
      <c r="U377" s="285"/>
      <c r="V377" s="285"/>
      <c r="Z377" s="7"/>
    </row>
    <row r="378" spans="1:26" hidden="1" x14ac:dyDescent="0.2">
      <c r="A378" s="285"/>
      <c r="B378" s="285"/>
      <c r="C378" s="285"/>
      <c r="D378" s="285"/>
      <c r="E378" s="285"/>
      <c r="F378" s="285"/>
      <c r="G378" s="285"/>
      <c r="H378" s="285"/>
      <c r="I378" s="683"/>
      <c r="J378" s="285"/>
      <c r="K378" s="285"/>
      <c r="L378" s="285"/>
      <c r="M378" s="285"/>
      <c r="N378" s="285"/>
      <c r="O378" s="285"/>
      <c r="P378" s="285"/>
      <c r="Q378" s="285"/>
      <c r="R378" s="285"/>
      <c r="S378" s="285"/>
      <c r="T378" s="285"/>
      <c r="U378" s="285"/>
      <c r="V378" s="285"/>
      <c r="Z378" s="7"/>
    </row>
    <row r="379" spans="1:26" hidden="1" x14ac:dyDescent="0.2">
      <c r="A379" s="285"/>
      <c r="B379" s="285"/>
      <c r="C379" s="285"/>
      <c r="D379" s="285"/>
      <c r="E379" s="285"/>
      <c r="F379" s="285"/>
      <c r="G379" s="285"/>
      <c r="H379" s="285"/>
      <c r="I379" s="683"/>
      <c r="J379" s="285"/>
      <c r="K379" s="285"/>
      <c r="L379" s="285"/>
      <c r="M379" s="285"/>
      <c r="N379" s="285"/>
      <c r="O379" s="285"/>
      <c r="P379" s="285"/>
      <c r="Q379" s="285"/>
      <c r="R379" s="285"/>
      <c r="S379" s="285"/>
      <c r="T379" s="285"/>
      <c r="U379" s="285"/>
      <c r="V379" s="285"/>
      <c r="Z379" s="7"/>
    </row>
    <row r="380" spans="1:26" hidden="1" x14ac:dyDescent="0.2">
      <c r="A380" s="285"/>
      <c r="B380" s="285"/>
      <c r="C380" s="285"/>
      <c r="D380" s="285"/>
      <c r="E380" s="285"/>
      <c r="F380" s="285"/>
      <c r="G380" s="285"/>
      <c r="H380" s="285"/>
      <c r="I380" s="683"/>
      <c r="J380" s="285"/>
      <c r="K380" s="285"/>
      <c r="L380" s="285"/>
      <c r="M380" s="285"/>
      <c r="N380" s="285"/>
      <c r="O380" s="285"/>
      <c r="P380" s="285"/>
      <c r="Q380" s="285"/>
      <c r="R380" s="285"/>
      <c r="S380" s="285"/>
      <c r="T380" s="285"/>
      <c r="U380" s="285"/>
      <c r="V380" s="285"/>
      <c r="Z380" s="7"/>
    </row>
    <row r="381" spans="1:26" hidden="1" x14ac:dyDescent="0.2">
      <c r="A381" s="285"/>
      <c r="B381" s="285"/>
      <c r="C381" s="285"/>
      <c r="D381" s="285"/>
      <c r="E381" s="285"/>
      <c r="F381" s="285"/>
      <c r="G381" s="285"/>
      <c r="H381" s="285"/>
      <c r="I381" s="683"/>
      <c r="J381" s="285"/>
      <c r="K381" s="285"/>
      <c r="L381" s="285"/>
      <c r="M381" s="285"/>
      <c r="N381" s="285"/>
      <c r="O381" s="285"/>
      <c r="P381" s="285"/>
      <c r="Q381" s="285"/>
      <c r="R381" s="285"/>
      <c r="S381" s="285"/>
      <c r="T381" s="285"/>
      <c r="U381" s="285"/>
      <c r="V381" s="285"/>
      <c r="Z381" s="7"/>
    </row>
    <row r="382" spans="1:26" hidden="1" x14ac:dyDescent="0.2">
      <c r="A382" s="285"/>
      <c r="B382" s="285"/>
      <c r="C382" s="285"/>
      <c r="D382" s="285"/>
      <c r="E382" s="285"/>
      <c r="F382" s="285"/>
      <c r="G382" s="285"/>
      <c r="H382" s="285"/>
      <c r="I382" s="683"/>
      <c r="J382" s="285"/>
      <c r="K382" s="285"/>
      <c r="L382" s="285"/>
      <c r="M382" s="285"/>
      <c r="N382" s="285"/>
      <c r="O382" s="285"/>
      <c r="P382" s="285"/>
      <c r="Q382" s="285"/>
      <c r="R382" s="285"/>
      <c r="S382" s="285"/>
      <c r="T382" s="285"/>
      <c r="U382" s="285"/>
      <c r="V382" s="285"/>
      <c r="Z382" s="7"/>
    </row>
    <row r="383" spans="1:26" hidden="1" x14ac:dyDescent="0.2">
      <c r="A383" s="285"/>
      <c r="B383" s="285"/>
      <c r="C383" s="285"/>
      <c r="D383" s="285"/>
      <c r="E383" s="285"/>
      <c r="F383" s="285"/>
      <c r="G383" s="285"/>
      <c r="H383" s="285"/>
      <c r="I383" s="683"/>
      <c r="J383" s="285"/>
      <c r="K383" s="285"/>
      <c r="L383" s="285"/>
      <c r="M383" s="285"/>
      <c r="N383" s="285"/>
      <c r="O383" s="285"/>
      <c r="P383" s="285"/>
      <c r="Q383" s="285"/>
      <c r="R383" s="285"/>
      <c r="S383" s="285"/>
      <c r="T383" s="285"/>
      <c r="U383" s="285"/>
      <c r="V383" s="285"/>
      <c r="Z383" s="7"/>
    </row>
    <row r="384" spans="1:26" hidden="1" x14ac:dyDescent="0.2">
      <c r="A384" s="285"/>
      <c r="B384" s="285"/>
      <c r="C384" s="285"/>
      <c r="D384" s="285"/>
      <c r="E384" s="285"/>
      <c r="F384" s="285"/>
      <c r="G384" s="285"/>
      <c r="H384" s="285"/>
      <c r="I384" s="683"/>
      <c r="J384" s="285"/>
      <c r="K384" s="285"/>
      <c r="L384" s="285"/>
      <c r="M384" s="285"/>
      <c r="N384" s="285"/>
      <c r="O384" s="285"/>
      <c r="P384" s="285"/>
      <c r="Q384" s="285"/>
      <c r="R384" s="285"/>
      <c r="S384" s="285"/>
      <c r="T384" s="285"/>
      <c r="U384" s="285"/>
      <c r="V384" s="285"/>
      <c r="Z384" s="7"/>
    </row>
    <row r="385" spans="1:26" hidden="1" x14ac:dyDescent="0.2">
      <c r="A385" s="285"/>
      <c r="B385" s="285"/>
      <c r="C385" s="285"/>
      <c r="D385" s="285"/>
      <c r="E385" s="285"/>
      <c r="F385" s="285"/>
      <c r="G385" s="285"/>
      <c r="H385" s="285"/>
      <c r="I385" s="683"/>
      <c r="J385" s="285"/>
      <c r="K385" s="285"/>
      <c r="L385" s="285"/>
      <c r="M385" s="285"/>
      <c r="N385" s="285"/>
      <c r="O385" s="285"/>
      <c r="P385" s="285"/>
      <c r="Q385" s="285"/>
      <c r="R385" s="285"/>
      <c r="S385" s="285"/>
      <c r="T385" s="285"/>
      <c r="U385" s="285"/>
      <c r="V385" s="285"/>
      <c r="Z385" s="7"/>
    </row>
    <row r="386" spans="1:26" hidden="1" x14ac:dyDescent="0.2">
      <c r="A386" s="285"/>
      <c r="B386" s="285"/>
      <c r="C386" s="285"/>
      <c r="D386" s="285"/>
      <c r="E386" s="285"/>
      <c r="F386" s="285"/>
      <c r="G386" s="285"/>
      <c r="H386" s="285"/>
      <c r="I386" s="683"/>
      <c r="J386" s="285"/>
      <c r="K386" s="285"/>
      <c r="L386" s="285"/>
      <c r="M386" s="285"/>
      <c r="N386" s="285"/>
      <c r="O386" s="285"/>
      <c r="P386" s="285"/>
      <c r="Q386" s="285"/>
      <c r="R386" s="285"/>
      <c r="S386" s="285"/>
      <c r="T386" s="285"/>
      <c r="U386" s="285"/>
      <c r="V386" s="285"/>
      <c r="Z386" s="7"/>
    </row>
    <row r="387" spans="1:26" hidden="1" x14ac:dyDescent="0.2">
      <c r="A387" s="285"/>
      <c r="B387" s="285"/>
      <c r="C387" s="285"/>
      <c r="D387" s="285"/>
      <c r="E387" s="285"/>
      <c r="F387" s="285"/>
      <c r="G387" s="285"/>
      <c r="H387" s="285"/>
      <c r="I387" s="683"/>
      <c r="J387" s="285"/>
      <c r="K387" s="285"/>
      <c r="L387" s="285"/>
      <c r="M387" s="285"/>
      <c r="N387" s="285"/>
      <c r="O387" s="285"/>
      <c r="P387" s="285"/>
      <c r="Q387" s="285"/>
      <c r="R387" s="285"/>
      <c r="S387" s="285"/>
      <c r="T387" s="285"/>
      <c r="U387" s="285"/>
      <c r="V387" s="285"/>
      <c r="Z387" s="7"/>
    </row>
    <row r="388" spans="1:26" hidden="1" x14ac:dyDescent="0.2">
      <c r="A388" s="285"/>
      <c r="B388" s="285"/>
      <c r="C388" s="285"/>
      <c r="D388" s="285"/>
      <c r="E388" s="285"/>
      <c r="F388" s="285"/>
      <c r="G388" s="285"/>
      <c r="H388" s="285"/>
      <c r="I388" s="683"/>
      <c r="J388" s="285"/>
      <c r="K388" s="285"/>
      <c r="L388" s="285"/>
      <c r="M388" s="285"/>
      <c r="N388" s="285"/>
      <c r="O388" s="285"/>
      <c r="P388" s="285"/>
      <c r="Q388" s="285"/>
      <c r="R388" s="285"/>
      <c r="S388" s="285"/>
      <c r="T388" s="285"/>
      <c r="U388" s="285"/>
      <c r="V388" s="285"/>
      <c r="Z388" s="7"/>
    </row>
    <row r="389" spans="1:26" hidden="1" x14ac:dyDescent="0.2">
      <c r="A389" s="285"/>
      <c r="B389" s="285"/>
      <c r="C389" s="285"/>
      <c r="D389" s="285"/>
      <c r="E389" s="285"/>
      <c r="F389" s="285"/>
      <c r="G389" s="285"/>
      <c r="H389" s="285"/>
      <c r="I389" s="683"/>
      <c r="J389" s="285"/>
      <c r="K389" s="285"/>
      <c r="L389" s="285"/>
      <c r="M389" s="285"/>
      <c r="N389" s="285"/>
      <c r="O389" s="285"/>
      <c r="P389" s="285"/>
      <c r="Q389" s="285"/>
      <c r="R389" s="285"/>
      <c r="S389" s="285"/>
      <c r="T389" s="285"/>
      <c r="U389" s="285"/>
      <c r="V389" s="285"/>
      <c r="Z389" s="7"/>
    </row>
    <row r="390" spans="1:26" hidden="1" x14ac:dyDescent="0.2">
      <c r="A390" s="285"/>
      <c r="B390" s="285"/>
      <c r="C390" s="285"/>
      <c r="D390" s="285"/>
      <c r="E390" s="285"/>
      <c r="F390" s="285"/>
      <c r="G390" s="285"/>
      <c r="H390" s="285"/>
      <c r="I390" s="683"/>
      <c r="J390" s="285"/>
      <c r="K390" s="285"/>
      <c r="L390" s="285"/>
      <c r="M390" s="285"/>
      <c r="N390" s="285"/>
      <c r="O390" s="285"/>
      <c r="P390" s="285"/>
      <c r="Q390" s="285"/>
      <c r="R390" s="285"/>
      <c r="S390" s="285"/>
      <c r="T390" s="285"/>
      <c r="U390" s="285"/>
      <c r="V390" s="285"/>
      <c r="Z390" s="7"/>
    </row>
    <row r="391" spans="1:26" hidden="1" x14ac:dyDescent="0.2">
      <c r="A391" s="285"/>
      <c r="B391" s="285"/>
      <c r="C391" s="285"/>
      <c r="D391" s="285"/>
      <c r="E391" s="285"/>
      <c r="F391" s="285"/>
      <c r="G391" s="285"/>
      <c r="H391" s="285"/>
      <c r="I391" s="683"/>
      <c r="J391" s="285"/>
      <c r="K391" s="285"/>
      <c r="L391" s="285"/>
      <c r="M391" s="285"/>
      <c r="N391" s="285"/>
      <c r="O391" s="285"/>
      <c r="P391" s="285"/>
      <c r="Q391" s="285"/>
      <c r="R391" s="285"/>
      <c r="S391" s="285"/>
      <c r="T391" s="285"/>
      <c r="U391" s="285"/>
      <c r="V391" s="285"/>
      <c r="Z391" s="7"/>
    </row>
    <row r="392" spans="1:26" hidden="1" x14ac:dyDescent="0.2">
      <c r="A392" s="285"/>
      <c r="B392" s="285"/>
      <c r="C392" s="285"/>
      <c r="D392" s="285"/>
      <c r="E392" s="285"/>
      <c r="F392" s="285"/>
      <c r="G392" s="285"/>
      <c r="H392" s="285"/>
      <c r="I392" s="683"/>
      <c r="J392" s="285"/>
      <c r="K392" s="285"/>
      <c r="L392" s="285"/>
      <c r="M392" s="285"/>
      <c r="N392" s="285"/>
      <c r="O392" s="285"/>
      <c r="P392" s="285"/>
      <c r="Q392" s="285"/>
      <c r="R392" s="285"/>
      <c r="S392" s="285"/>
      <c r="T392" s="285"/>
      <c r="U392" s="285"/>
      <c r="V392" s="285"/>
      <c r="Z392" s="7"/>
    </row>
    <row r="393" spans="1:26" hidden="1" x14ac:dyDescent="0.2">
      <c r="A393" s="285"/>
      <c r="B393" s="285"/>
      <c r="C393" s="285"/>
      <c r="D393" s="285"/>
      <c r="E393" s="285"/>
      <c r="F393" s="285"/>
      <c r="G393" s="285"/>
      <c r="H393" s="285"/>
      <c r="I393" s="683"/>
      <c r="J393" s="285"/>
      <c r="K393" s="285"/>
      <c r="L393" s="285"/>
      <c r="M393" s="285"/>
      <c r="N393" s="285"/>
      <c r="O393" s="285"/>
      <c r="P393" s="285"/>
      <c r="Q393" s="285"/>
      <c r="R393" s="285"/>
      <c r="S393" s="285"/>
      <c r="T393" s="285"/>
      <c r="U393" s="285"/>
      <c r="V393" s="285"/>
      <c r="Z393" s="7"/>
    </row>
    <row r="394" spans="1:26" hidden="1" x14ac:dyDescent="0.2">
      <c r="A394" s="285"/>
      <c r="B394" s="285"/>
      <c r="C394" s="285"/>
      <c r="D394" s="285"/>
      <c r="E394" s="285"/>
      <c r="F394" s="285"/>
      <c r="G394" s="285"/>
      <c r="H394" s="285"/>
      <c r="I394" s="683"/>
      <c r="J394" s="285"/>
      <c r="K394" s="285"/>
      <c r="L394" s="285"/>
      <c r="M394" s="285"/>
      <c r="N394" s="285"/>
      <c r="O394" s="285"/>
      <c r="P394" s="285"/>
      <c r="Q394" s="285"/>
      <c r="R394" s="285"/>
      <c r="S394" s="285"/>
      <c r="T394" s="285"/>
      <c r="U394" s="285"/>
      <c r="V394" s="285"/>
      <c r="Z394" s="7"/>
    </row>
    <row r="395" spans="1:26" hidden="1" x14ac:dyDescent="0.2">
      <c r="A395" s="285"/>
      <c r="B395" s="285"/>
      <c r="C395" s="285"/>
      <c r="D395" s="285"/>
      <c r="E395" s="285"/>
      <c r="F395" s="285"/>
      <c r="G395" s="285"/>
      <c r="H395" s="285"/>
      <c r="I395" s="683"/>
      <c r="J395" s="285"/>
      <c r="K395" s="285"/>
      <c r="L395" s="285"/>
      <c r="M395" s="285"/>
      <c r="N395" s="285"/>
      <c r="O395" s="285"/>
      <c r="P395" s="285"/>
      <c r="Q395" s="285"/>
      <c r="R395" s="285"/>
      <c r="S395" s="285"/>
      <c r="T395" s="285"/>
      <c r="U395" s="285"/>
      <c r="V395" s="285"/>
      <c r="Z395" s="7"/>
    </row>
    <row r="396" spans="1:26" hidden="1" x14ac:dyDescent="0.2">
      <c r="A396" s="285"/>
      <c r="B396" s="285"/>
      <c r="C396" s="285"/>
      <c r="D396" s="285"/>
      <c r="E396" s="285"/>
      <c r="F396" s="285"/>
      <c r="G396" s="285"/>
      <c r="H396" s="285"/>
      <c r="I396" s="683"/>
      <c r="J396" s="285"/>
      <c r="K396" s="285"/>
      <c r="L396" s="285"/>
      <c r="M396" s="285"/>
      <c r="N396" s="285"/>
      <c r="O396" s="285"/>
      <c r="P396" s="285"/>
      <c r="Q396" s="285"/>
      <c r="R396" s="285"/>
      <c r="S396" s="285"/>
      <c r="T396" s="285"/>
      <c r="U396" s="285"/>
      <c r="V396" s="285"/>
      <c r="Z396" s="7"/>
    </row>
    <row r="397" spans="1:26" hidden="1" x14ac:dyDescent="0.2">
      <c r="A397" s="285"/>
      <c r="B397" s="285"/>
      <c r="C397" s="285"/>
      <c r="D397" s="285"/>
      <c r="E397" s="285"/>
      <c r="F397" s="285"/>
      <c r="G397" s="285"/>
      <c r="H397" s="285"/>
      <c r="I397" s="683"/>
      <c r="J397" s="285"/>
      <c r="K397" s="285"/>
      <c r="L397" s="285"/>
      <c r="M397" s="285"/>
      <c r="N397" s="285"/>
      <c r="O397" s="285"/>
      <c r="P397" s="285"/>
      <c r="Q397" s="285"/>
      <c r="R397" s="285"/>
      <c r="S397" s="285"/>
      <c r="T397" s="285"/>
      <c r="U397" s="285"/>
      <c r="V397" s="285"/>
      <c r="Z397" s="7"/>
    </row>
    <row r="398" spans="1:26" hidden="1" x14ac:dyDescent="0.2">
      <c r="A398" s="285"/>
      <c r="B398" s="285"/>
      <c r="C398" s="285"/>
      <c r="D398" s="285"/>
      <c r="E398" s="285"/>
      <c r="F398" s="285"/>
      <c r="G398" s="285"/>
      <c r="H398" s="285"/>
      <c r="I398" s="683"/>
      <c r="J398" s="285"/>
      <c r="K398" s="285"/>
      <c r="L398" s="285"/>
      <c r="M398" s="285"/>
      <c r="N398" s="285"/>
      <c r="O398" s="285"/>
      <c r="P398" s="285"/>
      <c r="Q398" s="285"/>
      <c r="R398" s="285"/>
      <c r="S398" s="285"/>
      <c r="T398" s="285"/>
      <c r="U398" s="285"/>
      <c r="V398" s="285"/>
      <c r="Z398" s="7"/>
    </row>
    <row r="399" spans="1:26" hidden="1" x14ac:dyDescent="0.2">
      <c r="A399" s="285"/>
      <c r="B399" s="285"/>
      <c r="C399" s="285"/>
      <c r="D399" s="285"/>
      <c r="E399" s="285"/>
      <c r="F399" s="285"/>
      <c r="G399" s="285"/>
      <c r="H399" s="285"/>
      <c r="I399" s="683"/>
      <c r="J399" s="285"/>
      <c r="K399" s="285"/>
      <c r="L399" s="285"/>
      <c r="M399" s="285"/>
      <c r="N399" s="285"/>
      <c r="O399" s="285"/>
      <c r="P399" s="285"/>
      <c r="Q399" s="285"/>
      <c r="R399" s="285"/>
      <c r="S399" s="285"/>
      <c r="T399" s="285"/>
      <c r="U399" s="285"/>
      <c r="V399" s="285"/>
      <c r="Z399" s="7"/>
    </row>
    <row r="400" spans="1:26" hidden="1" x14ac:dyDescent="0.2">
      <c r="A400" s="285"/>
      <c r="B400" s="285"/>
      <c r="C400" s="285"/>
      <c r="D400" s="285"/>
      <c r="E400" s="285"/>
      <c r="F400" s="285"/>
      <c r="G400" s="285"/>
      <c r="H400" s="285"/>
      <c r="I400" s="683"/>
      <c r="J400" s="285"/>
      <c r="K400" s="285"/>
      <c r="L400" s="285"/>
      <c r="M400" s="285"/>
      <c r="N400" s="285"/>
      <c r="O400" s="285"/>
      <c r="P400" s="285"/>
      <c r="Q400" s="285"/>
      <c r="R400" s="285"/>
      <c r="S400" s="285"/>
      <c r="T400" s="285"/>
      <c r="U400" s="285"/>
      <c r="V400" s="285"/>
      <c r="Z400" s="7"/>
    </row>
    <row r="401" spans="1:26" hidden="1" x14ac:dyDescent="0.2">
      <c r="A401" s="285"/>
      <c r="B401" s="285"/>
      <c r="C401" s="285"/>
      <c r="D401" s="285"/>
      <c r="E401" s="285"/>
      <c r="F401" s="285"/>
      <c r="G401" s="285"/>
      <c r="H401" s="285"/>
      <c r="I401" s="683"/>
      <c r="J401" s="285"/>
      <c r="K401" s="285"/>
      <c r="L401" s="285"/>
      <c r="M401" s="285"/>
      <c r="N401" s="285"/>
      <c r="O401" s="285"/>
      <c r="P401" s="285"/>
      <c r="Q401" s="285"/>
      <c r="R401" s="285"/>
      <c r="S401" s="285"/>
      <c r="T401" s="285"/>
      <c r="U401" s="285"/>
      <c r="V401" s="285"/>
      <c r="Z401" s="7"/>
    </row>
    <row r="402" spans="1:26" hidden="1" x14ac:dyDescent="0.2">
      <c r="A402" s="285"/>
      <c r="B402" s="285"/>
      <c r="C402" s="285"/>
      <c r="D402" s="285"/>
      <c r="E402" s="285"/>
      <c r="F402" s="285"/>
      <c r="G402" s="285"/>
      <c r="H402" s="285"/>
      <c r="I402" s="683"/>
      <c r="J402" s="285"/>
      <c r="K402" s="285"/>
      <c r="L402" s="285"/>
      <c r="M402" s="285"/>
      <c r="N402" s="285"/>
      <c r="O402" s="285"/>
      <c r="P402" s="285"/>
      <c r="Q402" s="285"/>
      <c r="R402" s="285"/>
      <c r="S402" s="285"/>
      <c r="T402" s="285"/>
      <c r="U402" s="285"/>
      <c r="V402" s="285"/>
      <c r="Z402" s="7"/>
    </row>
    <row r="403" spans="1:26" hidden="1" x14ac:dyDescent="0.2">
      <c r="A403" s="285"/>
      <c r="B403" s="285"/>
      <c r="C403" s="285"/>
      <c r="D403" s="285"/>
      <c r="E403" s="285"/>
      <c r="F403" s="285"/>
      <c r="G403" s="285"/>
      <c r="H403" s="285"/>
      <c r="I403" s="683"/>
      <c r="J403" s="285"/>
      <c r="K403" s="285"/>
      <c r="L403" s="285"/>
      <c r="M403" s="285"/>
      <c r="N403" s="285"/>
      <c r="O403" s="285"/>
      <c r="P403" s="285"/>
      <c r="Q403" s="285"/>
      <c r="R403" s="285"/>
      <c r="S403" s="285"/>
      <c r="T403" s="285"/>
      <c r="U403" s="285"/>
      <c r="V403" s="285"/>
      <c r="Z403" s="7"/>
    </row>
    <row r="404" spans="1:26" hidden="1" x14ac:dyDescent="0.2">
      <c r="A404" s="285"/>
      <c r="B404" s="285"/>
      <c r="C404" s="285"/>
      <c r="D404" s="285"/>
      <c r="E404" s="285"/>
      <c r="F404" s="285"/>
      <c r="G404" s="285"/>
      <c r="H404" s="285"/>
      <c r="I404" s="683"/>
      <c r="J404" s="285"/>
      <c r="K404" s="285"/>
      <c r="L404" s="285"/>
      <c r="M404" s="285"/>
      <c r="N404" s="285"/>
      <c r="O404" s="285"/>
      <c r="P404" s="285"/>
      <c r="Q404" s="285"/>
      <c r="R404" s="285"/>
      <c r="S404" s="285"/>
      <c r="T404" s="285"/>
      <c r="U404" s="285"/>
      <c r="V404" s="285"/>
      <c r="Z404" s="7"/>
    </row>
    <row r="405" spans="1:26" hidden="1" x14ac:dyDescent="0.2">
      <c r="A405" s="285"/>
      <c r="B405" s="285"/>
      <c r="C405" s="285"/>
      <c r="D405" s="285"/>
      <c r="E405" s="285"/>
      <c r="F405" s="285"/>
      <c r="G405" s="285"/>
      <c r="H405" s="285"/>
      <c r="I405" s="683"/>
      <c r="J405" s="285"/>
      <c r="K405" s="285"/>
      <c r="L405" s="285"/>
      <c r="M405" s="285"/>
      <c r="N405" s="285"/>
      <c r="O405" s="285"/>
      <c r="P405" s="285"/>
      <c r="Q405" s="285"/>
      <c r="R405" s="285"/>
      <c r="S405" s="285"/>
      <c r="T405" s="285"/>
      <c r="U405" s="285"/>
      <c r="V405" s="285"/>
      <c r="Z405" s="7"/>
    </row>
    <row r="406" spans="1:26" hidden="1" x14ac:dyDescent="0.2">
      <c r="A406" s="285"/>
      <c r="B406" s="285"/>
      <c r="C406" s="285"/>
      <c r="D406" s="285"/>
      <c r="E406" s="285"/>
      <c r="F406" s="285"/>
      <c r="G406" s="285"/>
      <c r="H406" s="285"/>
      <c r="I406" s="683"/>
      <c r="J406" s="285"/>
      <c r="K406" s="285"/>
      <c r="L406" s="285"/>
      <c r="M406" s="285"/>
      <c r="N406" s="285"/>
      <c r="O406" s="285"/>
      <c r="P406" s="285"/>
      <c r="Q406" s="285"/>
      <c r="R406" s="285"/>
      <c r="S406" s="285"/>
      <c r="T406" s="285"/>
      <c r="U406" s="285"/>
      <c r="V406" s="285"/>
      <c r="Z406" s="7"/>
    </row>
    <row r="407" spans="1:26" hidden="1" x14ac:dyDescent="0.2">
      <c r="A407" s="285"/>
      <c r="B407" s="285"/>
      <c r="C407" s="285"/>
      <c r="D407" s="285"/>
      <c r="E407" s="285"/>
      <c r="F407" s="285"/>
      <c r="G407" s="285"/>
      <c r="H407" s="285"/>
      <c r="I407" s="683"/>
      <c r="J407" s="285"/>
      <c r="K407" s="285"/>
      <c r="L407" s="285"/>
      <c r="M407" s="285"/>
      <c r="N407" s="285"/>
      <c r="O407" s="285"/>
      <c r="P407" s="285"/>
      <c r="Q407" s="285"/>
      <c r="R407" s="285"/>
      <c r="S407" s="285"/>
      <c r="T407" s="285"/>
      <c r="U407" s="285"/>
      <c r="V407" s="285"/>
      <c r="Z407" s="7"/>
    </row>
    <row r="408" spans="1:26" hidden="1" x14ac:dyDescent="0.2">
      <c r="A408" s="285"/>
      <c r="B408" s="285"/>
      <c r="C408" s="285"/>
      <c r="D408" s="285"/>
      <c r="E408" s="285"/>
      <c r="F408" s="285"/>
      <c r="G408" s="285"/>
      <c r="H408" s="285"/>
      <c r="I408" s="683"/>
      <c r="J408" s="285"/>
      <c r="K408" s="285"/>
      <c r="L408" s="285"/>
      <c r="M408" s="285"/>
      <c r="N408" s="285"/>
      <c r="O408" s="285"/>
      <c r="P408" s="285"/>
      <c r="Q408" s="285"/>
      <c r="R408" s="285"/>
      <c r="S408" s="285"/>
      <c r="T408" s="285"/>
      <c r="U408" s="285"/>
      <c r="V408" s="285"/>
      <c r="Z408" s="7"/>
    </row>
    <row r="409" spans="1:26" hidden="1" x14ac:dyDescent="0.2">
      <c r="A409" s="285"/>
      <c r="B409" s="285"/>
      <c r="C409" s="285"/>
      <c r="D409" s="285"/>
      <c r="E409" s="285"/>
      <c r="F409" s="285"/>
      <c r="G409" s="285"/>
      <c r="H409" s="285"/>
      <c r="I409" s="683"/>
      <c r="J409" s="285"/>
      <c r="K409" s="285"/>
      <c r="L409" s="285"/>
      <c r="M409" s="285"/>
      <c r="N409" s="285"/>
      <c r="O409" s="285"/>
      <c r="P409" s="285"/>
      <c r="Q409" s="285"/>
      <c r="R409" s="285"/>
      <c r="S409" s="285"/>
      <c r="T409" s="285"/>
      <c r="U409" s="285"/>
      <c r="V409" s="285"/>
      <c r="Z409" s="7"/>
    </row>
    <row r="410" spans="1:26" hidden="1" x14ac:dyDescent="0.2">
      <c r="A410" s="285"/>
      <c r="B410" s="285"/>
      <c r="C410" s="285"/>
      <c r="D410" s="285"/>
      <c r="E410" s="285"/>
      <c r="F410" s="285"/>
      <c r="G410" s="285"/>
      <c r="H410" s="285"/>
      <c r="I410" s="683"/>
      <c r="J410" s="285"/>
      <c r="K410" s="285"/>
      <c r="L410" s="285"/>
      <c r="M410" s="285"/>
      <c r="N410" s="285"/>
      <c r="O410" s="285"/>
      <c r="P410" s="285"/>
      <c r="Q410" s="285"/>
      <c r="R410" s="285"/>
      <c r="S410" s="285"/>
      <c r="T410" s="285"/>
      <c r="U410" s="285"/>
      <c r="V410" s="285"/>
      <c r="Z410" s="7"/>
    </row>
    <row r="411" spans="1:26" hidden="1" x14ac:dyDescent="0.2">
      <c r="A411" s="285"/>
      <c r="B411" s="285"/>
      <c r="C411" s="285"/>
      <c r="D411" s="285"/>
      <c r="E411" s="285"/>
      <c r="F411" s="285"/>
      <c r="G411" s="285"/>
      <c r="H411" s="285"/>
      <c r="I411" s="683"/>
      <c r="J411" s="285"/>
      <c r="K411" s="285"/>
      <c r="L411" s="285"/>
      <c r="M411" s="285"/>
      <c r="N411" s="285"/>
      <c r="O411" s="285"/>
      <c r="P411" s="285"/>
      <c r="Q411" s="285"/>
      <c r="R411" s="285"/>
      <c r="S411" s="285"/>
      <c r="T411" s="285"/>
      <c r="U411" s="285"/>
      <c r="V411" s="285"/>
      <c r="Z411" s="7"/>
    </row>
    <row r="412" spans="1:26" hidden="1" x14ac:dyDescent="0.2">
      <c r="A412" s="285"/>
      <c r="B412" s="285"/>
      <c r="C412" s="285"/>
      <c r="D412" s="285"/>
      <c r="E412" s="285"/>
      <c r="F412" s="285"/>
      <c r="G412" s="285"/>
      <c r="H412" s="285"/>
      <c r="I412" s="683"/>
      <c r="J412" s="285"/>
      <c r="K412" s="285"/>
      <c r="L412" s="285"/>
      <c r="M412" s="285"/>
      <c r="N412" s="285"/>
      <c r="O412" s="285"/>
      <c r="P412" s="285"/>
      <c r="Q412" s="285"/>
      <c r="R412" s="285"/>
      <c r="S412" s="285"/>
      <c r="T412" s="285"/>
      <c r="U412" s="285"/>
      <c r="V412" s="285"/>
      <c r="Z412" s="7"/>
    </row>
    <row r="413" spans="1:26" hidden="1" x14ac:dyDescent="0.2">
      <c r="A413" s="285"/>
      <c r="B413" s="285"/>
      <c r="C413" s="285"/>
      <c r="D413" s="285"/>
      <c r="E413" s="285"/>
      <c r="F413" s="285"/>
      <c r="G413" s="285"/>
      <c r="H413" s="285"/>
      <c r="I413" s="683"/>
      <c r="J413" s="285"/>
      <c r="K413" s="285"/>
      <c r="L413" s="285"/>
      <c r="M413" s="285"/>
      <c r="N413" s="285"/>
      <c r="O413" s="285"/>
      <c r="P413" s="285"/>
      <c r="Q413" s="285"/>
      <c r="R413" s="285"/>
      <c r="S413" s="285"/>
      <c r="T413" s="285"/>
      <c r="U413" s="285"/>
      <c r="V413" s="285"/>
      <c r="Z413" s="7"/>
    </row>
    <row r="414" spans="1:26" hidden="1" x14ac:dyDescent="0.2">
      <c r="A414" s="285"/>
      <c r="B414" s="285"/>
      <c r="C414" s="285"/>
      <c r="D414" s="285"/>
      <c r="E414" s="285"/>
      <c r="F414" s="285"/>
      <c r="G414" s="285"/>
      <c r="H414" s="285"/>
      <c r="I414" s="683"/>
      <c r="J414" s="285"/>
      <c r="K414" s="285"/>
      <c r="L414" s="285"/>
      <c r="M414" s="285"/>
      <c r="N414" s="285"/>
      <c r="O414" s="285"/>
      <c r="P414" s="285"/>
      <c r="Q414" s="285"/>
      <c r="R414" s="285"/>
      <c r="S414" s="285"/>
      <c r="T414" s="285"/>
      <c r="U414" s="285"/>
      <c r="V414" s="285"/>
      <c r="Z414" s="7"/>
    </row>
    <row r="415" spans="1:26" hidden="1" x14ac:dyDescent="0.2">
      <c r="A415" s="285"/>
      <c r="B415" s="285"/>
      <c r="C415" s="285"/>
      <c r="D415" s="285"/>
      <c r="E415" s="285"/>
      <c r="F415" s="285"/>
      <c r="G415" s="285"/>
      <c r="H415" s="285"/>
      <c r="I415" s="683"/>
      <c r="J415" s="285"/>
      <c r="K415" s="285"/>
      <c r="L415" s="285"/>
      <c r="M415" s="285"/>
      <c r="N415" s="285"/>
      <c r="O415" s="285"/>
      <c r="P415" s="285"/>
      <c r="Q415" s="285"/>
      <c r="R415" s="285"/>
      <c r="S415" s="285"/>
      <c r="T415" s="285"/>
      <c r="U415" s="285"/>
      <c r="V415" s="285"/>
      <c r="Z415" s="7"/>
    </row>
    <row r="416" spans="1:26" hidden="1" x14ac:dyDescent="0.2">
      <c r="A416" s="285"/>
      <c r="B416" s="285"/>
      <c r="C416" s="285"/>
      <c r="D416" s="285"/>
      <c r="E416" s="285"/>
      <c r="F416" s="285"/>
      <c r="G416" s="285"/>
      <c r="H416" s="285"/>
      <c r="I416" s="683"/>
      <c r="J416" s="285"/>
      <c r="K416" s="285"/>
      <c r="L416" s="285"/>
      <c r="M416" s="285"/>
      <c r="N416" s="285"/>
      <c r="O416" s="285"/>
      <c r="P416" s="285"/>
      <c r="Q416" s="285"/>
      <c r="R416" s="285"/>
      <c r="S416" s="285"/>
      <c r="T416" s="285"/>
      <c r="U416" s="285"/>
      <c r="V416" s="285"/>
      <c r="Z416" s="7"/>
    </row>
    <row r="417" spans="1:26" hidden="1" x14ac:dyDescent="0.2">
      <c r="A417" s="285"/>
      <c r="B417" s="285"/>
      <c r="C417" s="285"/>
      <c r="D417" s="285"/>
      <c r="E417" s="285"/>
      <c r="F417" s="285"/>
      <c r="G417" s="285"/>
      <c r="H417" s="285"/>
      <c r="I417" s="683"/>
      <c r="J417" s="285"/>
      <c r="K417" s="285"/>
      <c r="L417" s="285"/>
      <c r="M417" s="285"/>
      <c r="N417" s="285"/>
      <c r="O417" s="285"/>
      <c r="P417" s="285"/>
      <c r="Q417" s="285"/>
      <c r="R417" s="285"/>
      <c r="S417" s="285"/>
      <c r="T417" s="285"/>
      <c r="U417" s="285"/>
      <c r="V417" s="285"/>
      <c r="Z417" s="7"/>
    </row>
    <row r="418" spans="1:26" hidden="1" x14ac:dyDescent="0.2">
      <c r="A418" s="285"/>
      <c r="B418" s="285"/>
      <c r="C418" s="285"/>
      <c r="D418" s="285"/>
      <c r="E418" s="285"/>
      <c r="F418" s="285"/>
      <c r="G418" s="285"/>
      <c r="H418" s="285"/>
      <c r="I418" s="683"/>
      <c r="J418" s="285"/>
      <c r="K418" s="285"/>
      <c r="L418" s="285"/>
      <c r="M418" s="285"/>
      <c r="N418" s="285"/>
      <c r="O418" s="285"/>
      <c r="P418" s="285"/>
      <c r="Q418" s="285"/>
      <c r="R418" s="285"/>
      <c r="S418" s="285"/>
      <c r="T418" s="285"/>
      <c r="U418" s="285"/>
      <c r="V418" s="285"/>
      <c r="Z418" s="7"/>
    </row>
    <row r="419" spans="1:26" hidden="1" x14ac:dyDescent="0.2">
      <c r="A419" s="285"/>
      <c r="B419" s="285"/>
      <c r="C419" s="285"/>
      <c r="D419" s="285"/>
      <c r="E419" s="285"/>
      <c r="F419" s="285"/>
      <c r="G419" s="285"/>
      <c r="H419" s="285"/>
      <c r="I419" s="683"/>
      <c r="J419" s="285"/>
      <c r="K419" s="285"/>
      <c r="L419" s="285"/>
      <c r="M419" s="285"/>
      <c r="N419" s="285"/>
      <c r="O419" s="285"/>
      <c r="P419" s="285"/>
      <c r="Q419" s="285"/>
      <c r="R419" s="285"/>
      <c r="S419" s="285"/>
      <c r="T419" s="285"/>
      <c r="U419" s="285"/>
      <c r="V419" s="285"/>
      <c r="Z419" s="7"/>
    </row>
    <row r="420" spans="1:26" hidden="1" x14ac:dyDescent="0.2">
      <c r="A420" s="285"/>
      <c r="B420" s="285"/>
      <c r="C420" s="285"/>
      <c r="D420" s="285"/>
      <c r="E420" s="285"/>
      <c r="F420" s="285"/>
      <c r="G420" s="285"/>
      <c r="H420" s="285"/>
      <c r="I420" s="683"/>
      <c r="J420" s="285"/>
      <c r="K420" s="285"/>
      <c r="L420" s="285"/>
      <c r="M420" s="285"/>
      <c r="N420" s="285"/>
      <c r="O420" s="285"/>
      <c r="P420" s="285"/>
      <c r="Q420" s="285"/>
      <c r="R420" s="285"/>
      <c r="S420" s="285"/>
      <c r="T420" s="285"/>
      <c r="U420" s="285"/>
      <c r="V420" s="285"/>
      <c r="Z420" s="7"/>
    </row>
    <row r="421" spans="1:26" hidden="1" x14ac:dyDescent="0.2">
      <c r="A421" s="285"/>
      <c r="B421" s="285"/>
      <c r="C421" s="285"/>
      <c r="D421" s="285"/>
      <c r="E421" s="285"/>
      <c r="F421" s="285"/>
      <c r="G421" s="285"/>
      <c r="H421" s="285"/>
      <c r="I421" s="683"/>
      <c r="J421" s="285"/>
      <c r="K421" s="285"/>
      <c r="L421" s="285"/>
      <c r="M421" s="285"/>
      <c r="N421" s="285"/>
      <c r="O421" s="285"/>
      <c r="P421" s="285"/>
      <c r="Q421" s="285"/>
      <c r="R421" s="285"/>
      <c r="S421" s="285"/>
      <c r="T421" s="285"/>
      <c r="U421" s="285"/>
      <c r="V421" s="285"/>
      <c r="Z421" s="7"/>
    </row>
    <row r="422" spans="1:26" hidden="1" x14ac:dyDescent="0.2">
      <c r="A422" s="285"/>
      <c r="B422" s="285"/>
      <c r="C422" s="285"/>
      <c r="D422" s="285"/>
      <c r="E422" s="285"/>
      <c r="F422" s="285"/>
      <c r="G422" s="285"/>
      <c r="H422" s="285"/>
      <c r="I422" s="683"/>
      <c r="J422" s="285"/>
      <c r="K422" s="285"/>
      <c r="L422" s="285"/>
      <c r="M422" s="285"/>
      <c r="N422" s="285"/>
      <c r="O422" s="285"/>
      <c r="P422" s="285"/>
      <c r="Q422" s="285"/>
      <c r="R422" s="285"/>
      <c r="S422" s="285"/>
      <c r="T422" s="285"/>
      <c r="U422" s="285"/>
      <c r="V422" s="285"/>
      <c r="Z422" s="7"/>
    </row>
    <row r="423" spans="1:26" hidden="1" x14ac:dyDescent="0.2">
      <c r="A423" s="285"/>
      <c r="B423" s="285"/>
      <c r="C423" s="285"/>
      <c r="D423" s="285"/>
      <c r="E423" s="285"/>
      <c r="F423" s="285"/>
      <c r="G423" s="285"/>
      <c r="H423" s="285"/>
      <c r="I423" s="683"/>
      <c r="J423" s="285"/>
      <c r="K423" s="285"/>
      <c r="L423" s="285"/>
      <c r="M423" s="285"/>
      <c r="N423" s="285"/>
      <c r="O423" s="285"/>
      <c r="P423" s="285"/>
      <c r="Q423" s="285"/>
      <c r="R423" s="285"/>
      <c r="S423" s="285"/>
      <c r="T423" s="285"/>
      <c r="U423" s="285"/>
      <c r="V423" s="285"/>
      <c r="Z423" s="7"/>
    </row>
    <row r="424" spans="1:26" hidden="1" x14ac:dyDescent="0.2">
      <c r="A424" s="285"/>
      <c r="B424" s="285"/>
      <c r="C424" s="285"/>
      <c r="D424" s="285"/>
      <c r="E424" s="285"/>
      <c r="F424" s="285"/>
      <c r="G424" s="285"/>
      <c r="H424" s="285"/>
      <c r="I424" s="683"/>
      <c r="J424" s="285"/>
      <c r="K424" s="285"/>
      <c r="L424" s="285"/>
      <c r="M424" s="285"/>
      <c r="N424" s="285"/>
      <c r="O424" s="285"/>
      <c r="P424" s="285"/>
      <c r="Q424" s="285"/>
      <c r="R424" s="285"/>
      <c r="S424" s="285"/>
      <c r="T424" s="285"/>
      <c r="U424" s="285"/>
      <c r="V424" s="285"/>
      <c r="Z424" s="7"/>
    </row>
    <row r="425" spans="1:26" hidden="1" x14ac:dyDescent="0.2">
      <c r="A425" s="285"/>
      <c r="B425" s="285"/>
      <c r="C425" s="285"/>
      <c r="D425" s="285"/>
      <c r="E425" s="285"/>
      <c r="F425" s="285"/>
      <c r="G425" s="285"/>
      <c r="H425" s="285"/>
      <c r="I425" s="683"/>
      <c r="J425" s="285"/>
      <c r="K425" s="285"/>
      <c r="L425" s="285"/>
      <c r="M425" s="285"/>
      <c r="N425" s="285"/>
      <c r="O425" s="285"/>
      <c r="P425" s="285"/>
      <c r="Q425" s="285"/>
      <c r="R425" s="285"/>
      <c r="S425" s="285"/>
      <c r="T425" s="285"/>
      <c r="U425" s="285"/>
      <c r="V425" s="285"/>
      <c r="Z425" s="7"/>
    </row>
    <row r="426" spans="1:26" hidden="1" x14ac:dyDescent="0.2">
      <c r="A426" s="285"/>
      <c r="B426" s="285"/>
      <c r="C426" s="285"/>
      <c r="D426" s="285"/>
      <c r="E426" s="285"/>
      <c r="F426" s="285"/>
      <c r="G426" s="285"/>
      <c r="H426" s="285"/>
      <c r="I426" s="683"/>
      <c r="J426" s="285"/>
      <c r="K426" s="285"/>
      <c r="L426" s="285"/>
      <c r="M426" s="285"/>
      <c r="N426" s="285"/>
      <c r="O426" s="285"/>
      <c r="P426" s="285"/>
      <c r="Q426" s="285"/>
      <c r="R426" s="285"/>
      <c r="S426" s="285"/>
      <c r="T426" s="285"/>
      <c r="U426" s="285"/>
      <c r="V426" s="285"/>
      <c r="Z426" s="7"/>
    </row>
    <row r="427" spans="1:26" hidden="1" x14ac:dyDescent="0.2">
      <c r="A427" s="285"/>
      <c r="B427" s="285"/>
      <c r="C427" s="285"/>
      <c r="D427" s="285"/>
      <c r="E427" s="285"/>
      <c r="F427" s="285"/>
      <c r="G427" s="285"/>
      <c r="H427" s="285"/>
      <c r="I427" s="683"/>
      <c r="J427" s="285"/>
      <c r="K427" s="285"/>
      <c r="L427" s="285"/>
      <c r="M427" s="285"/>
      <c r="N427" s="285"/>
      <c r="O427" s="285"/>
      <c r="P427" s="285"/>
      <c r="Q427" s="285"/>
      <c r="R427" s="285"/>
      <c r="S427" s="285"/>
      <c r="T427" s="285"/>
      <c r="U427" s="285"/>
      <c r="V427" s="285"/>
      <c r="Z427" s="7"/>
    </row>
    <row r="428" spans="1:26" hidden="1" x14ac:dyDescent="0.2">
      <c r="A428" s="285"/>
      <c r="B428" s="285"/>
      <c r="C428" s="285"/>
      <c r="D428" s="285"/>
      <c r="E428" s="285"/>
      <c r="F428" s="285"/>
      <c r="G428" s="285"/>
      <c r="H428" s="285"/>
      <c r="I428" s="683"/>
      <c r="J428" s="285"/>
      <c r="K428" s="285"/>
      <c r="L428" s="285"/>
      <c r="M428" s="285"/>
      <c r="N428" s="285"/>
      <c r="O428" s="285"/>
      <c r="P428" s="285"/>
      <c r="Q428" s="285"/>
      <c r="R428" s="285"/>
      <c r="S428" s="285"/>
      <c r="T428" s="285"/>
      <c r="U428" s="285"/>
      <c r="V428" s="285"/>
      <c r="Z428" s="7"/>
    </row>
    <row r="429" spans="1:26" hidden="1" x14ac:dyDescent="0.2">
      <c r="A429" s="285"/>
      <c r="B429" s="285"/>
      <c r="C429" s="285"/>
      <c r="D429" s="285"/>
      <c r="E429" s="285"/>
      <c r="F429" s="285"/>
      <c r="G429" s="285"/>
      <c r="H429" s="285"/>
      <c r="I429" s="683"/>
      <c r="J429" s="285"/>
      <c r="K429" s="285"/>
      <c r="L429" s="285"/>
      <c r="M429" s="285"/>
      <c r="N429" s="285"/>
      <c r="O429" s="285"/>
      <c r="P429" s="285"/>
      <c r="Q429" s="285"/>
      <c r="R429" s="285"/>
      <c r="S429" s="285"/>
      <c r="T429" s="285"/>
      <c r="U429" s="285"/>
      <c r="V429" s="285"/>
      <c r="Z429" s="7"/>
    </row>
    <row r="430" spans="1:26" hidden="1" x14ac:dyDescent="0.2">
      <c r="A430" s="285"/>
      <c r="B430" s="285"/>
      <c r="C430" s="285"/>
      <c r="D430" s="285"/>
      <c r="E430" s="285"/>
      <c r="F430" s="285"/>
      <c r="G430" s="285"/>
      <c r="H430" s="285"/>
      <c r="I430" s="683"/>
      <c r="J430" s="285"/>
      <c r="K430" s="285"/>
      <c r="L430" s="285"/>
      <c r="M430" s="285"/>
      <c r="N430" s="285"/>
      <c r="O430" s="285"/>
      <c r="P430" s="285"/>
      <c r="Q430" s="285"/>
      <c r="R430" s="285"/>
      <c r="S430" s="285"/>
      <c r="T430" s="285"/>
      <c r="U430" s="285"/>
      <c r="V430" s="285"/>
      <c r="Z430" s="7"/>
    </row>
    <row r="431" spans="1:26" hidden="1" x14ac:dyDescent="0.2">
      <c r="A431" s="285"/>
      <c r="B431" s="285"/>
      <c r="C431" s="285"/>
      <c r="D431" s="285"/>
      <c r="E431" s="285"/>
      <c r="F431" s="285"/>
      <c r="G431" s="285"/>
      <c r="H431" s="285"/>
      <c r="I431" s="683"/>
      <c r="J431" s="285"/>
      <c r="K431" s="285"/>
      <c r="L431" s="285"/>
      <c r="M431" s="285"/>
      <c r="N431" s="285"/>
      <c r="O431" s="285"/>
      <c r="P431" s="285"/>
      <c r="Q431" s="285"/>
      <c r="R431" s="285"/>
      <c r="S431" s="285"/>
      <c r="T431" s="285"/>
      <c r="U431" s="285"/>
      <c r="V431" s="285"/>
      <c r="Z431" s="7"/>
    </row>
    <row r="432" spans="1:26" hidden="1" x14ac:dyDescent="0.2">
      <c r="A432" s="285"/>
      <c r="B432" s="285"/>
      <c r="C432" s="285"/>
      <c r="D432" s="285"/>
      <c r="E432" s="285"/>
      <c r="F432" s="285"/>
      <c r="G432" s="285"/>
      <c r="H432" s="285"/>
      <c r="I432" s="683"/>
      <c r="J432" s="285"/>
      <c r="K432" s="285"/>
      <c r="L432" s="285"/>
      <c r="M432" s="285"/>
      <c r="N432" s="285"/>
      <c r="O432" s="285"/>
      <c r="P432" s="285"/>
      <c r="Q432" s="285"/>
      <c r="R432" s="285"/>
      <c r="S432" s="285"/>
      <c r="T432" s="285"/>
      <c r="U432" s="285"/>
      <c r="V432" s="285"/>
      <c r="Z432" s="7"/>
    </row>
    <row r="433" spans="1:26" hidden="1" x14ac:dyDescent="0.2">
      <c r="A433" s="285"/>
      <c r="B433" s="285"/>
      <c r="C433" s="285"/>
      <c r="D433" s="285"/>
      <c r="E433" s="285"/>
      <c r="F433" s="285"/>
      <c r="G433" s="285"/>
      <c r="H433" s="285"/>
      <c r="I433" s="683"/>
      <c r="J433" s="285"/>
      <c r="K433" s="285"/>
      <c r="L433" s="285"/>
      <c r="M433" s="285"/>
      <c r="N433" s="285"/>
      <c r="O433" s="285"/>
      <c r="P433" s="285"/>
      <c r="Q433" s="285"/>
      <c r="R433" s="285"/>
      <c r="S433" s="285"/>
      <c r="T433" s="285"/>
      <c r="U433" s="285"/>
      <c r="V433" s="285"/>
      <c r="Z433" s="7"/>
    </row>
    <row r="434" spans="1:26" hidden="1" x14ac:dyDescent="0.2">
      <c r="A434" s="285"/>
      <c r="B434" s="285"/>
      <c r="C434" s="285"/>
      <c r="D434" s="285"/>
      <c r="E434" s="285"/>
      <c r="F434" s="285"/>
      <c r="G434" s="285"/>
      <c r="H434" s="285"/>
      <c r="I434" s="683"/>
      <c r="J434" s="285"/>
      <c r="K434" s="285"/>
      <c r="L434" s="285"/>
      <c r="M434" s="285"/>
      <c r="N434" s="285"/>
      <c r="O434" s="285"/>
      <c r="P434" s="285"/>
      <c r="Q434" s="285"/>
      <c r="R434" s="285"/>
      <c r="S434" s="285"/>
      <c r="T434" s="285"/>
      <c r="U434" s="285"/>
      <c r="V434" s="285"/>
      <c r="Z434" s="7"/>
    </row>
    <row r="435" spans="1:26" hidden="1" x14ac:dyDescent="0.2">
      <c r="A435" s="285"/>
      <c r="B435" s="285"/>
      <c r="C435" s="285"/>
      <c r="D435" s="285"/>
      <c r="E435" s="285"/>
      <c r="F435" s="285"/>
      <c r="G435" s="285"/>
      <c r="H435" s="285"/>
      <c r="I435" s="683"/>
      <c r="J435" s="285"/>
      <c r="K435" s="285"/>
      <c r="L435" s="285"/>
      <c r="M435" s="285"/>
      <c r="N435" s="285"/>
      <c r="O435" s="285"/>
      <c r="P435" s="285"/>
      <c r="Q435" s="285"/>
      <c r="R435" s="285"/>
      <c r="S435" s="285"/>
      <c r="T435" s="285"/>
      <c r="U435" s="285"/>
      <c r="V435" s="285"/>
      <c r="Z435" s="7"/>
    </row>
    <row r="436" spans="1:26" hidden="1" x14ac:dyDescent="0.2">
      <c r="A436" s="285"/>
      <c r="B436" s="285"/>
      <c r="C436" s="285"/>
      <c r="D436" s="285"/>
      <c r="E436" s="285"/>
      <c r="F436" s="285"/>
      <c r="G436" s="285"/>
      <c r="H436" s="285"/>
      <c r="I436" s="683"/>
      <c r="J436" s="285"/>
      <c r="K436" s="285"/>
      <c r="L436" s="285"/>
      <c r="M436" s="285"/>
      <c r="N436" s="285"/>
      <c r="O436" s="285"/>
      <c r="P436" s="285"/>
      <c r="Q436" s="285"/>
      <c r="R436" s="285"/>
      <c r="S436" s="285"/>
      <c r="T436" s="285"/>
      <c r="U436" s="285"/>
      <c r="V436" s="285"/>
      <c r="Z436" s="7"/>
    </row>
    <row r="437" spans="1:26" hidden="1" x14ac:dyDescent="0.2">
      <c r="A437" s="285"/>
      <c r="B437" s="285"/>
      <c r="C437" s="285"/>
      <c r="D437" s="285"/>
      <c r="E437" s="285"/>
      <c r="F437" s="285"/>
      <c r="G437" s="285"/>
      <c r="H437" s="285"/>
      <c r="I437" s="683"/>
      <c r="J437" s="285"/>
      <c r="K437" s="285"/>
      <c r="L437" s="285"/>
      <c r="M437" s="285"/>
      <c r="N437" s="285"/>
      <c r="O437" s="285"/>
      <c r="P437" s="285"/>
      <c r="Q437" s="285"/>
      <c r="R437" s="285"/>
      <c r="S437" s="285"/>
      <c r="T437" s="285"/>
      <c r="U437" s="285"/>
      <c r="V437" s="285"/>
      <c r="Z437" s="7"/>
    </row>
    <row r="438" spans="1:26" hidden="1" x14ac:dyDescent="0.2">
      <c r="A438" s="285"/>
      <c r="B438" s="285"/>
      <c r="C438" s="285"/>
      <c r="D438" s="285"/>
      <c r="E438" s="285"/>
      <c r="F438" s="285"/>
      <c r="G438" s="285"/>
      <c r="H438" s="285"/>
      <c r="I438" s="683"/>
      <c r="J438" s="285"/>
      <c r="K438" s="285"/>
      <c r="L438" s="285"/>
      <c r="M438" s="285"/>
      <c r="N438" s="285"/>
      <c r="O438" s="285"/>
      <c r="P438" s="285"/>
      <c r="Q438" s="285"/>
      <c r="R438" s="285"/>
      <c r="S438" s="285"/>
      <c r="T438" s="285"/>
      <c r="U438" s="285"/>
      <c r="V438" s="285"/>
      <c r="Z438" s="7"/>
    </row>
    <row r="439" spans="1:26" hidden="1" x14ac:dyDescent="0.2">
      <c r="A439" s="285"/>
      <c r="B439" s="285"/>
      <c r="C439" s="285"/>
      <c r="D439" s="285"/>
      <c r="E439" s="285"/>
      <c r="F439" s="285"/>
      <c r="G439" s="285"/>
      <c r="H439" s="285"/>
      <c r="I439" s="683"/>
      <c r="J439" s="285"/>
      <c r="K439" s="285"/>
      <c r="L439" s="285"/>
      <c r="M439" s="285"/>
      <c r="N439" s="285"/>
      <c r="O439" s="285"/>
      <c r="P439" s="285"/>
      <c r="Q439" s="285"/>
      <c r="R439" s="285"/>
      <c r="S439" s="285"/>
      <c r="T439" s="285"/>
      <c r="U439" s="285"/>
      <c r="V439" s="285"/>
      <c r="Z439" s="7"/>
    </row>
    <row r="440" spans="1:26" hidden="1" x14ac:dyDescent="0.2">
      <c r="A440" s="285"/>
      <c r="B440" s="285"/>
      <c r="C440" s="285"/>
      <c r="D440" s="285"/>
      <c r="E440" s="285"/>
      <c r="F440" s="285"/>
      <c r="G440" s="285"/>
      <c r="H440" s="285"/>
      <c r="I440" s="683"/>
      <c r="J440" s="285"/>
      <c r="K440" s="285"/>
      <c r="L440" s="285"/>
      <c r="M440" s="285"/>
      <c r="N440" s="285"/>
      <c r="O440" s="285"/>
      <c r="P440" s="285"/>
      <c r="Q440" s="285"/>
      <c r="R440" s="285"/>
      <c r="S440" s="285"/>
      <c r="T440" s="285"/>
      <c r="U440" s="285"/>
      <c r="V440" s="285"/>
      <c r="Z440" s="7"/>
    </row>
    <row r="441" spans="1:26" hidden="1" x14ac:dyDescent="0.2">
      <c r="A441" s="285"/>
      <c r="B441" s="285"/>
      <c r="C441" s="285"/>
      <c r="D441" s="285"/>
      <c r="E441" s="285"/>
      <c r="F441" s="285"/>
      <c r="G441" s="285"/>
      <c r="H441" s="285"/>
      <c r="I441" s="683"/>
      <c r="J441" s="285"/>
      <c r="K441" s="285"/>
      <c r="L441" s="285"/>
      <c r="M441" s="285"/>
      <c r="N441" s="285"/>
      <c r="O441" s="285"/>
      <c r="P441" s="285"/>
      <c r="Q441" s="285"/>
      <c r="R441" s="285"/>
      <c r="S441" s="285"/>
      <c r="T441" s="285"/>
      <c r="U441" s="285"/>
      <c r="V441" s="285"/>
      <c r="Z441" s="7"/>
    </row>
    <row r="442" spans="1:26" hidden="1" x14ac:dyDescent="0.2">
      <c r="A442" s="285"/>
      <c r="B442" s="285"/>
      <c r="C442" s="285"/>
      <c r="D442" s="285"/>
      <c r="E442" s="285"/>
      <c r="F442" s="285"/>
      <c r="G442" s="285"/>
      <c r="H442" s="285"/>
      <c r="I442" s="683"/>
      <c r="J442" s="285"/>
      <c r="K442" s="285"/>
      <c r="L442" s="285"/>
      <c r="M442" s="285"/>
      <c r="N442" s="285"/>
      <c r="O442" s="285"/>
      <c r="P442" s="285"/>
      <c r="Q442" s="285"/>
      <c r="R442" s="285"/>
      <c r="S442" s="285"/>
      <c r="T442" s="285"/>
      <c r="U442" s="285"/>
      <c r="V442" s="285"/>
      <c r="Z442" s="7"/>
    </row>
    <row r="443" spans="1:26" hidden="1" x14ac:dyDescent="0.2">
      <c r="A443" s="285"/>
      <c r="B443" s="285"/>
      <c r="C443" s="285"/>
      <c r="D443" s="285"/>
      <c r="E443" s="285"/>
      <c r="F443" s="285"/>
      <c r="G443" s="285"/>
      <c r="H443" s="285"/>
      <c r="I443" s="683"/>
      <c r="J443" s="285"/>
      <c r="K443" s="285"/>
      <c r="L443" s="285"/>
      <c r="M443" s="285"/>
      <c r="N443" s="285"/>
      <c r="O443" s="285"/>
      <c r="P443" s="285"/>
      <c r="Q443" s="285"/>
      <c r="R443" s="285"/>
      <c r="S443" s="285"/>
      <c r="T443" s="285"/>
      <c r="U443" s="285"/>
      <c r="V443" s="285"/>
      <c r="Z443" s="7"/>
    </row>
    <row r="444" spans="1:26" hidden="1" x14ac:dyDescent="0.2">
      <c r="A444" s="285"/>
      <c r="B444" s="285"/>
      <c r="C444" s="285"/>
      <c r="D444" s="285"/>
      <c r="E444" s="285"/>
      <c r="F444" s="285"/>
      <c r="G444" s="285"/>
      <c r="H444" s="285"/>
      <c r="I444" s="683"/>
      <c r="J444" s="285"/>
      <c r="K444" s="285"/>
      <c r="L444" s="285"/>
      <c r="M444" s="285"/>
      <c r="N444" s="285"/>
      <c r="O444" s="285"/>
      <c r="P444" s="285"/>
      <c r="Q444" s="285"/>
      <c r="R444" s="285"/>
      <c r="S444" s="285"/>
      <c r="T444" s="285"/>
      <c r="U444" s="285"/>
      <c r="V444" s="285"/>
      <c r="Z444" s="7"/>
    </row>
    <row r="445" spans="1:26" hidden="1" x14ac:dyDescent="0.2">
      <c r="A445" s="285"/>
      <c r="B445" s="285"/>
      <c r="C445" s="285"/>
      <c r="D445" s="285"/>
      <c r="E445" s="285"/>
      <c r="F445" s="285"/>
      <c r="G445" s="285"/>
      <c r="H445" s="285"/>
      <c r="I445" s="683"/>
      <c r="J445" s="285"/>
      <c r="K445" s="285"/>
      <c r="L445" s="285"/>
      <c r="M445" s="285"/>
      <c r="N445" s="285"/>
      <c r="O445" s="285"/>
      <c r="P445" s="285"/>
      <c r="Q445" s="285"/>
      <c r="R445" s="285"/>
      <c r="S445" s="285"/>
      <c r="T445" s="285"/>
      <c r="U445" s="285"/>
      <c r="V445" s="285"/>
      <c r="Z445" s="7"/>
    </row>
    <row r="446" spans="1:26" hidden="1" x14ac:dyDescent="0.2">
      <c r="A446" s="285"/>
      <c r="B446" s="285"/>
      <c r="C446" s="285"/>
      <c r="D446" s="285"/>
      <c r="E446" s="285"/>
      <c r="F446" s="285"/>
      <c r="G446" s="285"/>
      <c r="H446" s="285"/>
      <c r="I446" s="683"/>
      <c r="J446" s="285"/>
      <c r="K446" s="285"/>
      <c r="L446" s="285"/>
      <c r="M446" s="285"/>
      <c r="N446" s="285"/>
      <c r="O446" s="285"/>
      <c r="P446" s="285"/>
      <c r="Q446" s="285"/>
      <c r="R446" s="285"/>
      <c r="S446" s="285"/>
      <c r="T446" s="285"/>
      <c r="U446" s="285"/>
      <c r="V446" s="285"/>
      <c r="Z446" s="7"/>
    </row>
    <row r="447" spans="1:26" hidden="1" x14ac:dyDescent="0.2">
      <c r="A447" s="285"/>
      <c r="B447" s="285"/>
      <c r="C447" s="285"/>
      <c r="D447" s="285"/>
      <c r="E447" s="285"/>
      <c r="F447" s="285"/>
      <c r="G447" s="285"/>
      <c r="H447" s="285"/>
      <c r="I447" s="683"/>
      <c r="J447" s="285"/>
      <c r="K447" s="285"/>
      <c r="L447" s="285"/>
      <c r="M447" s="285"/>
      <c r="N447" s="285"/>
      <c r="O447" s="285"/>
      <c r="P447" s="285"/>
      <c r="Q447" s="285"/>
      <c r="R447" s="285"/>
      <c r="S447" s="285"/>
      <c r="T447" s="285"/>
      <c r="U447" s="285"/>
      <c r="V447" s="285"/>
      <c r="Z447" s="7"/>
    </row>
    <row r="448" spans="1:26" hidden="1" x14ac:dyDescent="0.2">
      <c r="A448" s="285"/>
      <c r="B448" s="285"/>
      <c r="C448" s="285"/>
      <c r="D448" s="285"/>
      <c r="E448" s="285"/>
      <c r="F448" s="285"/>
      <c r="G448" s="285"/>
      <c r="H448" s="285"/>
      <c r="I448" s="683"/>
      <c r="J448" s="285"/>
      <c r="K448" s="285"/>
      <c r="L448" s="285"/>
      <c r="M448" s="285"/>
      <c r="N448" s="285"/>
      <c r="O448" s="285"/>
      <c r="P448" s="285"/>
      <c r="Q448" s="285"/>
      <c r="R448" s="285"/>
      <c r="S448" s="285"/>
      <c r="T448" s="285"/>
      <c r="U448" s="285"/>
      <c r="V448" s="285"/>
      <c r="Z448" s="7"/>
    </row>
    <row r="449" spans="1:26" hidden="1" x14ac:dyDescent="0.2">
      <c r="A449" s="285"/>
      <c r="B449" s="285"/>
      <c r="C449" s="285"/>
      <c r="D449" s="285"/>
      <c r="E449" s="285"/>
      <c r="F449" s="285"/>
      <c r="G449" s="285"/>
      <c r="H449" s="285"/>
      <c r="I449" s="683"/>
      <c r="J449" s="285"/>
      <c r="K449" s="285"/>
      <c r="L449" s="285"/>
      <c r="M449" s="285"/>
      <c r="N449" s="285"/>
      <c r="O449" s="285"/>
      <c r="P449" s="285"/>
      <c r="Q449" s="285"/>
      <c r="R449" s="285"/>
      <c r="S449" s="285"/>
      <c r="T449" s="285"/>
      <c r="U449" s="285"/>
      <c r="V449" s="285"/>
      <c r="Z449" s="7"/>
    </row>
    <row r="450" spans="1:26" hidden="1" x14ac:dyDescent="0.2">
      <c r="A450" s="285"/>
      <c r="B450" s="285"/>
      <c r="C450" s="285"/>
      <c r="D450" s="285"/>
      <c r="E450" s="285"/>
      <c r="F450" s="285"/>
      <c r="G450" s="285"/>
      <c r="H450" s="285"/>
      <c r="I450" s="683"/>
      <c r="J450" s="285"/>
      <c r="K450" s="285"/>
      <c r="L450" s="285"/>
      <c r="M450" s="285"/>
      <c r="N450" s="285"/>
      <c r="O450" s="285"/>
      <c r="P450" s="285"/>
      <c r="Q450" s="285"/>
      <c r="R450" s="285"/>
      <c r="S450" s="285"/>
      <c r="T450" s="285"/>
      <c r="U450" s="285"/>
      <c r="V450" s="285"/>
      <c r="Z450" s="7"/>
    </row>
    <row r="451" spans="1:26" hidden="1" x14ac:dyDescent="0.2">
      <c r="A451" s="285"/>
      <c r="B451" s="285"/>
      <c r="C451" s="285"/>
      <c r="D451" s="285"/>
      <c r="E451" s="285"/>
      <c r="F451" s="285"/>
      <c r="G451" s="285"/>
      <c r="H451" s="285"/>
      <c r="I451" s="683"/>
      <c r="J451" s="285"/>
      <c r="K451" s="285"/>
      <c r="L451" s="285"/>
      <c r="M451" s="285"/>
      <c r="N451" s="285"/>
      <c r="O451" s="285"/>
      <c r="P451" s="285"/>
      <c r="Q451" s="285"/>
      <c r="R451" s="285"/>
      <c r="S451" s="285"/>
      <c r="T451" s="285"/>
      <c r="U451" s="285"/>
      <c r="V451" s="285"/>
      <c r="Z451" s="7"/>
    </row>
    <row r="452" spans="1:26" hidden="1" x14ac:dyDescent="0.2">
      <c r="A452" s="285"/>
      <c r="B452" s="285"/>
      <c r="C452" s="285"/>
      <c r="D452" s="285"/>
      <c r="E452" s="285"/>
      <c r="F452" s="285"/>
      <c r="G452" s="285"/>
      <c r="H452" s="285"/>
      <c r="I452" s="683"/>
      <c r="J452" s="285"/>
      <c r="K452" s="285"/>
      <c r="L452" s="285"/>
      <c r="M452" s="285"/>
      <c r="N452" s="285"/>
      <c r="O452" s="285"/>
      <c r="P452" s="285"/>
      <c r="Q452" s="285"/>
      <c r="R452" s="285"/>
      <c r="S452" s="285"/>
      <c r="T452" s="285"/>
      <c r="U452" s="285"/>
      <c r="V452" s="285"/>
      <c r="Z452" s="7"/>
    </row>
    <row r="453" spans="1:26" hidden="1" x14ac:dyDescent="0.2">
      <c r="A453" s="285"/>
      <c r="B453" s="285"/>
      <c r="C453" s="285"/>
      <c r="D453" s="285"/>
      <c r="E453" s="285"/>
      <c r="F453" s="285"/>
      <c r="G453" s="285"/>
      <c r="H453" s="285"/>
      <c r="I453" s="683"/>
      <c r="J453" s="285"/>
      <c r="K453" s="285"/>
      <c r="L453" s="285"/>
      <c r="M453" s="285"/>
      <c r="N453" s="285"/>
      <c r="O453" s="285"/>
      <c r="P453" s="285"/>
      <c r="Q453" s="285"/>
      <c r="R453" s="285"/>
      <c r="S453" s="285"/>
      <c r="T453" s="285"/>
      <c r="U453" s="285"/>
      <c r="V453" s="285"/>
      <c r="Z453" s="7"/>
    </row>
    <row r="454" spans="1:26" hidden="1" x14ac:dyDescent="0.2">
      <c r="A454" s="285"/>
      <c r="B454" s="285"/>
      <c r="C454" s="285"/>
      <c r="D454" s="285"/>
      <c r="E454" s="285"/>
      <c r="F454" s="285"/>
      <c r="G454" s="285"/>
      <c r="H454" s="285"/>
      <c r="I454" s="683"/>
      <c r="J454" s="285"/>
      <c r="K454" s="285"/>
      <c r="L454" s="285"/>
      <c r="M454" s="285"/>
      <c r="N454" s="285"/>
      <c r="O454" s="285"/>
      <c r="P454" s="285"/>
      <c r="Q454" s="285"/>
      <c r="R454" s="285"/>
      <c r="S454" s="285"/>
      <c r="T454" s="285"/>
      <c r="U454" s="285"/>
      <c r="V454" s="285"/>
      <c r="Z454" s="7"/>
    </row>
    <row r="455" spans="1:26" hidden="1" x14ac:dyDescent="0.2">
      <c r="A455" s="285"/>
      <c r="B455" s="285"/>
      <c r="C455" s="285"/>
      <c r="D455" s="285"/>
      <c r="E455" s="285"/>
      <c r="F455" s="285"/>
      <c r="G455" s="285"/>
      <c r="H455" s="285"/>
      <c r="I455" s="683"/>
      <c r="J455" s="285"/>
      <c r="K455" s="285"/>
      <c r="L455" s="285"/>
      <c r="M455" s="285"/>
      <c r="N455" s="285"/>
      <c r="O455" s="285"/>
      <c r="P455" s="285"/>
      <c r="Q455" s="285"/>
      <c r="R455" s="285"/>
      <c r="S455" s="285"/>
      <c r="T455" s="285"/>
      <c r="U455" s="285"/>
      <c r="V455" s="285"/>
      <c r="Z455" s="7"/>
    </row>
    <row r="456" spans="1:26" hidden="1" x14ac:dyDescent="0.2">
      <c r="A456" s="285"/>
      <c r="B456" s="285"/>
      <c r="C456" s="285"/>
      <c r="D456" s="285"/>
      <c r="E456" s="285"/>
      <c r="F456" s="285"/>
      <c r="G456" s="285"/>
      <c r="H456" s="285"/>
      <c r="I456" s="683"/>
      <c r="J456" s="285"/>
      <c r="K456" s="285"/>
      <c r="L456" s="285"/>
      <c r="M456" s="285"/>
      <c r="N456" s="285"/>
      <c r="O456" s="285"/>
      <c r="P456" s="285"/>
      <c r="Q456" s="285"/>
      <c r="R456" s="285"/>
      <c r="S456" s="285"/>
      <c r="T456" s="285"/>
      <c r="U456" s="285"/>
      <c r="V456" s="285"/>
      <c r="Z456" s="7"/>
    </row>
    <row r="457" spans="1:26" hidden="1" x14ac:dyDescent="0.2">
      <c r="A457" s="285"/>
      <c r="B457" s="285"/>
      <c r="C457" s="285"/>
      <c r="D457" s="285"/>
      <c r="E457" s="285"/>
      <c r="F457" s="285"/>
      <c r="G457" s="285"/>
      <c r="H457" s="285"/>
      <c r="I457" s="683"/>
      <c r="J457" s="285"/>
      <c r="K457" s="285"/>
      <c r="L457" s="285"/>
      <c r="M457" s="285"/>
      <c r="N457" s="285"/>
      <c r="O457" s="285"/>
      <c r="P457" s="285"/>
      <c r="Q457" s="285"/>
      <c r="R457" s="285"/>
      <c r="S457" s="285"/>
      <c r="T457" s="285"/>
      <c r="U457" s="285"/>
      <c r="V457" s="285"/>
      <c r="Z457" s="7"/>
    </row>
    <row r="458" spans="1:26" hidden="1" x14ac:dyDescent="0.2">
      <c r="A458" s="285"/>
      <c r="B458" s="285"/>
      <c r="C458" s="285"/>
      <c r="D458" s="285"/>
      <c r="E458" s="285"/>
      <c r="F458" s="285"/>
      <c r="G458" s="285"/>
      <c r="H458" s="285"/>
      <c r="I458" s="683"/>
      <c r="J458" s="285"/>
      <c r="K458" s="285"/>
      <c r="L458" s="285"/>
      <c r="M458" s="285"/>
      <c r="N458" s="285"/>
      <c r="O458" s="285"/>
      <c r="P458" s="285"/>
      <c r="Q458" s="285"/>
      <c r="R458" s="285"/>
      <c r="S458" s="285"/>
      <c r="T458" s="285"/>
      <c r="U458" s="285"/>
      <c r="V458" s="285"/>
      <c r="Z458" s="7"/>
    </row>
    <row r="459" spans="1:26" hidden="1" x14ac:dyDescent="0.2">
      <c r="A459" s="285"/>
      <c r="B459" s="285"/>
      <c r="C459" s="285"/>
      <c r="D459" s="285"/>
      <c r="E459" s="285"/>
      <c r="F459" s="285"/>
      <c r="G459" s="285"/>
      <c r="H459" s="285"/>
      <c r="I459" s="683"/>
      <c r="J459" s="285"/>
      <c r="K459" s="285"/>
      <c r="L459" s="285"/>
      <c r="M459" s="285"/>
      <c r="N459" s="285"/>
      <c r="O459" s="285"/>
      <c r="P459" s="285"/>
      <c r="Q459" s="285"/>
      <c r="R459" s="285"/>
      <c r="S459" s="285"/>
      <c r="T459" s="285"/>
      <c r="U459" s="285"/>
      <c r="V459" s="285"/>
      <c r="Z459" s="7"/>
    </row>
    <row r="460" spans="1:26" hidden="1" x14ac:dyDescent="0.2">
      <c r="A460" s="285"/>
      <c r="B460" s="285"/>
      <c r="C460" s="285"/>
      <c r="D460" s="285"/>
      <c r="E460" s="285"/>
      <c r="F460" s="285"/>
      <c r="G460" s="285"/>
      <c r="H460" s="285"/>
      <c r="I460" s="683"/>
      <c r="J460" s="285"/>
      <c r="K460" s="285"/>
      <c r="L460" s="285"/>
      <c r="M460" s="285"/>
      <c r="N460" s="285"/>
      <c r="O460" s="285"/>
      <c r="P460" s="285"/>
      <c r="Q460" s="285"/>
      <c r="R460" s="285"/>
      <c r="S460" s="285"/>
      <c r="T460" s="285"/>
      <c r="U460" s="285"/>
      <c r="V460" s="285"/>
      <c r="Z460" s="7"/>
    </row>
    <row r="461" spans="1:26" hidden="1" x14ac:dyDescent="0.2">
      <c r="A461" s="285"/>
      <c r="B461" s="285"/>
      <c r="C461" s="285"/>
      <c r="D461" s="285"/>
      <c r="E461" s="285"/>
      <c r="F461" s="285"/>
      <c r="G461" s="285"/>
      <c r="H461" s="285"/>
      <c r="I461" s="683"/>
      <c r="J461" s="285"/>
      <c r="K461" s="285"/>
      <c r="L461" s="285"/>
      <c r="M461" s="285"/>
      <c r="N461" s="285"/>
      <c r="O461" s="285"/>
      <c r="P461" s="285"/>
      <c r="Q461" s="285"/>
      <c r="R461" s="285"/>
      <c r="S461" s="285"/>
      <c r="T461" s="285"/>
      <c r="U461" s="285"/>
      <c r="V461" s="285"/>
      <c r="Z461" s="7"/>
    </row>
    <row r="462" spans="1:26" hidden="1" x14ac:dyDescent="0.2">
      <c r="A462" s="285"/>
      <c r="B462" s="285"/>
      <c r="C462" s="285"/>
      <c r="D462" s="285"/>
      <c r="E462" s="285"/>
      <c r="F462" s="285"/>
      <c r="G462" s="285"/>
      <c r="H462" s="285"/>
      <c r="I462" s="683"/>
      <c r="J462" s="285"/>
      <c r="K462" s="285"/>
      <c r="L462" s="285"/>
      <c r="M462" s="285"/>
      <c r="N462" s="285"/>
      <c r="O462" s="285"/>
      <c r="P462" s="285"/>
      <c r="Q462" s="285"/>
      <c r="R462" s="285"/>
      <c r="S462" s="285"/>
      <c r="T462" s="285"/>
      <c r="U462" s="285"/>
      <c r="V462" s="285"/>
      <c r="Z462" s="7"/>
    </row>
    <row r="463" spans="1:26" hidden="1" x14ac:dyDescent="0.2">
      <c r="A463" s="285"/>
      <c r="B463" s="285"/>
      <c r="C463" s="285"/>
      <c r="D463" s="285"/>
      <c r="E463" s="285"/>
      <c r="F463" s="285"/>
      <c r="G463" s="285"/>
      <c r="H463" s="285"/>
      <c r="I463" s="683"/>
      <c r="J463" s="285"/>
      <c r="K463" s="285"/>
      <c r="L463" s="285"/>
      <c r="M463" s="285"/>
      <c r="N463" s="285"/>
      <c r="O463" s="285"/>
      <c r="P463" s="285"/>
      <c r="Q463" s="285"/>
      <c r="R463" s="285"/>
      <c r="S463" s="285"/>
      <c r="T463" s="285"/>
      <c r="U463" s="285"/>
      <c r="V463" s="285"/>
      <c r="Z463" s="7"/>
    </row>
    <row r="464" spans="1:26" hidden="1" x14ac:dyDescent="0.2">
      <c r="A464" s="285"/>
      <c r="B464" s="285"/>
      <c r="C464" s="285"/>
      <c r="D464" s="285"/>
      <c r="E464" s="285"/>
      <c r="F464" s="285"/>
      <c r="G464" s="285"/>
      <c r="H464" s="285"/>
      <c r="I464" s="683"/>
      <c r="J464" s="285"/>
      <c r="K464" s="285"/>
      <c r="L464" s="285"/>
      <c r="M464" s="285"/>
      <c r="N464" s="285"/>
      <c r="O464" s="285"/>
      <c r="P464" s="285"/>
      <c r="Q464" s="285"/>
      <c r="R464" s="285"/>
      <c r="S464" s="285"/>
      <c r="T464" s="285"/>
      <c r="U464" s="285"/>
      <c r="V464" s="285"/>
      <c r="Z464" s="7"/>
    </row>
    <row r="465" spans="1:26" hidden="1" x14ac:dyDescent="0.2">
      <c r="A465" s="285"/>
      <c r="B465" s="285"/>
      <c r="C465" s="285"/>
      <c r="D465" s="285"/>
      <c r="E465" s="285"/>
      <c r="F465" s="285"/>
      <c r="G465" s="285"/>
      <c r="H465" s="285"/>
      <c r="I465" s="683"/>
      <c r="J465" s="285"/>
      <c r="K465" s="285"/>
      <c r="L465" s="285"/>
      <c r="M465" s="285"/>
      <c r="N465" s="285"/>
      <c r="O465" s="285"/>
      <c r="P465" s="285"/>
      <c r="Q465" s="285"/>
      <c r="R465" s="285"/>
      <c r="S465" s="285"/>
      <c r="T465" s="285"/>
      <c r="U465" s="285"/>
      <c r="V465" s="285"/>
      <c r="Z465" s="7"/>
    </row>
    <row r="466" spans="1:26" hidden="1" x14ac:dyDescent="0.2">
      <c r="A466" s="285"/>
      <c r="B466" s="285"/>
      <c r="C466" s="285"/>
      <c r="D466" s="285"/>
      <c r="E466" s="285"/>
      <c r="F466" s="285"/>
      <c r="G466" s="285"/>
      <c r="H466" s="285"/>
      <c r="I466" s="683"/>
      <c r="J466" s="285"/>
      <c r="K466" s="285"/>
      <c r="L466" s="285"/>
      <c r="M466" s="285"/>
      <c r="N466" s="285"/>
      <c r="O466" s="285"/>
      <c r="P466" s="285"/>
      <c r="Q466" s="285"/>
      <c r="R466" s="285"/>
      <c r="S466" s="285"/>
      <c r="T466" s="285"/>
      <c r="U466" s="285"/>
      <c r="V466" s="285"/>
      <c r="Z466" s="7"/>
    </row>
    <row r="467" spans="1:26" hidden="1" x14ac:dyDescent="0.2">
      <c r="A467" s="285"/>
      <c r="B467" s="285"/>
      <c r="C467" s="285"/>
      <c r="D467" s="285"/>
      <c r="E467" s="285"/>
      <c r="F467" s="285"/>
      <c r="G467" s="285"/>
      <c r="H467" s="285"/>
      <c r="I467" s="683"/>
      <c r="J467" s="285"/>
      <c r="K467" s="285"/>
      <c r="L467" s="285"/>
      <c r="M467" s="285"/>
      <c r="N467" s="285"/>
      <c r="O467" s="285"/>
      <c r="P467" s="285"/>
      <c r="Q467" s="285"/>
      <c r="R467" s="285"/>
      <c r="S467" s="285"/>
      <c r="T467" s="285"/>
      <c r="U467" s="285"/>
      <c r="V467" s="285"/>
      <c r="Z467" s="7"/>
    </row>
    <row r="468" spans="1:26" hidden="1" x14ac:dyDescent="0.2">
      <c r="A468" s="285"/>
      <c r="B468" s="285"/>
      <c r="C468" s="285"/>
      <c r="D468" s="285"/>
      <c r="E468" s="285"/>
      <c r="F468" s="285"/>
      <c r="G468" s="285"/>
      <c r="H468" s="285"/>
      <c r="I468" s="683"/>
      <c r="J468" s="285"/>
      <c r="K468" s="285"/>
      <c r="L468" s="285"/>
      <c r="M468" s="285"/>
      <c r="N468" s="285"/>
      <c r="O468" s="285"/>
      <c r="P468" s="285"/>
      <c r="Q468" s="285"/>
      <c r="R468" s="285"/>
      <c r="S468" s="285"/>
      <c r="T468" s="285"/>
      <c r="U468" s="285"/>
      <c r="V468" s="285"/>
      <c r="Z468" s="7"/>
    </row>
    <row r="469" spans="1:26" hidden="1" x14ac:dyDescent="0.2">
      <c r="A469" s="285"/>
      <c r="B469" s="285"/>
      <c r="C469" s="285"/>
      <c r="D469" s="285"/>
      <c r="E469" s="285"/>
      <c r="F469" s="285"/>
      <c r="G469" s="285"/>
      <c r="H469" s="285"/>
      <c r="I469" s="683"/>
      <c r="J469" s="285"/>
      <c r="K469" s="285"/>
      <c r="L469" s="285"/>
      <c r="M469" s="285"/>
      <c r="N469" s="285"/>
      <c r="O469" s="285"/>
      <c r="P469" s="285"/>
      <c r="Q469" s="285"/>
      <c r="R469" s="285"/>
      <c r="S469" s="285"/>
      <c r="T469" s="285"/>
      <c r="U469" s="285"/>
      <c r="V469" s="285"/>
      <c r="Z469" s="7"/>
    </row>
    <row r="470" spans="1:26" hidden="1" x14ac:dyDescent="0.2">
      <c r="A470" s="285"/>
      <c r="B470" s="285"/>
      <c r="C470" s="285"/>
      <c r="D470" s="285"/>
      <c r="E470" s="285"/>
      <c r="F470" s="285"/>
      <c r="G470" s="285"/>
      <c r="H470" s="285"/>
      <c r="I470" s="683"/>
      <c r="J470" s="285"/>
      <c r="K470" s="285"/>
      <c r="L470" s="285"/>
      <c r="M470" s="285"/>
      <c r="N470" s="285"/>
      <c r="O470" s="285"/>
      <c r="P470" s="285"/>
      <c r="Q470" s="285"/>
      <c r="R470" s="285"/>
      <c r="S470" s="285"/>
      <c r="T470" s="285"/>
      <c r="U470" s="285"/>
      <c r="V470" s="285"/>
      <c r="Z470" s="7"/>
    </row>
    <row r="471" spans="1:26" hidden="1" x14ac:dyDescent="0.2">
      <c r="A471" s="285"/>
      <c r="B471" s="285"/>
      <c r="C471" s="285"/>
      <c r="D471" s="285"/>
      <c r="E471" s="285"/>
      <c r="F471" s="285"/>
      <c r="G471" s="285"/>
      <c r="H471" s="285"/>
      <c r="I471" s="683"/>
      <c r="J471" s="285"/>
      <c r="K471" s="285"/>
      <c r="L471" s="285"/>
      <c r="M471" s="285"/>
      <c r="N471" s="285"/>
      <c r="O471" s="285"/>
      <c r="P471" s="285"/>
      <c r="Q471" s="285"/>
      <c r="R471" s="285"/>
      <c r="S471" s="285"/>
      <c r="T471" s="285"/>
      <c r="U471" s="285"/>
      <c r="V471" s="285"/>
      <c r="Z471" s="7"/>
    </row>
    <row r="472" spans="1:26" hidden="1" x14ac:dyDescent="0.2">
      <c r="A472" s="285"/>
      <c r="B472" s="285"/>
      <c r="C472" s="285"/>
      <c r="D472" s="285"/>
      <c r="E472" s="285"/>
      <c r="F472" s="285"/>
      <c r="G472" s="285"/>
      <c r="H472" s="285"/>
      <c r="I472" s="683"/>
      <c r="J472" s="285"/>
      <c r="K472" s="285"/>
      <c r="L472" s="285"/>
      <c r="M472" s="285"/>
      <c r="N472" s="285"/>
      <c r="O472" s="285"/>
      <c r="P472" s="285"/>
      <c r="Q472" s="285"/>
      <c r="R472" s="285"/>
      <c r="S472" s="285"/>
      <c r="T472" s="285"/>
      <c r="U472" s="285"/>
      <c r="V472" s="285"/>
      <c r="Z472" s="7"/>
    </row>
    <row r="473" spans="1:26" hidden="1" x14ac:dyDescent="0.2">
      <c r="A473" s="285"/>
      <c r="B473" s="285"/>
      <c r="C473" s="285"/>
      <c r="D473" s="285"/>
      <c r="E473" s="285"/>
      <c r="F473" s="285"/>
      <c r="G473" s="285"/>
      <c r="H473" s="285"/>
      <c r="I473" s="683"/>
      <c r="J473" s="285"/>
      <c r="K473" s="285"/>
      <c r="L473" s="285"/>
      <c r="M473" s="285"/>
      <c r="N473" s="285"/>
      <c r="O473" s="285"/>
      <c r="P473" s="285"/>
      <c r="Q473" s="285"/>
      <c r="R473" s="285"/>
      <c r="S473" s="285"/>
      <c r="T473" s="285"/>
      <c r="U473" s="285"/>
      <c r="V473" s="285"/>
      <c r="Z473" s="7"/>
    </row>
    <row r="474" spans="1:26" hidden="1" x14ac:dyDescent="0.2">
      <c r="A474" s="285"/>
      <c r="B474" s="285"/>
      <c r="C474" s="285"/>
      <c r="D474" s="285"/>
      <c r="E474" s="285"/>
      <c r="F474" s="285"/>
      <c r="G474" s="285"/>
      <c r="H474" s="285"/>
      <c r="I474" s="683"/>
      <c r="J474" s="285"/>
      <c r="K474" s="285"/>
      <c r="L474" s="285"/>
      <c r="M474" s="285"/>
      <c r="N474" s="285"/>
      <c r="O474" s="285"/>
      <c r="P474" s="285"/>
      <c r="Q474" s="285"/>
      <c r="R474" s="285"/>
      <c r="S474" s="285"/>
      <c r="T474" s="285"/>
      <c r="U474" s="285"/>
      <c r="V474" s="285"/>
      <c r="Z474" s="7"/>
    </row>
    <row r="475" spans="1:26" hidden="1" x14ac:dyDescent="0.2">
      <c r="A475" s="285"/>
      <c r="B475" s="285"/>
      <c r="C475" s="285"/>
      <c r="D475" s="285"/>
      <c r="E475" s="285"/>
      <c r="F475" s="285"/>
      <c r="G475" s="285"/>
      <c r="H475" s="285"/>
      <c r="I475" s="683"/>
      <c r="J475" s="285"/>
      <c r="K475" s="285"/>
      <c r="L475" s="285"/>
      <c r="M475" s="285"/>
      <c r="N475" s="285"/>
      <c r="O475" s="285"/>
      <c r="P475" s="285"/>
      <c r="Q475" s="285"/>
      <c r="R475" s="285"/>
      <c r="S475" s="285"/>
      <c r="T475" s="285"/>
      <c r="U475" s="285"/>
      <c r="V475" s="285"/>
      <c r="Z475" s="7"/>
    </row>
    <row r="476" spans="1:26" hidden="1" x14ac:dyDescent="0.2">
      <c r="A476" s="285"/>
      <c r="B476" s="285"/>
      <c r="C476" s="285"/>
      <c r="D476" s="285"/>
      <c r="E476" s="285"/>
      <c r="F476" s="285"/>
      <c r="G476" s="285"/>
      <c r="H476" s="285"/>
      <c r="I476" s="683"/>
      <c r="J476" s="285"/>
      <c r="K476" s="285"/>
      <c r="L476" s="285"/>
      <c r="M476" s="285"/>
      <c r="N476" s="285"/>
      <c r="O476" s="285"/>
      <c r="P476" s="285"/>
      <c r="Q476" s="285"/>
      <c r="R476" s="285"/>
      <c r="S476" s="285"/>
      <c r="T476" s="285"/>
      <c r="U476" s="285"/>
      <c r="V476" s="285"/>
      <c r="Z476" s="7"/>
    </row>
    <row r="477" spans="1:26" hidden="1" x14ac:dyDescent="0.2">
      <c r="A477" s="285"/>
      <c r="B477" s="285"/>
      <c r="C477" s="285"/>
      <c r="D477" s="285"/>
      <c r="E477" s="285"/>
      <c r="F477" s="285"/>
      <c r="G477" s="285"/>
      <c r="H477" s="285"/>
      <c r="I477" s="683"/>
      <c r="J477" s="285"/>
      <c r="K477" s="285"/>
      <c r="L477" s="285"/>
      <c r="M477" s="285"/>
      <c r="N477" s="285"/>
      <c r="O477" s="285"/>
      <c r="P477" s="285"/>
      <c r="Q477" s="285"/>
      <c r="R477" s="285"/>
      <c r="S477" s="285"/>
      <c r="T477" s="285"/>
      <c r="U477" s="285"/>
      <c r="V477" s="285"/>
      <c r="Z477" s="7"/>
    </row>
    <row r="478" spans="1:26" hidden="1" x14ac:dyDescent="0.2">
      <c r="A478" s="285"/>
      <c r="B478" s="285"/>
      <c r="C478" s="285"/>
      <c r="D478" s="285"/>
      <c r="E478" s="285"/>
      <c r="F478" s="285"/>
      <c r="G478" s="285"/>
      <c r="H478" s="285"/>
      <c r="I478" s="683"/>
      <c r="J478" s="285"/>
      <c r="K478" s="285"/>
      <c r="L478" s="285"/>
      <c r="M478" s="285"/>
      <c r="N478" s="285"/>
      <c r="O478" s="285"/>
      <c r="P478" s="285"/>
      <c r="Q478" s="285"/>
      <c r="R478" s="285"/>
      <c r="S478" s="285"/>
      <c r="T478" s="285"/>
      <c r="U478" s="285"/>
      <c r="V478" s="285"/>
      <c r="Z478" s="7"/>
    </row>
    <row r="479" spans="1:26" hidden="1" x14ac:dyDescent="0.2">
      <c r="A479" s="285"/>
      <c r="B479" s="285"/>
      <c r="C479" s="285"/>
      <c r="D479" s="285"/>
      <c r="E479" s="285"/>
      <c r="F479" s="285"/>
      <c r="G479" s="285"/>
      <c r="H479" s="285"/>
      <c r="I479" s="683"/>
      <c r="J479" s="285"/>
      <c r="K479" s="285"/>
      <c r="L479" s="285"/>
      <c r="M479" s="285"/>
      <c r="N479" s="285"/>
      <c r="O479" s="285"/>
      <c r="P479" s="285"/>
      <c r="Q479" s="285"/>
      <c r="R479" s="285"/>
      <c r="S479" s="285"/>
      <c r="T479" s="285"/>
      <c r="U479" s="285"/>
      <c r="V479" s="285"/>
      <c r="Z479" s="7"/>
    </row>
    <row r="480" spans="1:26" hidden="1" x14ac:dyDescent="0.2">
      <c r="A480" s="285"/>
      <c r="B480" s="285"/>
      <c r="C480" s="285"/>
      <c r="D480" s="285"/>
      <c r="E480" s="285"/>
      <c r="F480" s="285"/>
      <c r="G480" s="285"/>
      <c r="H480" s="285"/>
      <c r="I480" s="683"/>
      <c r="J480" s="285"/>
      <c r="K480" s="285"/>
      <c r="L480" s="285"/>
      <c r="M480" s="285"/>
      <c r="N480" s="285"/>
      <c r="O480" s="285"/>
      <c r="P480" s="285"/>
      <c r="Q480" s="285"/>
      <c r="R480" s="285"/>
      <c r="S480" s="285"/>
      <c r="T480" s="285"/>
      <c r="U480" s="285"/>
      <c r="V480" s="285"/>
      <c r="Z480" s="7"/>
    </row>
    <row r="481" spans="1:26" hidden="1" x14ac:dyDescent="0.2">
      <c r="A481" s="285"/>
      <c r="B481" s="285"/>
      <c r="C481" s="285"/>
      <c r="D481" s="285"/>
      <c r="E481" s="285"/>
      <c r="F481" s="285"/>
      <c r="G481" s="285"/>
      <c r="H481" s="285"/>
      <c r="I481" s="683"/>
      <c r="J481" s="285"/>
      <c r="K481" s="285"/>
      <c r="L481" s="285"/>
      <c r="M481" s="285"/>
      <c r="N481" s="285"/>
      <c r="O481" s="285"/>
      <c r="P481" s="285"/>
      <c r="Q481" s="285"/>
      <c r="R481" s="285"/>
      <c r="S481" s="285"/>
      <c r="T481" s="285"/>
      <c r="U481" s="285"/>
      <c r="V481" s="285"/>
      <c r="Z481" s="7"/>
    </row>
    <row r="482" spans="1:26" hidden="1" x14ac:dyDescent="0.2">
      <c r="A482" s="285"/>
      <c r="B482" s="285"/>
      <c r="C482" s="285"/>
      <c r="D482" s="285"/>
      <c r="E482" s="285"/>
      <c r="F482" s="285"/>
      <c r="G482" s="285"/>
      <c r="H482" s="285"/>
      <c r="I482" s="683"/>
      <c r="J482" s="285"/>
      <c r="K482" s="285"/>
      <c r="L482" s="285"/>
      <c r="M482" s="285"/>
      <c r="N482" s="285"/>
      <c r="O482" s="285"/>
      <c r="P482" s="285"/>
      <c r="Q482" s="285"/>
      <c r="R482" s="285"/>
      <c r="S482" s="285"/>
      <c r="T482" s="285"/>
      <c r="U482" s="285"/>
      <c r="V482" s="285"/>
      <c r="Z482" s="7"/>
    </row>
    <row r="483" spans="1:26" hidden="1" x14ac:dyDescent="0.2">
      <c r="A483" s="285"/>
      <c r="B483" s="285"/>
      <c r="C483" s="285"/>
      <c r="D483" s="285"/>
      <c r="E483" s="285"/>
      <c r="F483" s="285"/>
      <c r="G483" s="285"/>
      <c r="H483" s="285"/>
      <c r="I483" s="683"/>
      <c r="J483" s="285"/>
      <c r="K483" s="285"/>
      <c r="L483" s="285"/>
      <c r="M483" s="285"/>
      <c r="N483" s="285"/>
      <c r="O483" s="285"/>
      <c r="P483" s="285"/>
      <c r="Q483" s="285"/>
      <c r="R483" s="285"/>
      <c r="S483" s="285"/>
      <c r="T483" s="285"/>
      <c r="U483" s="285"/>
      <c r="V483" s="285"/>
      <c r="Z483" s="7"/>
    </row>
    <row r="484" spans="1:26" hidden="1" x14ac:dyDescent="0.2">
      <c r="A484" s="285"/>
      <c r="B484" s="285"/>
      <c r="C484" s="285"/>
      <c r="D484" s="285"/>
      <c r="E484" s="285"/>
      <c r="F484" s="285"/>
      <c r="G484" s="285"/>
      <c r="H484" s="285"/>
      <c r="I484" s="683"/>
      <c r="J484" s="285"/>
      <c r="K484" s="285"/>
      <c r="L484" s="285"/>
      <c r="M484" s="285"/>
      <c r="N484" s="285"/>
      <c r="O484" s="285"/>
      <c r="P484" s="285"/>
      <c r="Q484" s="285"/>
      <c r="R484" s="285"/>
      <c r="S484" s="285"/>
      <c r="T484" s="285"/>
      <c r="U484" s="285"/>
      <c r="V484" s="285"/>
      <c r="Z484" s="7"/>
    </row>
    <row r="485" spans="1:26" hidden="1" x14ac:dyDescent="0.2">
      <c r="A485" s="285"/>
      <c r="B485" s="285"/>
      <c r="C485" s="285"/>
      <c r="D485" s="285"/>
      <c r="E485" s="285"/>
      <c r="F485" s="285"/>
      <c r="G485" s="285"/>
      <c r="H485" s="285"/>
      <c r="I485" s="683"/>
      <c r="J485" s="285"/>
      <c r="K485" s="285"/>
      <c r="L485" s="285"/>
      <c r="M485" s="285"/>
      <c r="N485" s="285"/>
      <c r="O485" s="285"/>
      <c r="P485" s="285"/>
      <c r="Q485" s="285"/>
      <c r="R485" s="285"/>
      <c r="S485" s="285"/>
      <c r="T485" s="285"/>
      <c r="U485" s="285"/>
      <c r="V485" s="285"/>
      <c r="Z485" s="7"/>
    </row>
    <row r="486" spans="1:26" hidden="1" x14ac:dyDescent="0.2">
      <c r="A486" s="285"/>
      <c r="B486" s="285"/>
      <c r="C486" s="285"/>
      <c r="D486" s="285"/>
      <c r="E486" s="285"/>
      <c r="F486" s="285"/>
      <c r="G486" s="285"/>
      <c r="H486" s="285"/>
      <c r="I486" s="683"/>
      <c r="J486" s="285"/>
      <c r="K486" s="285"/>
      <c r="L486" s="285"/>
      <c r="M486" s="285"/>
      <c r="N486" s="285"/>
      <c r="O486" s="285"/>
      <c r="P486" s="285"/>
      <c r="Q486" s="285"/>
      <c r="R486" s="285"/>
      <c r="S486" s="285"/>
      <c r="T486" s="285"/>
      <c r="U486" s="285"/>
      <c r="V486" s="285"/>
      <c r="Z486" s="7"/>
    </row>
    <row r="487" spans="1:26" hidden="1" x14ac:dyDescent="0.2">
      <c r="A487" s="285"/>
      <c r="B487" s="285"/>
      <c r="C487" s="285"/>
      <c r="D487" s="285"/>
      <c r="E487" s="285"/>
      <c r="F487" s="285"/>
      <c r="G487" s="285"/>
      <c r="H487" s="285"/>
      <c r="I487" s="683"/>
      <c r="J487" s="285"/>
      <c r="K487" s="285"/>
      <c r="L487" s="285"/>
      <c r="M487" s="285"/>
      <c r="N487" s="285"/>
      <c r="O487" s="285"/>
      <c r="P487" s="285"/>
      <c r="Q487" s="285"/>
      <c r="R487" s="285"/>
      <c r="S487" s="285"/>
      <c r="T487" s="285"/>
      <c r="U487" s="285"/>
      <c r="V487" s="285"/>
      <c r="Z487" s="7"/>
    </row>
    <row r="488" spans="1:26" hidden="1" x14ac:dyDescent="0.2">
      <c r="A488" s="285"/>
      <c r="B488" s="285"/>
      <c r="C488" s="285"/>
      <c r="D488" s="285"/>
      <c r="E488" s="285"/>
      <c r="F488" s="285"/>
      <c r="G488" s="285"/>
      <c r="H488" s="285"/>
      <c r="I488" s="683"/>
      <c r="J488" s="285"/>
      <c r="K488" s="285"/>
      <c r="L488" s="285"/>
      <c r="M488" s="285"/>
      <c r="N488" s="285"/>
      <c r="O488" s="285"/>
      <c r="P488" s="285"/>
      <c r="Q488" s="285"/>
      <c r="R488" s="285"/>
      <c r="S488" s="285"/>
      <c r="T488" s="285"/>
      <c r="U488" s="285"/>
      <c r="V488" s="285"/>
      <c r="Z488" s="7"/>
    </row>
    <row r="489" spans="1:26" hidden="1" x14ac:dyDescent="0.2">
      <c r="A489" s="285"/>
      <c r="B489" s="285"/>
      <c r="C489" s="285"/>
      <c r="D489" s="285"/>
      <c r="E489" s="285"/>
      <c r="F489" s="285"/>
      <c r="G489" s="285"/>
      <c r="H489" s="285"/>
      <c r="I489" s="683"/>
      <c r="J489" s="285"/>
      <c r="K489" s="285"/>
      <c r="L489" s="285"/>
      <c r="M489" s="285"/>
      <c r="N489" s="285"/>
      <c r="O489" s="285"/>
      <c r="P489" s="285"/>
      <c r="Q489" s="285"/>
      <c r="R489" s="285"/>
      <c r="S489" s="285"/>
      <c r="T489" s="285"/>
      <c r="U489" s="285"/>
      <c r="V489" s="285"/>
      <c r="Z489" s="7"/>
    </row>
    <row r="490" spans="1:26" hidden="1" x14ac:dyDescent="0.2">
      <c r="A490" s="285"/>
      <c r="B490" s="285"/>
      <c r="C490" s="285"/>
      <c r="D490" s="285"/>
      <c r="E490" s="285"/>
      <c r="F490" s="285"/>
      <c r="G490" s="285"/>
      <c r="H490" s="285"/>
      <c r="I490" s="683"/>
      <c r="J490" s="285"/>
      <c r="K490" s="285"/>
      <c r="L490" s="285"/>
      <c r="M490" s="285"/>
      <c r="N490" s="285"/>
      <c r="O490" s="285"/>
      <c r="P490" s="285"/>
      <c r="Q490" s="285"/>
      <c r="R490" s="285"/>
      <c r="S490" s="285"/>
      <c r="T490" s="285"/>
      <c r="U490" s="285"/>
      <c r="V490" s="285"/>
      <c r="Z490" s="7"/>
    </row>
    <row r="491" spans="1:26" ht="12.75" hidden="1" customHeight="1" x14ac:dyDescent="0.2">
      <c r="A491" s="285"/>
      <c r="B491" s="285"/>
      <c r="C491" s="285"/>
      <c r="D491" s="285"/>
      <c r="E491" s="285"/>
      <c r="F491" s="285"/>
      <c r="G491" s="285"/>
      <c r="H491" s="285"/>
      <c r="I491" s="683"/>
      <c r="J491" s="285"/>
      <c r="K491" s="285"/>
      <c r="L491" s="285"/>
      <c r="M491" s="285"/>
      <c r="N491" s="285"/>
      <c r="O491" s="285"/>
      <c r="P491" s="285"/>
      <c r="Q491" s="285"/>
      <c r="R491" s="285"/>
      <c r="S491" s="285"/>
      <c r="T491" s="285"/>
      <c r="U491" s="285"/>
      <c r="V491" s="285"/>
      <c r="Z491" s="7"/>
    </row>
    <row r="492" spans="1:26" ht="12.75" hidden="1" customHeight="1" x14ac:dyDescent="0.2">
      <c r="A492" s="285"/>
      <c r="B492" s="285"/>
      <c r="C492" s="285"/>
      <c r="D492" s="285"/>
      <c r="E492" s="285"/>
      <c r="F492" s="285"/>
      <c r="G492" s="285"/>
      <c r="H492" s="285"/>
      <c r="I492" s="683"/>
      <c r="J492" s="285"/>
      <c r="K492" s="285"/>
      <c r="L492" s="285"/>
      <c r="M492" s="285"/>
      <c r="N492" s="285"/>
      <c r="O492" s="285"/>
      <c r="P492" s="285"/>
      <c r="Q492" s="285"/>
      <c r="R492" s="285"/>
      <c r="S492" s="285"/>
      <c r="T492" s="285"/>
      <c r="U492" s="285"/>
      <c r="V492" s="285"/>
      <c r="Z492" s="7"/>
    </row>
    <row r="493" spans="1:26" ht="12.75" hidden="1" customHeight="1" x14ac:dyDescent="0.2">
      <c r="A493" s="285"/>
      <c r="B493" s="285"/>
      <c r="C493" s="285"/>
      <c r="D493" s="285"/>
      <c r="E493" s="285"/>
      <c r="F493" s="285"/>
      <c r="G493" s="285"/>
      <c r="H493" s="285"/>
      <c r="I493" s="683"/>
      <c r="J493" s="285"/>
      <c r="K493" s="285"/>
      <c r="L493" s="285"/>
      <c r="M493" s="285"/>
      <c r="N493" s="285"/>
      <c r="O493" s="285"/>
      <c r="P493" s="285"/>
      <c r="Q493" s="285"/>
      <c r="R493" s="285"/>
      <c r="S493" s="285"/>
      <c r="T493" s="285"/>
      <c r="U493" s="285"/>
      <c r="V493" s="285"/>
      <c r="Z493" s="7"/>
    </row>
    <row r="494" spans="1:26" ht="12.75" hidden="1" customHeight="1" x14ac:dyDescent="0.2">
      <c r="A494" s="285"/>
      <c r="B494" s="285"/>
      <c r="C494" s="285"/>
      <c r="D494" s="285"/>
      <c r="E494" s="285"/>
      <c r="F494" s="285"/>
      <c r="G494" s="285"/>
      <c r="H494" s="285"/>
      <c r="I494" s="683"/>
      <c r="J494" s="285"/>
      <c r="K494" s="285"/>
      <c r="L494" s="285"/>
      <c r="M494" s="285"/>
      <c r="N494" s="285"/>
      <c r="O494" s="285"/>
      <c r="P494" s="285"/>
      <c r="Q494" s="285"/>
      <c r="R494" s="285"/>
      <c r="S494" s="285"/>
      <c r="T494" s="285"/>
      <c r="U494" s="285"/>
      <c r="V494" s="285"/>
      <c r="Z494" s="7"/>
    </row>
    <row r="495" spans="1:26" ht="12.75" hidden="1" customHeight="1" x14ac:dyDescent="0.2">
      <c r="A495" s="285"/>
      <c r="B495" s="285"/>
      <c r="C495" s="285"/>
      <c r="D495" s="285"/>
      <c r="E495" s="285"/>
      <c r="F495" s="285"/>
      <c r="G495" s="285"/>
      <c r="H495" s="285"/>
      <c r="I495" s="683"/>
      <c r="J495" s="285"/>
      <c r="K495" s="285"/>
      <c r="L495" s="285"/>
      <c r="M495" s="285"/>
      <c r="N495" s="285"/>
      <c r="O495" s="285"/>
      <c r="P495" s="285"/>
      <c r="Q495" s="285"/>
      <c r="R495" s="285"/>
      <c r="S495" s="285"/>
      <c r="T495" s="285"/>
      <c r="U495" s="285"/>
      <c r="V495" s="285"/>
      <c r="Z495" s="7"/>
    </row>
    <row r="496" spans="1:26" x14ac:dyDescent="0.2">
      <c r="A496" s="285"/>
      <c r="B496" s="285"/>
      <c r="C496" s="285"/>
      <c r="D496" s="285"/>
      <c r="E496" s="285"/>
      <c r="F496" s="285"/>
      <c r="G496" s="285"/>
      <c r="H496" s="285"/>
      <c r="I496" s="683"/>
      <c r="J496" s="285"/>
      <c r="K496" s="285"/>
      <c r="L496" s="285"/>
      <c r="M496" s="285"/>
      <c r="N496" s="285"/>
      <c r="O496" s="285"/>
      <c r="P496" s="285"/>
      <c r="Q496" s="285"/>
      <c r="R496" s="285"/>
      <c r="S496" s="285"/>
      <c r="T496" s="285"/>
      <c r="U496" s="285"/>
      <c r="V496" s="285"/>
    </row>
    <row r="497" spans="1:22" x14ac:dyDescent="0.2">
      <c r="A497" s="285"/>
      <c r="B497" s="285"/>
      <c r="C497" s="285"/>
      <c r="D497" s="285"/>
      <c r="E497" s="285"/>
      <c r="F497" s="285"/>
      <c r="G497" s="285"/>
      <c r="H497" s="285"/>
      <c r="I497" s="683"/>
      <c r="J497" s="285"/>
      <c r="K497" s="285"/>
      <c r="L497" s="285"/>
      <c r="M497" s="285"/>
      <c r="N497" s="285"/>
      <c r="O497" s="285"/>
      <c r="P497" s="285"/>
      <c r="Q497" s="285"/>
      <c r="R497" s="285"/>
      <c r="S497" s="285"/>
      <c r="T497" s="285"/>
      <c r="U497" s="285"/>
      <c r="V497" s="285"/>
    </row>
    <row r="498" spans="1:22" x14ac:dyDescent="0.2">
      <c r="A498" s="285"/>
      <c r="B498" s="285"/>
      <c r="C498" s="285"/>
      <c r="D498" s="285"/>
      <c r="E498" s="285"/>
      <c r="F498" s="285"/>
      <c r="G498" s="285"/>
      <c r="H498" s="285"/>
      <c r="I498" s="683"/>
      <c r="J498" s="285"/>
      <c r="K498" s="285"/>
      <c r="L498" s="285"/>
      <c r="M498" s="285"/>
      <c r="N498" s="285"/>
      <c r="O498" s="285"/>
      <c r="P498" s="285"/>
      <c r="Q498" s="285"/>
      <c r="R498" s="285"/>
      <c r="S498" s="285"/>
      <c r="T498" s="285"/>
      <c r="U498" s="285"/>
      <c r="V498" s="285"/>
    </row>
    <row r="499" spans="1:22" x14ac:dyDescent="0.2"/>
    <row r="500" spans="1:22" x14ac:dyDescent="0.2"/>
    <row r="501" spans="1:22" x14ac:dyDescent="0.2"/>
    <row r="502" spans="1:22" x14ac:dyDescent="0.2"/>
    <row r="503" spans="1:22" x14ac:dyDescent="0.2"/>
  </sheetData>
  <sheetProtection password="C040" sheet="1" objects="1" scenarios="1" formatCells="0" formatColumns="0" insertRows="0" deleteRows="0" autoFilter="0"/>
  <customSheetViews>
    <customSheetView guid="{864452AF-FE8B-4AB5-A77B-41D8DD524B81}" scale="70" showPageBreaks="1" showGridLines="0" zeroValues="0" fitToPage="1" printArea="1" hiddenRows="1" topLeftCell="H1">
      <pane ySplit="21" topLeftCell="A189" activePane="bottomLeft" state="frozen"/>
      <selection pane="bottomLeft" activeCell="I7" sqref="I7"/>
      <rowBreaks count="1" manualBreakCount="1">
        <brk id="61" max="23" man="1"/>
      </rowBreaks>
      <pageMargins left="0.25" right="0.25" top="0.25" bottom="0.25" header="0.25" footer="0.25"/>
      <printOptions horizontalCentered="1"/>
      <pageSetup scale="35" fitToHeight="0" orientation="landscape" useFirstPageNumber="1" r:id="rId1"/>
      <headerFooter alignWithMargins="0">
        <oddFooter>&amp;L&amp;"Tahoma,Regular"&amp;12FMFW v1.18 - 2018</oddFooter>
      </headerFooter>
    </customSheetView>
  </customSheetViews>
  <mergeCells count="15">
    <mergeCell ref="V8:X8"/>
    <mergeCell ref="V9:X9"/>
    <mergeCell ref="A8:T8"/>
    <mergeCell ref="A9:T9"/>
    <mergeCell ref="A10:T10"/>
    <mergeCell ref="A1:X1"/>
    <mergeCell ref="A4:X4"/>
    <mergeCell ref="V6:X6"/>
    <mergeCell ref="A2:X2"/>
    <mergeCell ref="V7:X7"/>
    <mergeCell ref="A5:T5"/>
    <mergeCell ref="V5:X5"/>
    <mergeCell ref="A3:X3"/>
    <mergeCell ref="A6:T6"/>
    <mergeCell ref="A7:T7"/>
  </mergeCells>
  <conditionalFormatting sqref="V7:X7">
    <cfRule type="expression" dxfId="196" priority="5">
      <formula>NOT(ISBLANK(RequestNumber))</formula>
    </cfRule>
  </conditionalFormatting>
  <conditionalFormatting sqref="U12 U14:U200">
    <cfRule type="cellIs" dxfId="195" priority="2" operator="greaterThan">
      <formula>0</formula>
    </cfRule>
  </conditionalFormatting>
  <dataValidations count="17">
    <dataValidation type="whole" operator="greaterThan" allowBlank="1" showInputMessage="1" showErrorMessage="1" errorTitle="Invalid Entry" error="Please enter the Request Number for this request." promptTitle="Request Number" prompt="Please enter the request number.  Each request type (Modification and Reimbursement) will have its own sequence that must be followed in order. " sqref="V7:X7">
      <formula1>0</formula1>
    </dataValidation>
    <dataValidation allowBlank="1" showInputMessage="1" showErrorMessage="1" promptTitle="Cal OES ONLY" prompt="For Cal OES use only.  Do not enter." sqref="W10:X10"/>
    <dataValidation type="list" allowBlank="1" showInputMessage="1" showErrorMessage="1" sqref="A14:A200">
      <formula1>SOURCE_ProjectLetter</formula1>
    </dataValidation>
    <dataValidation type="list" allowBlank="1" showInputMessage="1" showErrorMessage="1" sqref="H14:H200">
      <formula1>SOURCE_EquipmentSolutionAreaSubCategoryProjectLedger</formula1>
    </dataValidation>
    <dataValidation type="list" allowBlank="1" showInputMessage="1" showErrorMessage="1" sqref="P14:P200">
      <formula1>"Yes, No"</formula1>
    </dataValidation>
    <dataValidation type="list" operator="greaterThanOrEqual" allowBlank="1" showInputMessage="1" sqref="Q14:Q200">
      <formula1>Source_EquipmentHoldTrigger</formula1>
    </dataValidation>
    <dataValidation type="list" allowBlank="1" showInputMessage="1" showErrorMessage="1" sqref="E14:E200">
      <formula1>Source_EquipmentSAFECOMCompliance</formula1>
    </dataValidation>
    <dataValidation type="list" operator="greaterThanOrEqual" allowBlank="1" showInputMessage="1" sqref="L14:L200">
      <formula1>Percentage_of_Fed_Fund</formula1>
    </dataValidation>
    <dataValidation type="list" allowBlank="1" showInputMessage="1" showErrorMessage="1" sqref="M14:M200">
      <formula1>"NEW - in use, USED - in use"</formula1>
    </dataValidation>
    <dataValidation type="whole" operator="lessThanOrEqual" allowBlank="1" showInputMessage="1" showErrorMessage="1" errorTitle="AMOUNT THIS REQUEST" error="Please enter a request amount, rounded to the nearest dollar, that is less than or equal to the remaining balance for this project." sqref="U14:U200">
      <formula1>S14-T14</formula1>
    </dataValidation>
    <dataValidation type="whole" operator="greaterThan" allowBlank="1" showInputMessage="1" showErrorMessage="1" errorTitle="BUDGETED COST" error="Enter the Budged Cost for this project, rounded DOWN to the nearest dollar." sqref="S14:S200">
      <formula1>0</formula1>
    </dataValidation>
    <dataValidation type="list" allowBlank="1" showInputMessage="1" showErrorMessage="1" sqref="F14:F200">
      <formula1>"EMPG"</formula1>
    </dataValidation>
    <dataValidation type="list" allowBlank="1" showInputMessage="1" showErrorMessage="1" sqref="G14:G200">
      <formula1>"EMG"</formula1>
    </dataValidation>
    <dataValidation type="list" allowBlank="1" showInputMessage="1" showErrorMessage="1" promptTitle="Ledger Type" prompt="Select a request type from the drop-down list." sqref="V5:X5">
      <formula1>"Initial Application, Modification, Advance, Reimbursement Request, Final Reimbursement Request"</formula1>
    </dataValidation>
    <dataValidation type="date" operator="greaterThan" allowBlank="1" showInputMessage="1" showErrorMessage="1" errorTitle="Invalid Date" error="Enter the date you started working on this request." promptTitle="Date" prompt="Enter the date you started this request." sqref="V6:X6">
      <formula1>StartDate</formula1>
    </dataValidation>
    <dataValidation allowBlank="1" showErrorMessage="1" prompt="Do not enter information into the following 2 columns because they will auto-populate:_x000a__x000a_1) Total Approved_x000a_2) Remaining Balance" sqref="A10:T10"/>
    <dataValidation allowBlank="1" showErrorMessage="1" prompt="Blank" sqref="Y14:Y200"/>
  </dataValidations>
  <printOptions horizontalCentered="1"/>
  <pageMargins left="0.25" right="0.25" top="0.5" bottom="0.5" header="0.25" footer="0.25"/>
  <pageSetup scale="28" fitToHeight="0" orientation="landscape" useFirstPageNumber="1" r:id="rId2"/>
  <headerFooter alignWithMargins="0">
    <oddHeader>&amp;C&amp;"Century Gothic,Regular"CALIFORNIA GOVERNOR'S OFFICE OF EMERGENCY SERVICES (Cal OES)</oddHeader>
    <oddFooter>&amp;L&amp;"Tahoma,Regular"&amp;12EMPG FMFW v1.19 - 2019&amp;R&amp;A</oddFooter>
  </headerFooter>
  <drawing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99"/>
    <pageSetUpPr fitToPage="1"/>
  </sheetPr>
  <dimension ref="A1:U205"/>
  <sheetViews>
    <sheetView showGridLines="0" showZeros="0" zoomScale="65" zoomScaleNormal="65" zoomScaleSheetLayoutView="65" workbookViewId="0">
      <pane ySplit="12" topLeftCell="A13" activePane="bottomLeft" state="frozen"/>
      <selection activeCell="A10" sqref="A10:P10"/>
      <selection pane="bottomLeft" sqref="A1:T1"/>
    </sheetView>
  </sheetViews>
  <sheetFormatPr defaultColWidth="9.140625" defaultRowHeight="12.75" x14ac:dyDescent="0.2"/>
  <cols>
    <col min="1" max="1" width="11.7109375" style="285" customWidth="1"/>
    <col min="2" max="2" width="14.7109375" style="285" customWidth="1"/>
    <col min="3" max="3" width="28.5703125" style="285" customWidth="1"/>
    <col min="4" max="4" width="14.7109375" style="285" customWidth="1"/>
    <col min="5" max="5" width="15" style="285" customWidth="1"/>
    <col min="6" max="6" width="22.7109375" style="285" customWidth="1"/>
    <col min="7" max="7" width="21.85546875" style="285" customWidth="1"/>
    <col min="8" max="8" width="17.85546875" style="285" customWidth="1"/>
    <col min="9" max="9" width="27" style="285" customWidth="1"/>
    <col min="10" max="10" width="15.85546875" style="285" customWidth="1"/>
    <col min="11" max="11" width="23.5703125" style="285" customWidth="1"/>
    <col min="12" max="12" width="23" style="285" bestFit="1" customWidth="1"/>
    <col min="13" max="13" width="17.28515625" style="285" customWidth="1"/>
    <col min="14" max="14" width="13.7109375" style="285" customWidth="1"/>
    <col min="15" max="16" width="17.7109375" style="285" customWidth="1"/>
    <col min="17" max="17" width="19.7109375" style="285" customWidth="1"/>
    <col min="18" max="18" width="21.7109375" style="285" customWidth="1"/>
    <col min="19" max="20" width="17.7109375" style="283" customWidth="1"/>
    <col min="21" max="21" width="13" style="7" customWidth="1"/>
    <col min="22" max="16384" width="9.140625" style="7"/>
  </cols>
  <sheetData>
    <row r="1" spans="1:21" ht="30" customHeight="1" x14ac:dyDescent="0.35">
      <c r="A1" s="1170" t="s">
        <v>615</v>
      </c>
      <c r="B1" s="1171"/>
      <c r="C1" s="1171"/>
      <c r="D1" s="1171"/>
      <c r="E1" s="1171"/>
      <c r="F1" s="1171"/>
      <c r="G1" s="1171"/>
      <c r="H1" s="1171"/>
      <c r="I1" s="1171"/>
      <c r="J1" s="1171"/>
      <c r="K1" s="1171"/>
      <c r="L1" s="1171"/>
      <c r="M1" s="1171"/>
      <c r="N1" s="1171"/>
      <c r="O1" s="1171"/>
      <c r="P1" s="1171"/>
      <c r="Q1" s="1171"/>
      <c r="R1" s="1171"/>
      <c r="S1" s="1171"/>
      <c r="T1" s="1172"/>
    </row>
    <row r="2" spans="1:21" s="9" customFormat="1" ht="20.100000000000001" customHeight="1" x14ac:dyDescent="0.2">
      <c r="A2" s="1188" t="s">
        <v>1339</v>
      </c>
      <c r="B2" s="1189"/>
      <c r="C2" s="1189"/>
      <c r="D2" s="1189"/>
      <c r="E2" s="1189"/>
      <c r="F2" s="1189"/>
      <c r="G2" s="1189"/>
      <c r="H2" s="1189"/>
      <c r="I2" s="1189"/>
      <c r="J2" s="1189"/>
      <c r="K2" s="1189"/>
      <c r="L2" s="1189"/>
      <c r="M2" s="1189"/>
      <c r="N2" s="1189"/>
      <c r="O2" s="1189"/>
      <c r="P2" s="1189"/>
      <c r="Q2" s="1189"/>
      <c r="R2" s="1189"/>
      <c r="S2" s="1189"/>
      <c r="T2" s="1190"/>
    </row>
    <row r="3" spans="1:21" s="9" customFormat="1" ht="35.1" customHeight="1" x14ac:dyDescent="0.2">
      <c r="A3" s="1191" t="s">
        <v>1068</v>
      </c>
      <c r="B3" s="1191"/>
      <c r="C3" s="1191"/>
      <c r="D3" s="1191"/>
      <c r="E3" s="1191"/>
      <c r="F3" s="1191"/>
      <c r="G3" s="1191"/>
      <c r="H3" s="1191"/>
      <c r="I3" s="1191"/>
      <c r="J3" s="1191"/>
      <c r="K3" s="1191"/>
      <c r="L3" s="1191"/>
      <c r="M3" s="1191"/>
      <c r="N3" s="1191"/>
      <c r="O3" s="1191"/>
      <c r="P3" s="1191"/>
      <c r="Q3" s="1191"/>
      <c r="R3" s="1191"/>
      <c r="S3" s="1191"/>
      <c r="T3" s="1191"/>
    </row>
    <row r="4" spans="1:21" ht="20.100000000000001" customHeight="1" x14ac:dyDescent="0.2">
      <c r="A4" s="1173"/>
      <c r="B4" s="1173"/>
      <c r="C4" s="1173"/>
      <c r="D4" s="1173"/>
      <c r="E4" s="1173"/>
      <c r="F4" s="1173"/>
      <c r="G4" s="1173"/>
      <c r="H4" s="1173"/>
      <c r="I4" s="1173"/>
      <c r="J4" s="1173"/>
      <c r="K4" s="1173"/>
      <c r="L4" s="1173"/>
      <c r="M4" s="1173"/>
      <c r="N4" s="1173"/>
      <c r="O4" s="1173"/>
      <c r="P4" s="1173"/>
      <c r="Q4" s="1173"/>
      <c r="R4" s="1173"/>
      <c r="S4" s="1173"/>
      <c r="T4" s="1173"/>
    </row>
    <row r="5" spans="1:21" ht="24.95" customHeight="1" x14ac:dyDescent="0.2">
      <c r="A5" s="1178">
        <f>SubrecipientName</f>
        <v>0</v>
      </c>
      <c r="B5" s="1178"/>
      <c r="C5" s="1178"/>
      <c r="D5" s="1178"/>
      <c r="E5" s="1178"/>
      <c r="F5" s="1178"/>
      <c r="G5" s="1178"/>
      <c r="H5" s="1178"/>
      <c r="I5" s="1178"/>
      <c r="J5" s="1178"/>
      <c r="K5" s="1178"/>
      <c r="L5" s="1178"/>
      <c r="M5" s="1178"/>
      <c r="N5" s="1178"/>
      <c r="O5" s="1178"/>
      <c r="P5" s="1178"/>
      <c r="Q5" s="687" t="s">
        <v>49</v>
      </c>
      <c r="R5" s="1174"/>
      <c r="S5" s="1175"/>
      <c r="T5" s="1175"/>
    </row>
    <row r="6" spans="1:21" ht="24.95" customHeight="1" x14ac:dyDescent="0.25">
      <c r="A6" s="1112">
        <f>FIPSNumber</f>
        <v>0</v>
      </c>
      <c r="B6" s="1112"/>
      <c r="C6" s="1112"/>
      <c r="D6" s="1112"/>
      <c r="E6" s="1112"/>
      <c r="F6" s="1112"/>
      <c r="G6" s="1112"/>
      <c r="H6" s="1112"/>
      <c r="I6" s="1112"/>
      <c r="J6" s="1112"/>
      <c r="K6" s="1112"/>
      <c r="L6" s="1112"/>
      <c r="M6" s="1112"/>
      <c r="N6" s="1112"/>
      <c r="O6" s="1112"/>
      <c r="P6" s="1112"/>
      <c r="Q6" s="688" t="s">
        <v>10</v>
      </c>
      <c r="R6" s="1187"/>
      <c r="S6" s="1187"/>
      <c r="T6" s="1187"/>
    </row>
    <row r="7" spans="1:21" ht="24.95" customHeight="1" x14ac:dyDescent="0.2">
      <c r="A7" s="1179" t="str">
        <f>SubawardNumber</f>
        <v>2019-0003</v>
      </c>
      <c r="B7" s="1180"/>
      <c r="C7" s="1180"/>
      <c r="D7" s="1180"/>
      <c r="E7" s="1180"/>
      <c r="F7" s="1180"/>
      <c r="G7" s="1180"/>
      <c r="H7" s="1180"/>
      <c r="I7" s="1180"/>
      <c r="J7" s="1180"/>
      <c r="K7" s="1180"/>
      <c r="L7" s="1180"/>
      <c r="M7" s="1180"/>
      <c r="N7" s="1180"/>
      <c r="O7" s="1180"/>
      <c r="P7" s="1181"/>
      <c r="Q7" s="689" t="s">
        <v>885</v>
      </c>
      <c r="R7" s="1184"/>
      <c r="S7" s="1184"/>
      <c r="T7" s="1184"/>
    </row>
    <row r="8" spans="1:21" s="690" customFormat="1" ht="24.95" customHeight="1" x14ac:dyDescent="0.2">
      <c r="A8" s="517"/>
      <c r="B8" s="517"/>
      <c r="C8" s="517"/>
      <c r="D8" s="517"/>
      <c r="E8" s="517"/>
      <c r="F8" s="517"/>
      <c r="G8" s="517"/>
      <c r="H8" s="517"/>
      <c r="I8" s="517"/>
      <c r="J8" s="517"/>
      <c r="K8" s="517"/>
      <c r="L8" s="517"/>
      <c r="M8" s="517"/>
      <c r="N8" s="517"/>
      <c r="O8" s="517"/>
      <c r="P8" s="517"/>
      <c r="Q8" s="276" t="s">
        <v>1072</v>
      </c>
      <c r="R8" s="1185">
        <f>StartDate</f>
        <v>0</v>
      </c>
      <c r="S8" s="1186"/>
      <c r="T8" s="1186"/>
    </row>
    <row r="9" spans="1:21" s="690" customFormat="1" ht="24.95" customHeight="1" x14ac:dyDescent="0.35">
      <c r="A9" s="1182"/>
      <c r="B9" s="1182"/>
      <c r="C9" s="1182"/>
      <c r="D9" s="1182"/>
      <c r="E9" s="1182"/>
      <c r="F9" s="1182"/>
      <c r="G9" s="1182"/>
      <c r="H9" s="1182"/>
      <c r="I9" s="1182"/>
      <c r="J9" s="1182"/>
      <c r="K9" s="1182"/>
      <c r="L9" s="1182"/>
      <c r="M9" s="1182"/>
      <c r="N9" s="1182"/>
      <c r="O9" s="1182"/>
      <c r="P9" s="1183"/>
      <c r="Q9" s="276" t="s">
        <v>1073</v>
      </c>
      <c r="R9" s="1185">
        <f>EndDate</f>
        <v>0</v>
      </c>
      <c r="S9" s="1186"/>
      <c r="T9" s="1186"/>
    </row>
    <row r="10" spans="1:21" ht="39.950000000000003" customHeight="1" x14ac:dyDescent="0.2">
      <c r="A10" s="1176" t="s">
        <v>1424</v>
      </c>
      <c r="B10" s="1176"/>
      <c r="C10" s="1176"/>
      <c r="D10" s="1176"/>
      <c r="E10" s="1176"/>
      <c r="F10" s="1176"/>
      <c r="G10" s="1176"/>
      <c r="H10" s="1176"/>
      <c r="I10" s="1176"/>
      <c r="J10" s="1176"/>
      <c r="K10" s="1176"/>
      <c r="L10" s="1176"/>
      <c r="M10" s="1176"/>
      <c r="N10" s="1176"/>
      <c r="O10" s="1176"/>
      <c r="P10" s="1177"/>
      <c r="Q10" s="277" t="s">
        <v>1076</v>
      </c>
      <c r="R10" s="511" t="s">
        <v>1141</v>
      </c>
      <c r="S10" s="284"/>
      <c r="T10" s="481"/>
    </row>
    <row r="11" spans="1:21" ht="50.1" customHeight="1" x14ac:dyDescent="0.2">
      <c r="A11" s="722" t="s">
        <v>220</v>
      </c>
      <c r="B11" s="723" t="s">
        <v>1039</v>
      </c>
      <c r="C11" s="723" t="s">
        <v>1121</v>
      </c>
      <c r="D11" s="724" t="s">
        <v>1040</v>
      </c>
      <c r="E11" s="724" t="s">
        <v>330</v>
      </c>
      <c r="F11" s="724" t="s">
        <v>1041</v>
      </c>
      <c r="G11" s="724" t="s">
        <v>1108</v>
      </c>
      <c r="H11" s="724" t="s">
        <v>1133</v>
      </c>
      <c r="I11" s="724" t="s">
        <v>1122</v>
      </c>
      <c r="J11" s="724" t="s">
        <v>1134</v>
      </c>
      <c r="K11" s="724" t="s">
        <v>1123</v>
      </c>
      <c r="L11" s="724" t="s">
        <v>1226</v>
      </c>
      <c r="M11" s="724" t="s">
        <v>1115</v>
      </c>
      <c r="N11" s="724" t="s">
        <v>1114</v>
      </c>
      <c r="O11" s="725" t="s">
        <v>1109</v>
      </c>
      <c r="P11" s="723" t="s">
        <v>1126</v>
      </c>
      <c r="Q11" s="723" t="s">
        <v>1105</v>
      </c>
      <c r="R11" s="723" t="s">
        <v>1106</v>
      </c>
      <c r="S11" s="723" t="s">
        <v>1107</v>
      </c>
      <c r="T11" s="726" t="s">
        <v>1075</v>
      </c>
    </row>
    <row r="12" spans="1:21" s="611" customFormat="1" ht="20.25" x14ac:dyDescent="0.25">
      <c r="A12" s="717"/>
      <c r="B12" s="695"/>
      <c r="C12" s="696"/>
      <c r="D12" s="697"/>
      <c r="E12" s="697"/>
      <c r="F12" s="697"/>
      <c r="G12" s="697"/>
      <c r="H12" s="698"/>
      <c r="I12" s="698"/>
      <c r="J12" s="698"/>
      <c r="K12" s="699"/>
      <c r="L12" s="700"/>
      <c r="M12" s="698"/>
      <c r="N12" s="698"/>
      <c r="O12" s="701">
        <f>SUM(RangeCost)</f>
        <v>0</v>
      </c>
      <c r="P12" s="701">
        <f>SUM(RangePrevious)</f>
        <v>0</v>
      </c>
      <c r="Q12" s="701">
        <f>SUM(RangeThisRequest)</f>
        <v>0</v>
      </c>
      <c r="R12" s="702"/>
      <c r="S12" s="701">
        <f>SUM(RangeApproved)</f>
        <v>0</v>
      </c>
      <c r="T12" s="720">
        <f>SUM(RangeBalance)</f>
        <v>0</v>
      </c>
    </row>
    <row r="13" spans="1:21" s="611" customFormat="1" ht="0.2" customHeight="1" x14ac:dyDescent="0.2">
      <c r="A13" s="718" t="s">
        <v>1400</v>
      </c>
      <c r="B13" s="703" t="s">
        <v>1400</v>
      </c>
      <c r="C13" s="703" t="s">
        <v>1400</v>
      </c>
      <c r="D13" s="703" t="s">
        <v>1400</v>
      </c>
      <c r="E13" s="703" t="s">
        <v>1400</v>
      </c>
      <c r="F13" s="703" t="s">
        <v>1400</v>
      </c>
      <c r="G13" s="703" t="s">
        <v>1400</v>
      </c>
      <c r="H13" s="704" t="s">
        <v>1400</v>
      </c>
      <c r="I13" s="704" t="s">
        <v>1400</v>
      </c>
      <c r="J13" s="704" t="s">
        <v>1400</v>
      </c>
      <c r="K13" s="705" t="s">
        <v>1400</v>
      </c>
      <c r="L13" s="706" t="s">
        <v>1400</v>
      </c>
      <c r="M13" s="704" t="s">
        <v>1400</v>
      </c>
      <c r="N13" s="707" t="s">
        <v>1400</v>
      </c>
      <c r="O13" s="708" t="s">
        <v>1400</v>
      </c>
      <c r="P13" s="708" t="s">
        <v>1400</v>
      </c>
      <c r="Q13" s="709" t="s">
        <v>1400</v>
      </c>
      <c r="R13" s="710" t="s">
        <v>1400</v>
      </c>
      <c r="S13" s="711" t="s">
        <v>1400</v>
      </c>
      <c r="T13" s="721" t="s">
        <v>1400</v>
      </c>
    </row>
    <row r="14" spans="1:21" s="616" customFormat="1" ht="17.25" x14ac:dyDescent="0.2">
      <c r="A14" s="719"/>
      <c r="B14" s="712"/>
      <c r="C14" s="712"/>
      <c r="D14" s="712"/>
      <c r="E14" s="712"/>
      <c r="F14" s="712"/>
      <c r="G14" s="712"/>
      <c r="H14" s="713"/>
      <c r="I14" s="713"/>
      <c r="J14" s="713"/>
      <c r="K14" s="714"/>
      <c r="L14" s="712"/>
      <c r="M14" s="713"/>
      <c r="N14" s="715"/>
      <c r="O14" s="716"/>
      <c r="P14" s="716"/>
      <c r="Q14" s="716"/>
      <c r="R14" s="716"/>
      <c r="S14" s="693">
        <f t="shared" ref="S14:S78" si="0">Q14+P14</f>
        <v>0</v>
      </c>
      <c r="T14" s="692">
        <f t="shared" ref="T14:T78" si="1">O14-S14</f>
        <v>0</v>
      </c>
      <c r="U14" s="615"/>
    </row>
    <row r="15" spans="1:21" s="592" customFormat="1" ht="17.25" x14ac:dyDescent="0.2">
      <c r="A15" s="719"/>
      <c r="B15" s="712"/>
      <c r="C15" s="712"/>
      <c r="D15" s="712"/>
      <c r="E15" s="712"/>
      <c r="F15" s="712"/>
      <c r="G15" s="712"/>
      <c r="H15" s="713"/>
      <c r="I15" s="713"/>
      <c r="J15" s="713"/>
      <c r="K15" s="714"/>
      <c r="L15" s="712"/>
      <c r="M15" s="713"/>
      <c r="N15" s="715"/>
      <c r="O15" s="716"/>
      <c r="P15" s="716"/>
      <c r="Q15" s="716"/>
      <c r="R15" s="716"/>
      <c r="S15" s="693">
        <f t="shared" si="0"/>
        <v>0</v>
      </c>
      <c r="T15" s="692">
        <f t="shared" si="1"/>
        <v>0</v>
      </c>
      <c r="U15" s="612"/>
    </row>
    <row r="16" spans="1:21" s="592" customFormat="1" ht="17.25" x14ac:dyDescent="0.2">
      <c r="A16" s="719"/>
      <c r="B16" s="712"/>
      <c r="C16" s="712"/>
      <c r="D16" s="712"/>
      <c r="E16" s="712"/>
      <c r="F16" s="712"/>
      <c r="G16" s="712"/>
      <c r="H16" s="713"/>
      <c r="I16" s="713"/>
      <c r="J16" s="713"/>
      <c r="K16" s="714"/>
      <c r="L16" s="712"/>
      <c r="M16" s="713"/>
      <c r="N16" s="715"/>
      <c r="O16" s="716"/>
      <c r="P16" s="716"/>
      <c r="Q16" s="716"/>
      <c r="R16" s="716"/>
      <c r="S16" s="693">
        <f>Q16+P16</f>
        <v>0</v>
      </c>
      <c r="T16" s="692">
        <f>O16-S16</f>
        <v>0</v>
      </c>
      <c r="U16" s="612"/>
    </row>
    <row r="17" spans="1:21" s="592" customFormat="1" ht="17.25" x14ac:dyDescent="0.2">
      <c r="A17" s="719"/>
      <c r="B17" s="712"/>
      <c r="C17" s="712"/>
      <c r="D17" s="712"/>
      <c r="E17" s="712"/>
      <c r="F17" s="712"/>
      <c r="G17" s="712"/>
      <c r="H17" s="713"/>
      <c r="I17" s="713"/>
      <c r="J17" s="713"/>
      <c r="K17" s="714"/>
      <c r="L17" s="712"/>
      <c r="M17" s="713"/>
      <c r="N17" s="715"/>
      <c r="O17" s="716"/>
      <c r="P17" s="716"/>
      <c r="Q17" s="716"/>
      <c r="R17" s="716"/>
      <c r="S17" s="693">
        <f t="shared" si="0"/>
        <v>0</v>
      </c>
      <c r="T17" s="692">
        <f t="shared" si="1"/>
        <v>0</v>
      </c>
      <c r="U17" s="612"/>
    </row>
    <row r="18" spans="1:21" s="592" customFormat="1" ht="17.25" x14ac:dyDescent="0.2">
      <c r="A18" s="719"/>
      <c r="B18" s="712"/>
      <c r="C18" s="712"/>
      <c r="D18" s="712"/>
      <c r="E18" s="712"/>
      <c r="F18" s="712"/>
      <c r="G18" s="712"/>
      <c r="H18" s="713"/>
      <c r="I18" s="713"/>
      <c r="J18" s="713"/>
      <c r="K18" s="714"/>
      <c r="L18" s="712"/>
      <c r="M18" s="713"/>
      <c r="N18" s="715"/>
      <c r="O18" s="716"/>
      <c r="P18" s="716"/>
      <c r="Q18" s="716"/>
      <c r="R18" s="716"/>
      <c r="S18" s="693">
        <f t="shared" si="0"/>
        <v>0</v>
      </c>
      <c r="T18" s="692">
        <f t="shared" si="1"/>
        <v>0</v>
      </c>
      <c r="U18" s="612"/>
    </row>
    <row r="19" spans="1:21" s="592" customFormat="1" ht="17.25" x14ac:dyDescent="0.2">
      <c r="A19" s="719"/>
      <c r="B19" s="712"/>
      <c r="C19" s="712"/>
      <c r="D19" s="712"/>
      <c r="E19" s="712"/>
      <c r="F19" s="712"/>
      <c r="G19" s="712"/>
      <c r="H19" s="713"/>
      <c r="I19" s="713"/>
      <c r="J19" s="713"/>
      <c r="K19" s="714"/>
      <c r="L19" s="712"/>
      <c r="M19" s="713"/>
      <c r="N19" s="715"/>
      <c r="O19" s="716"/>
      <c r="P19" s="716"/>
      <c r="Q19" s="716"/>
      <c r="R19" s="716"/>
      <c r="S19" s="693">
        <f t="shared" si="0"/>
        <v>0</v>
      </c>
      <c r="T19" s="692">
        <f t="shared" si="1"/>
        <v>0</v>
      </c>
      <c r="U19" s="612"/>
    </row>
    <row r="20" spans="1:21" s="592" customFormat="1" ht="17.25" x14ac:dyDescent="0.2">
      <c r="A20" s="719"/>
      <c r="B20" s="712"/>
      <c r="C20" s="712"/>
      <c r="D20" s="712"/>
      <c r="E20" s="712"/>
      <c r="F20" s="712"/>
      <c r="G20" s="712"/>
      <c r="H20" s="713"/>
      <c r="I20" s="713"/>
      <c r="J20" s="713"/>
      <c r="K20" s="714"/>
      <c r="L20" s="712"/>
      <c r="M20" s="713"/>
      <c r="N20" s="715"/>
      <c r="O20" s="716"/>
      <c r="P20" s="716"/>
      <c r="Q20" s="716"/>
      <c r="R20" s="716"/>
      <c r="S20" s="693">
        <f t="shared" si="0"/>
        <v>0</v>
      </c>
      <c r="T20" s="692">
        <f t="shared" si="1"/>
        <v>0</v>
      </c>
      <c r="U20" s="612"/>
    </row>
    <row r="21" spans="1:21" s="592" customFormat="1" ht="17.25" x14ac:dyDescent="0.2">
      <c r="A21" s="719"/>
      <c r="B21" s="712"/>
      <c r="C21" s="712"/>
      <c r="D21" s="712"/>
      <c r="E21" s="712"/>
      <c r="F21" s="712"/>
      <c r="G21" s="712"/>
      <c r="H21" s="713"/>
      <c r="I21" s="713"/>
      <c r="J21" s="713"/>
      <c r="K21" s="714"/>
      <c r="L21" s="712"/>
      <c r="M21" s="713"/>
      <c r="N21" s="715"/>
      <c r="O21" s="716"/>
      <c r="P21" s="716"/>
      <c r="Q21" s="716"/>
      <c r="R21" s="716"/>
      <c r="S21" s="693">
        <f t="shared" si="0"/>
        <v>0</v>
      </c>
      <c r="T21" s="692">
        <f t="shared" si="1"/>
        <v>0</v>
      </c>
      <c r="U21" s="612"/>
    </row>
    <row r="22" spans="1:21" s="592" customFormat="1" ht="17.25" x14ac:dyDescent="0.2">
      <c r="A22" s="719"/>
      <c r="B22" s="712"/>
      <c r="C22" s="712"/>
      <c r="D22" s="712"/>
      <c r="E22" s="712"/>
      <c r="F22" s="712"/>
      <c r="G22" s="712"/>
      <c r="H22" s="713"/>
      <c r="I22" s="713"/>
      <c r="J22" s="713"/>
      <c r="K22" s="714"/>
      <c r="L22" s="712"/>
      <c r="M22" s="713"/>
      <c r="N22" s="715"/>
      <c r="O22" s="716"/>
      <c r="P22" s="716"/>
      <c r="Q22" s="716"/>
      <c r="R22" s="716"/>
      <c r="S22" s="693">
        <f t="shared" si="0"/>
        <v>0</v>
      </c>
      <c r="T22" s="692">
        <f t="shared" si="1"/>
        <v>0</v>
      </c>
      <c r="U22" s="612"/>
    </row>
    <row r="23" spans="1:21" s="592" customFormat="1" ht="17.25" x14ac:dyDescent="0.2">
      <c r="A23" s="719"/>
      <c r="B23" s="712"/>
      <c r="C23" s="712"/>
      <c r="D23" s="712"/>
      <c r="E23" s="712"/>
      <c r="F23" s="712"/>
      <c r="G23" s="712"/>
      <c r="H23" s="713"/>
      <c r="I23" s="713"/>
      <c r="J23" s="713"/>
      <c r="K23" s="714"/>
      <c r="L23" s="712"/>
      <c r="M23" s="713"/>
      <c r="N23" s="715"/>
      <c r="O23" s="716"/>
      <c r="P23" s="716"/>
      <c r="Q23" s="716"/>
      <c r="R23" s="716"/>
      <c r="S23" s="693">
        <f t="shared" si="0"/>
        <v>0</v>
      </c>
      <c r="T23" s="692">
        <f t="shared" si="1"/>
        <v>0</v>
      </c>
      <c r="U23" s="612"/>
    </row>
    <row r="24" spans="1:21" s="592" customFormat="1" ht="17.25" x14ac:dyDescent="0.2">
      <c r="A24" s="719"/>
      <c r="B24" s="712"/>
      <c r="C24" s="712"/>
      <c r="D24" s="712"/>
      <c r="E24" s="712"/>
      <c r="F24" s="712"/>
      <c r="G24" s="712"/>
      <c r="H24" s="713"/>
      <c r="I24" s="713"/>
      <c r="J24" s="713"/>
      <c r="K24" s="714"/>
      <c r="L24" s="712"/>
      <c r="M24" s="713"/>
      <c r="N24" s="715"/>
      <c r="O24" s="716"/>
      <c r="P24" s="716"/>
      <c r="Q24" s="716"/>
      <c r="R24" s="716"/>
      <c r="S24" s="693">
        <f t="shared" si="0"/>
        <v>0</v>
      </c>
      <c r="T24" s="692">
        <f t="shared" si="1"/>
        <v>0</v>
      </c>
      <c r="U24" s="612"/>
    </row>
    <row r="25" spans="1:21" s="592" customFormat="1" ht="17.25" x14ac:dyDescent="0.2">
      <c r="A25" s="719"/>
      <c r="B25" s="712"/>
      <c r="C25" s="712"/>
      <c r="D25" s="712"/>
      <c r="E25" s="712"/>
      <c r="F25" s="712"/>
      <c r="G25" s="712"/>
      <c r="H25" s="713"/>
      <c r="I25" s="713"/>
      <c r="J25" s="713"/>
      <c r="K25" s="714"/>
      <c r="L25" s="712"/>
      <c r="M25" s="713"/>
      <c r="N25" s="715"/>
      <c r="O25" s="716"/>
      <c r="P25" s="716"/>
      <c r="Q25" s="716"/>
      <c r="R25" s="716"/>
      <c r="S25" s="693">
        <f t="shared" si="0"/>
        <v>0</v>
      </c>
      <c r="T25" s="692">
        <f t="shared" si="1"/>
        <v>0</v>
      </c>
      <c r="U25" s="612"/>
    </row>
    <row r="26" spans="1:21" s="592" customFormat="1" ht="17.25" x14ac:dyDescent="0.2">
      <c r="A26" s="719"/>
      <c r="B26" s="712"/>
      <c r="C26" s="712"/>
      <c r="D26" s="712"/>
      <c r="E26" s="712"/>
      <c r="F26" s="712"/>
      <c r="G26" s="712"/>
      <c r="H26" s="713"/>
      <c r="I26" s="713"/>
      <c r="J26" s="713"/>
      <c r="K26" s="714"/>
      <c r="L26" s="712"/>
      <c r="M26" s="713"/>
      <c r="N26" s="715"/>
      <c r="O26" s="716"/>
      <c r="P26" s="716"/>
      <c r="Q26" s="716"/>
      <c r="R26" s="716"/>
      <c r="S26" s="693">
        <f t="shared" si="0"/>
        <v>0</v>
      </c>
      <c r="T26" s="692">
        <f t="shared" si="1"/>
        <v>0</v>
      </c>
      <c r="U26" s="612"/>
    </row>
    <row r="27" spans="1:21" s="592" customFormat="1" ht="17.25" x14ac:dyDescent="0.2">
      <c r="A27" s="719"/>
      <c r="B27" s="712"/>
      <c r="C27" s="712"/>
      <c r="D27" s="712"/>
      <c r="E27" s="712"/>
      <c r="F27" s="712"/>
      <c r="G27" s="712"/>
      <c r="H27" s="713"/>
      <c r="I27" s="713"/>
      <c r="J27" s="713"/>
      <c r="K27" s="714"/>
      <c r="L27" s="712"/>
      <c r="M27" s="713"/>
      <c r="N27" s="715"/>
      <c r="O27" s="716"/>
      <c r="P27" s="716"/>
      <c r="Q27" s="716"/>
      <c r="R27" s="716"/>
      <c r="S27" s="693">
        <f t="shared" si="0"/>
        <v>0</v>
      </c>
      <c r="T27" s="692">
        <f t="shared" si="1"/>
        <v>0</v>
      </c>
      <c r="U27" s="612"/>
    </row>
    <row r="28" spans="1:21" s="592" customFormat="1" ht="17.25" x14ac:dyDescent="0.2">
      <c r="A28" s="719"/>
      <c r="B28" s="712"/>
      <c r="C28" s="712"/>
      <c r="D28" s="712"/>
      <c r="E28" s="712"/>
      <c r="F28" s="712"/>
      <c r="G28" s="712"/>
      <c r="H28" s="713"/>
      <c r="I28" s="713"/>
      <c r="J28" s="713"/>
      <c r="K28" s="714"/>
      <c r="L28" s="712"/>
      <c r="M28" s="713"/>
      <c r="N28" s="715"/>
      <c r="O28" s="716"/>
      <c r="P28" s="716"/>
      <c r="Q28" s="716"/>
      <c r="R28" s="716"/>
      <c r="S28" s="693">
        <f t="shared" si="0"/>
        <v>0</v>
      </c>
      <c r="T28" s="692">
        <f t="shared" si="1"/>
        <v>0</v>
      </c>
      <c r="U28" s="612"/>
    </row>
    <row r="29" spans="1:21" s="592" customFormat="1" ht="17.25" x14ac:dyDescent="0.2">
      <c r="A29" s="719"/>
      <c r="B29" s="712"/>
      <c r="C29" s="712"/>
      <c r="D29" s="712"/>
      <c r="E29" s="712"/>
      <c r="F29" s="712"/>
      <c r="G29" s="712"/>
      <c r="H29" s="713"/>
      <c r="I29" s="713"/>
      <c r="J29" s="713"/>
      <c r="K29" s="714"/>
      <c r="L29" s="712"/>
      <c r="M29" s="713"/>
      <c r="N29" s="715"/>
      <c r="O29" s="716"/>
      <c r="P29" s="716"/>
      <c r="Q29" s="716"/>
      <c r="R29" s="716"/>
      <c r="S29" s="693">
        <f t="shared" si="0"/>
        <v>0</v>
      </c>
      <c r="T29" s="692">
        <f t="shared" si="1"/>
        <v>0</v>
      </c>
      <c r="U29" s="612"/>
    </row>
    <row r="30" spans="1:21" s="592" customFormat="1" ht="17.25" x14ac:dyDescent="0.2">
      <c r="A30" s="719"/>
      <c r="B30" s="712"/>
      <c r="C30" s="712"/>
      <c r="D30" s="712"/>
      <c r="E30" s="712"/>
      <c r="F30" s="712"/>
      <c r="G30" s="712"/>
      <c r="H30" s="713"/>
      <c r="I30" s="713"/>
      <c r="J30" s="713"/>
      <c r="K30" s="714"/>
      <c r="L30" s="712"/>
      <c r="M30" s="713"/>
      <c r="N30" s="715"/>
      <c r="O30" s="716"/>
      <c r="P30" s="716"/>
      <c r="Q30" s="716"/>
      <c r="R30" s="716"/>
      <c r="S30" s="693">
        <f t="shared" si="0"/>
        <v>0</v>
      </c>
      <c r="T30" s="692">
        <f t="shared" si="1"/>
        <v>0</v>
      </c>
      <c r="U30" s="612"/>
    </row>
    <row r="31" spans="1:21" s="592" customFormat="1" ht="17.25" x14ac:dyDescent="0.2">
      <c r="A31" s="719"/>
      <c r="B31" s="712"/>
      <c r="C31" s="712"/>
      <c r="D31" s="712"/>
      <c r="E31" s="712"/>
      <c r="F31" s="712"/>
      <c r="G31" s="712"/>
      <c r="H31" s="713"/>
      <c r="I31" s="713"/>
      <c r="J31" s="713"/>
      <c r="K31" s="714"/>
      <c r="L31" s="712"/>
      <c r="M31" s="713"/>
      <c r="N31" s="715"/>
      <c r="O31" s="716"/>
      <c r="P31" s="716"/>
      <c r="Q31" s="716"/>
      <c r="R31" s="716"/>
      <c r="S31" s="693">
        <f t="shared" si="0"/>
        <v>0</v>
      </c>
      <c r="T31" s="692">
        <f t="shared" si="1"/>
        <v>0</v>
      </c>
      <c r="U31" s="612"/>
    </row>
    <row r="32" spans="1:21" s="592" customFormat="1" ht="17.25" x14ac:dyDescent="0.2">
      <c r="A32" s="719"/>
      <c r="B32" s="712"/>
      <c r="C32" s="712"/>
      <c r="D32" s="712"/>
      <c r="E32" s="712"/>
      <c r="F32" s="712"/>
      <c r="G32" s="712"/>
      <c r="H32" s="713"/>
      <c r="I32" s="713"/>
      <c r="J32" s="713"/>
      <c r="K32" s="714"/>
      <c r="L32" s="712"/>
      <c r="M32" s="713"/>
      <c r="N32" s="715"/>
      <c r="O32" s="716"/>
      <c r="P32" s="716"/>
      <c r="Q32" s="716"/>
      <c r="R32" s="716"/>
      <c r="S32" s="693">
        <f t="shared" si="0"/>
        <v>0</v>
      </c>
      <c r="T32" s="692">
        <f t="shared" si="1"/>
        <v>0</v>
      </c>
      <c r="U32" s="612"/>
    </row>
    <row r="33" spans="1:21" s="592" customFormat="1" ht="17.25" x14ac:dyDescent="0.2">
      <c r="A33" s="719"/>
      <c r="B33" s="712"/>
      <c r="C33" s="712"/>
      <c r="D33" s="712"/>
      <c r="E33" s="712"/>
      <c r="F33" s="712"/>
      <c r="G33" s="712"/>
      <c r="H33" s="713"/>
      <c r="I33" s="713"/>
      <c r="J33" s="713"/>
      <c r="K33" s="714"/>
      <c r="L33" s="712"/>
      <c r="M33" s="713"/>
      <c r="N33" s="715"/>
      <c r="O33" s="716"/>
      <c r="P33" s="716"/>
      <c r="Q33" s="716"/>
      <c r="R33" s="716"/>
      <c r="S33" s="693">
        <f t="shared" si="0"/>
        <v>0</v>
      </c>
      <c r="T33" s="692">
        <f t="shared" si="1"/>
        <v>0</v>
      </c>
      <c r="U33" s="612"/>
    </row>
    <row r="34" spans="1:21" s="592" customFormat="1" ht="17.25" x14ac:dyDescent="0.2">
      <c r="A34" s="719"/>
      <c r="B34" s="712"/>
      <c r="C34" s="712"/>
      <c r="D34" s="712"/>
      <c r="E34" s="712"/>
      <c r="F34" s="712"/>
      <c r="G34" s="712"/>
      <c r="H34" s="713"/>
      <c r="I34" s="713"/>
      <c r="J34" s="713"/>
      <c r="K34" s="714"/>
      <c r="L34" s="712"/>
      <c r="M34" s="713"/>
      <c r="N34" s="715"/>
      <c r="O34" s="716"/>
      <c r="P34" s="716"/>
      <c r="Q34" s="716"/>
      <c r="R34" s="716"/>
      <c r="S34" s="693">
        <f t="shared" si="0"/>
        <v>0</v>
      </c>
      <c r="T34" s="692">
        <f t="shared" si="1"/>
        <v>0</v>
      </c>
      <c r="U34" s="612"/>
    </row>
    <row r="35" spans="1:21" s="592" customFormat="1" ht="17.25" x14ac:dyDescent="0.2">
      <c r="A35" s="719"/>
      <c r="B35" s="712"/>
      <c r="C35" s="712"/>
      <c r="D35" s="712"/>
      <c r="E35" s="712"/>
      <c r="F35" s="712"/>
      <c r="G35" s="712"/>
      <c r="H35" s="713"/>
      <c r="I35" s="713"/>
      <c r="J35" s="713"/>
      <c r="K35" s="714"/>
      <c r="L35" s="712"/>
      <c r="M35" s="713"/>
      <c r="N35" s="715"/>
      <c r="O35" s="716"/>
      <c r="P35" s="716"/>
      <c r="Q35" s="716"/>
      <c r="R35" s="716"/>
      <c r="S35" s="693">
        <f t="shared" si="0"/>
        <v>0</v>
      </c>
      <c r="T35" s="692">
        <f t="shared" si="1"/>
        <v>0</v>
      </c>
      <c r="U35" s="612"/>
    </row>
    <row r="36" spans="1:21" s="592" customFormat="1" ht="17.25" x14ac:dyDescent="0.2">
      <c r="A36" s="719"/>
      <c r="B36" s="712"/>
      <c r="C36" s="712"/>
      <c r="D36" s="712"/>
      <c r="E36" s="712"/>
      <c r="F36" s="712"/>
      <c r="G36" s="712"/>
      <c r="H36" s="713"/>
      <c r="I36" s="713"/>
      <c r="J36" s="713"/>
      <c r="K36" s="714"/>
      <c r="L36" s="712"/>
      <c r="M36" s="713"/>
      <c r="N36" s="715"/>
      <c r="O36" s="716"/>
      <c r="P36" s="716"/>
      <c r="Q36" s="716"/>
      <c r="R36" s="716"/>
      <c r="S36" s="693">
        <f t="shared" si="0"/>
        <v>0</v>
      </c>
      <c r="T36" s="692">
        <f t="shared" si="1"/>
        <v>0</v>
      </c>
      <c r="U36" s="612"/>
    </row>
    <row r="37" spans="1:21" s="616" customFormat="1" ht="17.25" x14ac:dyDescent="0.2">
      <c r="A37" s="719"/>
      <c r="B37" s="712"/>
      <c r="C37" s="712"/>
      <c r="D37" s="712"/>
      <c r="E37" s="712"/>
      <c r="F37" s="712"/>
      <c r="G37" s="712"/>
      <c r="H37" s="713"/>
      <c r="I37" s="713"/>
      <c r="J37" s="713"/>
      <c r="K37" s="714"/>
      <c r="L37" s="712"/>
      <c r="M37" s="713"/>
      <c r="N37" s="715"/>
      <c r="O37" s="716"/>
      <c r="P37" s="716"/>
      <c r="Q37" s="716"/>
      <c r="R37" s="716"/>
      <c r="S37" s="693">
        <f t="shared" si="0"/>
        <v>0</v>
      </c>
      <c r="T37" s="692">
        <f t="shared" si="1"/>
        <v>0</v>
      </c>
      <c r="U37" s="615"/>
    </row>
    <row r="38" spans="1:21" s="616" customFormat="1" ht="17.25" x14ac:dyDescent="0.2">
      <c r="A38" s="719"/>
      <c r="B38" s="712"/>
      <c r="C38" s="712"/>
      <c r="D38" s="712"/>
      <c r="E38" s="712"/>
      <c r="F38" s="712"/>
      <c r="G38" s="712"/>
      <c r="H38" s="713"/>
      <c r="I38" s="713"/>
      <c r="J38" s="713"/>
      <c r="K38" s="714"/>
      <c r="L38" s="712"/>
      <c r="M38" s="713"/>
      <c r="N38" s="715"/>
      <c r="O38" s="716"/>
      <c r="P38" s="716"/>
      <c r="Q38" s="716"/>
      <c r="R38" s="716"/>
      <c r="S38" s="693">
        <f t="shared" si="0"/>
        <v>0</v>
      </c>
      <c r="T38" s="692">
        <f t="shared" si="1"/>
        <v>0</v>
      </c>
      <c r="U38" s="615"/>
    </row>
    <row r="39" spans="1:21" s="616" customFormat="1" ht="17.25" x14ac:dyDescent="0.2">
      <c r="A39" s="719"/>
      <c r="B39" s="712"/>
      <c r="C39" s="712"/>
      <c r="D39" s="712"/>
      <c r="E39" s="712"/>
      <c r="F39" s="712"/>
      <c r="G39" s="712"/>
      <c r="H39" s="713"/>
      <c r="I39" s="713"/>
      <c r="J39" s="713"/>
      <c r="K39" s="714"/>
      <c r="L39" s="712"/>
      <c r="M39" s="713"/>
      <c r="N39" s="715"/>
      <c r="O39" s="716"/>
      <c r="P39" s="716"/>
      <c r="Q39" s="716"/>
      <c r="R39" s="716"/>
      <c r="S39" s="693">
        <f t="shared" si="0"/>
        <v>0</v>
      </c>
      <c r="T39" s="692">
        <f t="shared" si="1"/>
        <v>0</v>
      </c>
      <c r="U39" s="615"/>
    </row>
    <row r="40" spans="1:21" s="616" customFormat="1" ht="17.25" x14ac:dyDescent="0.2">
      <c r="A40" s="719"/>
      <c r="B40" s="712"/>
      <c r="C40" s="712"/>
      <c r="D40" s="712"/>
      <c r="E40" s="712"/>
      <c r="F40" s="712"/>
      <c r="G40" s="712"/>
      <c r="H40" s="713"/>
      <c r="I40" s="713"/>
      <c r="J40" s="713"/>
      <c r="K40" s="714"/>
      <c r="L40" s="712"/>
      <c r="M40" s="713"/>
      <c r="N40" s="715"/>
      <c r="O40" s="716"/>
      <c r="P40" s="716"/>
      <c r="Q40" s="716"/>
      <c r="R40" s="716"/>
      <c r="S40" s="693">
        <f t="shared" si="0"/>
        <v>0</v>
      </c>
      <c r="T40" s="692">
        <f t="shared" si="1"/>
        <v>0</v>
      </c>
      <c r="U40" s="615"/>
    </row>
    <row r="41" spans="1:21" s="616" customFormat="1" ht="17.25" x14ac:dyDescent="0.2">
      <c r="A41" s="719"/>
      <c r="B41" s="712"/>
      <c r="C41" s="712"/>
      <c r="D41" s="712"/>
      <c r="E41" s="712"/>
      <c r="F41" s="712"/>
      <c r="G41" s="712"/>
      <c r="H41" s="713"/>
      <c r="I41" s="713"/>
      <c r="J41" s="713"/>
      <c r="K41" s="714"/>
      <c r="L41" s="712"/>
      <c r="M41" s="713"/>
      <c r="N41" s="715"/>
      <c r="O41" s="716"/>
      <c r="P41" s="716"/>
      <c r="Q41" s="716"/>
      <c r="R41" s="716"/>
      <c r="S41" s="693">
        <f t="shared" si="0"/>
        <v>0</v>
      </c>
      <c r="T41" s="692">
        <f t="shared" si="1"/>
        <v>0</v>
      </c>
      <c r="U41" s="615"/>
    </row>
    <row r="42" spans="1:21" s="616" customFormat="1" ht="17.25" x14ac:dyDescent="0.2">
      <c r="A42" s="719"/>
      <c r="B42" s="712"/>
      <c r="C42" s="712"/>
      <c r="D42" s="712"/>
      <c r="E42" s="712"/>
      <c r="F42" s="712"/>
      <c r="G42" s="712"/>
      <c r="H42" s="713"/>
      <c r="I42" s="713"/>
      <c r="J42" s="713"/>
      <c r="K42" s="714"/>
      <c r="L42" s="712"/>
      <c r="M42" s="713"/>
      <c r="N42" s="715"/>
      <c r="O42" s="716"/>
      <c r="P42" s="716"/>
      <c r="Q42" s="716"/>
      <c r="R42" s="716"/>
      <c r="S42" s="693">
        <f t="shared" si="0"/>
        <v>0</v>
      </c>
      <c r="T42" s="692">
        <f t="shared" si="1"/>
        <v>0</v>
      </c>
      <c r="U42" s="615"/>
    </row>
    <row r="43" spans="1:21" s="616" customFormat="1" ht="17.25" x14ac:dyDescent="0.2">
      <c r="A43" s="719"/>
      <c r="B43" s="712"/>
      <c r="C43" s="712"/>
      <c r="D43" s="712"/>
      <c r="E43" s="712"/>
      <c r="F43" s="712"/>
      <c r="G43" s="712"/>
      <c r="H43" s="713"/>
      <c r="I43" s="713"/>
      <c r="J43" s="713"/>
      <c r="K43" s="714"/>
      <c r="L43" s="712"/>
      <c r="M43" s="713"/>
      <c r="N43" s="715"/>
      <c r="O43" s="716"/>
      <c r="P43" s="716"/>
      <c r="Q43" s="716"/>
      <c r="R43" s="716"/>
      <c r="S43" s="693">
        <f t="shared" si="0"/>
        <v>0</v>
      </c>
      <c r="T43" s="692">
        <f t="shared" si="1"/>
        <v>0</v>
      </c>
      <c r="U43" s="615"/>
    </row>
    <row r="44" spans="1:21" s="616" customFormat="1" ht="17.25" x14ac:dyDescent="0.2">
      <c r="A44" s="719"/>
      <c r="B44" s="712"/>
      <c r="C44" s="712"/>
      <c r="D44" s="712"/>
      <c r="E44" s="712"/>
      <c r="F44" s="712"/>
      <c r="G44" s="712"/>
      <c r="H44" s="713"/>
      <c r="I44" s="713"/>
      <c r="J44" s="713"/>
      <c r="K44" s="714"/>
      <c r="L44" s="712"/>
      <c r="M44" s="713"/>
      <c r="N44" s="715"/>
      <c r="O44" s="716"/>
      <c r="P44" s="716"/>
      <c r="Q44" s="716"/>
      <c r="R44" s="716"/>
      <c r="S44" s="693">
        <f t="shared" si="0"/>
        <v>0</v>
      </c>
      <c r="T44" s="692">
        <f t="shared" si="1"/>
        <v>0</v>
      </c>
      <c r="U44" s="615"/>
    </row>
    <row r="45" spans="1:21" s="616" customFormat="1" ht="17.25" x14ac:dyDescent="0.2">
      <c r="A45" s="719"/>
      <c r="B45" s="712"/>
      <c r="C45" s="712"/>
      <c r="D45" s="712"/>
      <c r="E45" s="712"/>
      <c r="F45" s="712"/>
      <c r="G45" s="712"/>
      <c r="H45" s="713"/>
      <c r="I45" s="713"/>
      <c r="J45" s="713"/>
      <c r="K45" s="714"/>
      <c r="L45" s="712"/>
      <c r="M45" s="713"/>
      <c r="N45" s="715"/>
      <c r="O45" s="716"/>
      <c r="P45" s="716"/>
      <c r="Q45" s="716"/>
      <c r="R45" s="716"/>
      <c r="S45" s="693">
        <f t="shared" si="0"/>
        <v>0</v>
      </c>
      <c r="T45" s="692">
        <f t="shared" si="1"/>
        <v>0</v>
      </c>
      <c r="U45" s="615"/>
    </row>
    <row r="46" spans="1:21" s="616" customFormat="1" ht="17.25" x14ac:dyDescent="0.2">
      <c r="A46" s="719"/>
      <c r="B46" s="712"/>
      <c r="C46" s="712"/>
      <c r="D46" s="712"/>
      <c r="E46" s="712"/>
      <c r="F46" s="712"/>
      <c r="G46" s="712"/>
      <c r="H46" s="713"/>
      <c r="I46" s="713"/>
      <c r="J46" s="713"/>
      <c r="K46" s="714"/>
      <c r="L46" s="712"/>
      <c r="M46" s="713"/>
      <c r="N46" s="715"/>
      <c r="O46" s="716"/>
      <c r="P46" s="716"/>
      <c r="Q46" s="716"/>
      <c r="R46" s="716"/>
      <c r="S46" s="693">
        <f t="shared" si="0"/>
        <v>0</v>
      </c>
      <c r="T46" s="692">
        <f t="shared" si="1"/>
        <v>0</v>
      </c>
      <c r="U46" s="615"/>
    </row>
    <row r="47" spans="1:21" s="616" customFormat="1" ht="17.25" x14ac:dyDescent="0.2">
      <c r="A47" s="719"/>
      <c r="B47" s="712"/>
      <c r="C47" s="712"/>
      <c r="D47" s="712"/>
      <c r="E47" s="712"/>
      <c r="F47" s="712"/>
      <c r="G47" s="712"/>
      <c r="H47" s="713"/>
      <c r="I47" s="713"/>
      <c r="J47" s="713"/>
      <c r="K47" s="714"/>
      <c r="L47" s="712"/>
      <c r="M47" s="713"/>
      <c r="N47" s="715"/>
      <c r="O47" s="716"/>
      <c r="P47" s="716"/>
      <c r="Q47" s="716"/>
      <c r="R47" s="716"/>
      <c r="S47" s="693">
        <f t="shared" si="0"/>
        <v>0</v>
      </c>
      <c r="T47" s="692">
        <f t="shared" si="1"/>
        <v>0</v>
      </c>
      <c r="U47" s="615"/>
    </row>
    <row r="48" spans="1:21" s="616" customFormat="1" ht="17.25" x14ac:dyDescent="0.2">
      <c r="A48" s="719"/>
      <c r="B48" s="712"/>
      <c r="C48" s="712"/>
      <c r="D48" s="712"/>
      <c r="E48" s="712"/>
      <c r="F48" s="712"/>
      <c r="G48" s="712"/>
      <c r="H48" s="713"/>
      <c r="I48" s="713"/>
      <c r="J48" s="713"/>
      <c r="K48" s="714"/>
      <c r="L48" s="712"/>
      <c r="M48" s="713"/>
      <c r="N48" s="715"/>
      <c r="O48" s="716"/>
      <c r="P48" s="716"/>
      <c r="Q48" s="716"/>
      <c r="R48" s="716"/>
      <c r="S48" s="693">
        <f t="shared" si="0"/>
        <v>0</v>
      </c>
      <c r="T48" s="692">
        <f t="shared" si="1"/>
        <v>0</v>
      </c>
      <c r="U48" s="615"/>
    </row>
    <row r="49" spans="1:21" s="616" customFormat="1" ht="17.25" x14ac:dyDescent="0.2">
      <c r="A49" s="719"/>
      <c r="B49" s="712"/>
      <c r="C49" s="712"/>
      <c r="D49" s="712"/>
      <c r="E49" s="712"/>
      <c r="F49" s="712"/>
      <c r="G49" s="712"/>
      <c r="H49" s="713"/>
      <c r="I49" s="713"/>
      <c r="J49" s="713"/>
      <c r="K49" s="714"/>
      <c r="L49" s="712"/>
      <c r="M49" s="713"/>
      <c r="N49" s="715"/>
      <c r="O49" s="716"/>
      <c r="P49" s="716"/>
      <c r="Q49" s="716"/>
      <c r="R49" s="716"/>
      <c r="S49" s="693">
        <f t="shared" si="0"/>
        <v>0</v>
      </c>
      <c r="T49" s="692">
        <f t="shared" si="1"/>
        <v>0</v>
      </c>
      <c r="U49" s="615"/>
    </row>
    <row r="50" spans="1:21" s="616" customFormat="1" ht="17.25" x14ac:dyDescent="0.2">
      <c r="A50" s="719"/>
      <c r="B50" s="712"/>
      <c r="C50" s="712"/>
      <c r="D50" s="712"/>
      <c r="E50" s="712"/>
      <c r="F50" s="712"/>
      <c r="G50" s="712"/>
      <c r="H50" s="713"/>
      <c r="I50" s="713"/>
      <c r="J50" s="713"/>
      <c r="K50" s="714"/>
      <c r="L50" s="712"/>
      <c r="M50" s="713"/>
      <c r="N50" s="715"/>
      <c r="O50" s="716"/>
      <c r="P50" s="716"/>
      <c r="Q50" s="716"/>
      <c r="R50" s="716"/>
      <c r="S50" s="693">
        <f t="shared" si="0"/>
        <v>0</v>
      </c>
      <c r="T50" s="692">
        <f t="shared" si="1"/>
        <v>0</v>
      </c>
      <c r="U50" s="615"/>
    </row>
    <row r="51" spans="1:21" s="616" customFormat="1" ht="17.25" x14ac:dyDescent="0.2">
      <c r="A51" s="719"/>
      <c r="B51" s="712"/>
      <c r="C51" s="712"/>
      <c r="D51" s="712"/>
      <c r="E51" s="712"/>
      <c r="F51" s="712"/>
      <c r="G51" s="712"/>
      <c r="H51" s="713"/>
      <c r="I51" s="713"/>
      <c r="J51" s="713"/>
      <c r="K51" s="714"/>
      <c r="L51" s="712"/>
      <c r="M51" s="713"/>
      <c r="N51" s="715"/>
      <c r="O51" s="716"/>
      <c r="P51" s="716"/>
      <c r="Q51" s="716"/>
      <c r="R51" s="716"/>
      <c r="S51" s="693">
        <f t="shared" si="0"/>
        <v>0</v>
      </c>
      <c r="T51" s="692">
        <f t="shared" si="1"/>
        <v>0</v>
      </c>
      <c r="U51" s="615"/>
    </row>
    <row r="52" spans="1:21" s="616" customFormat="1" ht="17.25" x14ac:dyDescent="0.2">
      <c r="A52" s="719"/>
      <c r="B52" s="712"/>
      <c r="C52" s="712"/>
      <c r="D52" s="712"/>
      <c r="E52" s="712"/>
      <c r="F52" s="712"/>
      <c r="G52" s="712"/>
      <c r="H52" s="713"/>
      <c r="I52" s="713"/>
      <c r="J52" s="713"/>
      <c r="K52" s="714"/>
      <c r="L52" s="712"/>
      <c r="M52" s="713"/>
      <c r="N52" s="715"/>
      <c r="O52" s="716"/>
      <c r="P52" s="716"/>
      <c r="Q52" s="716"/>
      <c r="R52" s="716"/>
      <c r="S52" s="693">
        <f t="shared" si="0"/>
        <v>0</v>
      </c>
      <c r="T52" s="692">
        <f t="shared" si="1"/>
        <v>0</v>
      </c>
      <c r="U52" s="615"/>
    </row>
    <row r="53" spans="1:21" s="616" customFormat="1" ht="17.25" x14ac:dyDescent="0.2">
      <c r="A53" s="719"/>
      <c r="B53" s="712"/>
      <c r="C53" s="712"/>
      <c r="D53" s="712"/>
      <c r="E53" s="712"/>
      <c r="F53" s="712"/>
      <c r="G53" s="712"/>
      <c r="H53" s="713"/>
      <c r="I53" s="713"/>
      <c r="J53" s="713"/>
      <c r="K53" s="714"/>
      <c r="L53" s="712"/>
      <c r="M53" s="713"/>
      <c r="N53" s="715"/>
      <c r="O53" s="716"/>
      <c r="P53" s="716"/>
      <c r="Q53" s="716"/>
      <c r="R53" s="716"/>
      <c r="S53" s="693">
        <f t="shared" si="0"/>
        <v>0</v>
      </c>
      <c r="T53" s="692">
        <f t="shared" si="1"/>
        <v>0</v>
      </c>
      <c r="U53" s="615"/>
    </row>
    <row r="54" spans="1:21" s="616" customFormat="1" ht="17.25" x14ac:dyDescent="0.2">
      <c r="A54" s="719"/>
      <c r="B54" s="712"/>
      <c r="C54" s="712"/>
      <c r="D54" s="712"/>
      <c r="E54" s="712"/>
      <c r="F54" s="712"/>
      <c r="G54" s="712"/>
      <c r="H54" s="713"/>
      <c r="I54" s="713"/>
      <c r="J54" s="713"/>
      <c r="K54" s="714"/>
      <c r="L54" s="712"/>
      <c r="M54" s="713"/>
      <c r="N54" s="715"/>
      <c r="O54" s="716"/>
      <c r="P54" s="716"/>
      <c r="Q54" s="716"/>
      <c r="R54" s="716"/>
      <c r="S54" s="693">
        <f t="shared" si="0"/>
        <v>0</v>
      </c>
      <c r="T54" s="692">
        <f t="shared" si="1"/>
        <v>0</v>
      </c>
      <c r="U54" s="615"/>
    </row>
    <row r="55" spans="1:21" s="616" customFormat="1" ht="17.25" x14ac:dyDescent="0.2">
      <c r="A55" s="719"/>
      <c r="B55" s="712"/>
      <c r="C55" s="712"/>
      <c r="D55" s="712"/>
      <c r="E55" s="712"/>
      <c r="F55" s="712"/>
      <c r="G55" s="712"/>
      <c r="H55" s="713"/>
      <c r="I55" s="713"/>
      <c r="J55" s="713"/>
      <c r="K55" s="714"/>
      <c r="L55" s="712"/>
      <c r="M55" s="713"/>
      <c r="N55" s="715"/>
      <c r="O55" s="716"/>
      <c r="P55" s="716"/>
      <c r="Q55" s="716"/>
      <c r="R55" s="716"/>
      <c r="S55" s="693">
        <f t="shared" si="0"/>
        <v>0</v>
      </c>
      <c r="T55" s="692">
        <f t="shared" si="1"/>
        <v>0</v>
      </c>
      <c r="U55" s="615"/>
    </row>
    <row r="56" spans="1:21" s="616" customFormat="1" ht="17.25" x14ac:dyDescent="0.2">
      <c r="A56" s="719"/>
      <c r="B56" s="712"/>
      <c r="C56" s="712"/>
      <c r="D56" s="712"/>
      <c r="E56" s="712"/>
      <c r="F56" s="712"/>
      <c r="G56" s="712"/>
      <c r="H56" s="713"/>
      <c r="I56" s="713"/>
      <c r="J56" s="713"/>
      <c r="K56" s="714"/>
      <c r="L56" s="712"/>
      <c r="M56" s="713"/>
      <c r="N56" s="715"/>
      <c r="O56" s="716"/>
      <c r="P56" s="716"/>
      <c r="Q56" s="716"/>
      <c r="R56" s="716"/>
      <c r="S56" s="693">
        <f t="shared" si="0"/>
        <v>0</v>
      </c>
      <c r="T56" s="692">
        <f t="shared" si="1"/>
        <v>0</v>
      </c>
      <c r="U56" s="615"/>
    </row>
    <row r="57" spans="1:21" s="616" customFormat="1" ht="17.25" x14ac:dyDescent="0.2">
      <c r="A57" s="719"/>
      <c r="B57" s="712"/>
      <c r="C57" s="712"/>
      <c r="D57" s="712"/>
      <c r="E57" s="712"/>
      <c r="F57" s="712"/>
      <c r="G57" s="712"/>
      <c r="H57" s="713"/>
      <c r="I57" s="713"/>
      <c r="J57" s="713"/>
      <c r="K57" s="714"/>
      <c r="L57" s="712"/>
      <c r="M57" s="713"/>
      <c r="N57" s="715"/>
      <c r="O57" s="716"/>
      <c r="P57" s="716"/>
      <c r="Q57" s="716"/>
      <c r="R57" s="716"/>
      <c r="S57" s="693">
        <f t="shared" si="0"/>
        <v>0</v>
      </c>
      <c r="T57" s="692">
        <f t="shared" si="1"/>
        <v>0</v>
      </c>
      <c r="U57" s="615"/>
    </row>
    <row r="58" spans="1:21" s="616" customFormat="1" ht="17.25" x14ac:dyDescent="0.2">
      <c r="A58" s="719"/>
      <c r="B58" s="712"/>
      <c r="C58" s="712"/>
      <c r="D58" s="712"/>
      <c r="E58" s="712"/>
      <c r="F58" s="712"/>
      <c r="G58" s="712"/>
      <c r="H58" s="713"/>
      <c r="I58" s="713"/>
      <c r="J58" s="713"/>
      <c r="K58" s="714"/>
      <c r="L58" s="712"/>
      <c r="M58" s="713"/>
      <c r="N58" s="715"/>
      <c r="O58" s="716"/>
      <c r="P58" s="716"/>
      <c r="Q58" s="716"/>
      <c r="R58" s="716"/>
      <c r="S58" s="693">
        <f t="shared" si="0"/>
        <v>0</v>
      </c>
      <c r="T58" s="692">
        <f t="shared" si="1"/>
        <v>0</v>
      </c>
      <c r="U58" s="615"/>
    </row>
    <row r="59" spans="1:21" s="616" customFormat="1" ht="17.25" x14ac:dyDescent="0.2">
      <c r="A59" s="719"/>
      <c r="B59" s="712"/>
      <c r="C59" s="712"/>
      <c r="D59" s="712"/>
      <c r="E59" s="712"/>
      <c r="F59" s="712"/>
      <c r="G59" s="712"/>
      <c r="H59" s="713"/>
      <c r="I59" s="713"/>
      <c r="J59" s="713"/>
      <c r="K59" s="714"/>
      <c r="L59" s="712"/>
      <c r="M59" s="713"/>
      <c r="N59" s="715"/>
      <c r="O59" s="716"/>
      <c r="P59" s="716"/>
      <c r="Q59" s="716"/>
      <c r="R59" s="716"/>
      <c r="S59" s="693">
        <f t="shared" si="0"/>
        <v>0</v>
      </c>
      <c r="T59" s="692">
        <f t="shared" si="1"/>
        <v>0</v>
      </c>
      <c r="U59" s="615"/>
    </row>
    <row r="60" spans="1:21" s="616" customFormat="1" ht="17.25" x14ac:dyDescent="0.2">
      <c r="A60" s="719"/>
      <c r="B60" s="712"/>
      <c r="C60" s="712"/>
      <c r="D60" s="712"/>
      <c r="E60" s="712"/>
      <c r="F60" s="712"/>
      <c r="G60" s="712"/>
      <c r="H60" s="713"/>
      <c r="I60" s="713"/>
      <c r="J60" s="713"/>
      <c r="K60" s="714"/>
      <c r="L60" s="712"/>
      <c r="M60" s="713"/>
      <c r="N60" s="715"/>
      <c r="O60" s="716"/>
      <c r="P60" s="716"/>
      <c r="Q60" s="716"/>
      <c r="R60" s="716"/>
      <c r="S60" s="693">
        <f t="shared" si="0"/>
        <v>0</v>
      </c>
      <c r="T60" s="692">
        <f t="shared" si="1"/>
        <v>0</v>
      </c>
      <c r="U60" s="615"/>
    </row>
    <row r="61" spans="1:21" s="616" customFormat="1" ht="17.25" x14ac:dyDescent="0.2">
      <c r="A61" s="719"/>
      <c r="B61" s="712"/>
      <c r="C61" s="712"/>
      <c r="D61" s="712"/>
      <c r="E61" s="712"/>
      <c r="F61" s="712"/>
      <c r="G61" s="712"/>
      <c r="H61" s="713"/>
      <c r="I61" s="713"/>
      <c r="J61" s="713"/>
      <c r="K61" s="714"/>
      <c r="L61" s="712"/>
      <c r="M61" s="713"/>
      <c r="N61" s="715"/>
      <c r="O61" s="716"/>
      <c r="P61" s="716"/>
      <c r="Q61" s="716"/>
      <c r="R61" s="716"/>
      <c r="S61" s="693">
        <f t="shared" si="0"/>
        <v>0</v>
      </c>
      <c r="T61" s="692">
        <f t="shared" si="1"/>
        <v>0</v>
      </c>
      <c r="U61" s="615"/>
    </row>
    <row r="62" spans="1:21" s="616" customFormat="1" ht="17.25" x14ac:dyDescent="0.2">
      <c r="A62" s="719"/>
      <c r="B62" s="712"/>
      <c r="C62" s="712"/>
      <c r="D62" s="712"/>
      <c r="E62" s="712"/>
      <c r="F62" s="712"/>
      <c r="G62" s="712"/>
      <c r="H62" s="713"/>
      <c r="I62" s="713"/>
      <c r="J62" s="713"/>
      <c r="K62" s="714"/>
      <c r="L62" s="712"/>
      <c r="M62" s="713"/>
      <c r="N62" s="715"/>
      <c r="O62" s="716"/>
      <c r="P62" s="716"/>
      <c r="Q62" s="716"/>
      <c r="R62" s="716"/>
      <c r="S62" s="693">
        <f t="shared" si="0"/>
        <v>0</v>
      </c>
      <c r="T62" s="692">
        <f t="shared" si="1"/>
        <v>0</v>
      </c>
      <c r="U62" s="615"/>
    </row>
    <row r="63" spans="1:21" s="616" customFormat="1" ht="17.25" x14ac:dyDescent="0.2">
      <c r="A63" s="719"/>
      <c r="B63" s="712"/>
      <c r="C63" s="712"/>
      <c r="D63" s="712"/>
      <c r="E63" s="712"/>
      <c r="F63" s="712"/>
      <c r="G63" s="712"/>
      <c r="H63" s="713"/>
      <c r="I63" s="713"/>
      <c r="J63" s="713"/>
      <c r="K63" s="714"/>
      <c r="L63" s="712"/>
      <c r="M63" s="713"/>
      <c r="N63" s="715"/>
      <c r="O63" s="716"/>
      <c r="P63" s="716"/>
      <c r="Q63" s="716"/>
      <c r="R63" s="716"/>
      <c r="S63" s="693">
        <f t="shared" si="0"/>
        <v>0</v>
      </c>
      <c r="T63" s="692">
        <f t="shared" si="1"/>
        <v>0</v>
      </c>
      <c r="U63" s="615"/>
    </row>
    <row r="64" spans="1:21" s="616" customFormat="1" ht="17.25" x14ac:dyDescent="0.2">
      <c r="A64" s="719"/>
      <c r="B64" s="712"/>
      <c r="C64" s="712"/>
      <c r="D64" s="712"/>
      <c r="E64" s="712"/>
      <c r="F64" s="712"/>
      <c r="G64" s="712"/>
      <c r="H64" s="713"/>
      <c r="I64" s="713"/>
      <c r="J64" s="713"/>
      <c r="K64" s="714"/>
      <c r="L64" s="712"/>
      <c r="M64" s="713"/>
      <c r="N64" s="715"/>
      <c r="O64" s="716"/>
      <c r="P64" s="716"/>
      <c r="Q64" s="716"/>
      <c r="R64" s="716"/>
      <c r="S64" s="693">
        <f t="shared" si="0"/>
        <v>0</v>
      </c>
      <c r="T64" s="692">
        <f t="shared" si="1"/>
        <v>0</v>
      </c>
      <c r="U64" s="615"/>
    </row>
    <row r="65" spans="1:21" s="616" customFormat="1" ht="17.25" x14ac:dyDescent="0.2">
      <c r="A65" s="719"/>
      <c r="B65" s="712"/>
      <c r="C65" s="712"/>
      <c r="D65" s="712"/>
      <c r="E65" s="712"/>
      <c r="F65" s="712"/>
      <c r="G65" s="712"/>
      <c r="H65" s="713"/>
      <c r="I65" s="713"/>
      <c r="J65" s="713"/>
      <c r="K65" s="714"/>
      <c r="L65" s="712"/>
      <c r="M65" s="713"/>
      <c r="N65" s="715"/>
      <c r="O65" s="716"/>
      <c r="P65" s="716"/>
      <c r="Q65" s="716"/>
      <c r="R65" s="716"/>
      <c r="S65" s="693">
        <f t="shared" si="0"/>
        <v>0</v>
      </c>
      <c r="T65" s="692">
        <f t="shared" si="1"/>
        <v>0</v>
      </c>
      <c r="U65" s="615"/>
    </row>
    <row r="66" spans="1:21" s="616" customFormat="1" ht="17.25" x14ac:dyDescent="0.2">
      <c r="A66" s="719"/>
      <c r="B66" s="712"/>
      <c r="C66" s="712"/>
      <c r="D66" s="712"/>
      <c r="E66" s="712"/>
      <c r="F66" s="712"/>
      <c r="G66" s="712"/>
      <c r="H66" s="713"/>
      <c r="I66" s="713"/>
      <c r="J66" s="713"/>
      <c r="K66" s="714"/>
      <c r="L66" s="712"/>
      <c r="M66" s="713"/>
      <c r="N66" s="715"/>
      <c r="O66" s="716"/>
      <c r="P66" s="716"/>
      <c r="Q66" s="716"/>
      <c r="R66" s="716"/>
      <c r="S66" s="693">
        <f t="shared" si="0"/>
        <v>0</v>
      </c>
      <c r="T66" s="692">
        <f t="shared" si="1"/>
        <v>0</v>
      </c>
      <c r="U66" s="615"/>
    </row>
    <row r="67" spans="1:21" s="616" customFormat="1" ht="17.25" x14ac:dyDescent="0.2">
      <c r="A67" s="719"/>
      <c r="B67" s="712"/>
      <c r="C67" s="712"/>
      <c r="D67" s="712"/>
      <c r="E67" s="712"/>
      <c r="F67" s="712"/>
      <c r="G67" s="712"/>
      <c r="H67" s="713"/>
      <c r="I67" s="713"/>
      <c r="J67" s="713"/>
      <c r="K67" s="714"/>
      <c r="L67" s="712"/>
      <c r="M67" s="713"/>
      <c r="N67" s="715"/>
      <c r="O67" s="716"/>
      <c r="P67" s="716"/>
      <c r="Q67" s="716"/>
      <c r="R67" s="716"/>
      <c r="S67" s="693">
        <f t="shared" si="0"/>
        <v>0</v>
      </c>
      <c r="T67" s="692">
        <f t="shared" si="1"/>
        <v>0</v>
      </c>
      <c r="U67" s="615"/>
    </row>
    <row r="68" spans="1:21" s="616" customFormat="1" ht="17.25" x14ac:dyDescent="0.2">
      <c r="A68" s="719"/>
      <c r="B68" s="712"/>
      <c r="C68" s="712"/>
      <c r="D68" s="712"/>
      <c r="E68" s="712"/>
      <c r="F68" s="712"/>
      <c r="G68" s="712"/>
      <c r="H68" s="713"/>
      <c r="I68" s="713"/>
      <c r="J68" s="713"/>
      <c r="K68" s="714"/>
      <c r="L68" s="712"/>
      <c r="M68" s="713"/>
      <c r="N68" s="715"/>
      <c r="O68" s="716"/>
      <c r="P68" s="716"/>
      <c r="Q68" s="716"/>
      <c r="R68" s="716"/>
      <c r="S68" s="693">
        <f t="shared" si="0"/>
        <v>0</v>
      </c>
      <c r="T68" s="692">
        <f t="shared" si="1"/>
        <v>0</v>
      </c>
      <c r="U68" s="615"/>
    </row>
    <row r="69" spans="1:21" s="616" customFormat="1" ht="17.25" x14ac:dyDescent="0.2">
      <c r="A69" s="719"/>
      <c r="B69" s="712"/>
      <c r="C69" s="712"/>
      <c r="D69" s="712"/>
      <c r="E69" s="712"/>
      <c r="F69" s="712"/>
      <c r="G69" s="712"/>
      <c r="H69" s="713"/>
      <c r="I69" s="713"/>
      <c r="J69" s="713"/>
      <c r="K69" s="714"/>
      <c r="L69" s="712"/>
      <c r="M69" s="713"/>
      <c r="N69" s="715"/>
      <c r="O69" s="716"/>
      <c r="P69" s="716"/>
      <c r="Q69" s="716"/>
      <c r="R69" s="716"/>
      <c r="S69" s="693">
        <f t="shared" si="0"/>
        <v>0</v>
      </c>
      <c r="T69" s="692">
        <f t="shared" si="1"/>
        <v>0</v>
      </c>
      <c r="U69" s="615"/>
    </row>
    <row r="70" spans="1:21" s="616" customFormat="1" ht="17.25" x14ac:dyDescent="0.2">
      <c r="A70" s="719"/>
      <c r="B70" s="712"/>
      <c r="C70" s="712"/>
      <c r="D70" s="712"/>
      <c r="E70" s="712"/>
      <c r="F70" s="712"/>
      <c r="G70" s="712"/>
      <c r="H70" s="713"/>
      <c r="I70" s="713"/>
      <c r="J70" s="713"/>
      <c r="K70" s="714"/>
      <c r="L70" s="712"/>
      <c r="M70" s="713"/>
      <c r="N70" s="715"/>
      <c r="O70" s="716"/>
      <c r="P70" s="716"/>
      <c r="Q70" s="716"/>
      <c r="R70" s="716"/>
      <c r="S70" s="693">
        <f t="shared" si="0"/>
        <v>0</v>
      </c>
      <c r="T70" s="692">
        <f t="shared" si="1"/>
        <v>0</v>
      </c>
      <c r="U70" s="615"/>
    </row>
    <row r="71" spans="1:21" s="616" customFormat="1" ht="17.25" x14ac:dyDescent="0.2">
      <c r="A71" s="719"/>
      <c r="B71" s="712"/>
      <c r="C71" s="712"/>
      <c r="D71" s="712"/>
      <c r="E71" s="712"/>
      <c r="F71" s="712"/>
      <c r="G71" s="712"/>
      <c r="H71" s="713"/>
      <c r="I71" s="713"/>
      <c r="J71" s="713"/>
      <c r="K71" s="714"/>
      <c r="L71" s="712"/>
      <c r="M71" s="713"/>
      <c r="N71" s="715"/>
      <c r="O71" s="716"/>
      <c r="P71" s="716"/>
      <c r="Q71" s="716"/>
      <c r="R71" s="716"/>
      <c r="S71" s="693">
        <f t="shared" si="0"/>
        <v>0</v>
      </c>
      <c r="T71" s="692">
        <f t="shared" si="1"/>
        <v>0</v>
      </c>
      <c r="U71" s="615"/>
    </row>
    <row r="72" spans="1:21" s="616" customFormat="1" ht="17.25" x14ac:dyDescent="0.2">
      <c r="A72" s="719"/>
      <c r="B72" s="712"/>
      <c r="C72" s="712"/>
      <c r="D72" s="712"/>
      <c r="E72" s="712"/>
      <c r="F72" s="712"/>
      <c r="G72" s="712"/>
      <c r="H72" s="713"/>
      <c r="I72" s="713"/>
      <c r="J72" s="713"/>
      <c r="K72" s="714"/>
      <c r="L72" s="712"/>
      <c r="M72" s="713"/>
      <c r="N72" s="715"/>
      <c r="O72" s="716"/>
      <c r="P72" s="716"/>
      <c r="Q72" s="716"/>
      <c r="R72" s="716"/>
      <c r="S72" s="693">
        <f t="shared" si="0"/>
        <v>0</v>
      </c>
      <c r="T72" s="692">
        <f t="shared" si="1"/>
        <v>0</v>
      </c>
      <c r="U72" s="615"/>
    </row>
    <row r="73" spans="1:21" s="616" customFormat="1" ht="17.25" x14ac:dyDescent="0.2">
      <c r="A73" s="719"/>
      <c r="B73" s="712"/>
      <c r="C73" s="712"/>
      <c r="D73" s="712"/>
      <c r="E73" s="712"/>
      <c r="F73" s="712"/>
      <c r="G73" s="712"/>
      <c r="H73" s="713"/>
      <c r="I73" s="713"/>
      <c r="J73" s="713"/>
      <c r="K73" s="714"/>
      <c r="L73" s="712"/>
      <c r="M73" s="713"/>
      <c r="N73" s="715"/>
      <c r="O73" s="716"/>
      <c r="P73" s="716"/>
      <c r="Q73" s="716"/>
      <c r="R73" s="716"/>
      <c r="S73" s="693">
        <f t="shared" si="0"/>
        <v>0</v>
      </c>
      <c r="T73" s="692">
        <f t="shared" si="1"/>
        <v>0</v>
      </c>
      <c r="U73" s="615"/>
    </row>
    <row r="74" spans="1:21" s="616" customFormat="1" ht="17.25" x14ac:dyDescent="0.2">
      <c r="A74" s="719"/>
      <c r="B74" s="712"/>
      <c r="C74" s="712"/>
      <c r="D74" s="712"/>
      <c r="E74" s="712"/>
      <c r="F74" s="712"/>
      <c r="G74" s="712"/>
      <c r="H74" s="713"/>
      <c r="I74" s="713"/>
      <c r="J74" s="713"/>
      <c r="K74" s="714"/>
      <c r="L74" s="712"/>
      <c r="M74" s="713"/>
      <c r="N74" s="715"/>
      <c r="O74" s="716"/>
      <c r="P74" s="716"/>
      <c r="Q74" s="716"/>
      <c r="R74" s="716"/>
      <c r="S74" s="693">
        <f t="shared" si="0"/>
        <v>0</v>
      </c>
      <c r="T74" s="692">
        <f t="shared" si="1"/>
        <v>0</v>
      </c>
      <c r="U74" s="615"/>
    </row>
    <row r="75" spans="1:21" s="616" customFormat="1" ht="17.25" x14ac:dyDescent="0.2">
      <c r="A75" s="719"/>
      <c r="B75" s="712"/>
      <c r="C75" s="712"/>
      <c r="D75" s="712"/>
      <c r="E75" s="712"/>
      <c r="F75" s="712"/>
      <c r="G75" s="712"/>
      <c r="H75" s="713"/>
      <c r="I75" s="713"/>
      <c r="J75" s="713"/>
      <c r="K75" s="714"/>
      <c r="L75" s="712"/>
      <c r="M75" s="713"/>
      <c r="N75" s="715"/>
      <c r="O75" s="716"/>
      <c r="P75" s="716"/>
      <c r="Q75" s="716"/>
      <c r="R75" s="716"/>
      <c r="S75" s="693">
        <f t="shared" si="0"/>
        <v>0</v>
      </c>
      <c r="T75" s="692">
        <f t="shared" si="1"/>
        <v>0</v>
      </c>
      <c r="U75" s="615"/>
    </row>
    <row r="76" spans="1:21" s="616" customFormat="1" ht="17.25" x14ac:dyDescent="0.2">
      <c r="A76" s="719"/>
      <c r="B76" s="712"/>
      <c r="C76" s="712"/>
      <c r="D76" s="712"/>
      <c r="E76" s="712"/>
      <c r="F76" s="712"/>
      <c r="G76" s="712"/>
      <c r="H76" s="713"/>
      <c r="I76" s="713"/>
      <c r="J76" s="713"/>
      <c r="K76" s="714"/>
      <c r="L76" s="712"/>
      <c r="M76" s="713"/>
      <c r="N76" s="715"/>
      <c r="O76" s="716"/>
      <c r="P76" s="716"/>
      <c r="Q76" s="716"/>
      <c r="R76" s="716"/>
      <c r="S76" s="693">
        <f t="shared" si="0"/>
        <v>0</v>
      </c>
      <c r="T76" s="692">
        <f t="shared" si="1"/>
        <v>0</v>
      </c>
      <c r="U76" s="615"/>
    </row>
    <row r="77" spans="1:21" s="616" customFormat="1" ht="17.25" x14ac:dyDescent="0.2">
      <c r="A77" s="719"/>
      <c r="B77" s="712"/>
      <c r="C77" s="712"/>
      <c r="D77" s="712"/>
      <c r="E77" s="712"/>
      <c r="F77" s="712"/>
      <c r="G77" s="712"/>
      <c r="H77" s="713"/>
      <c r="I77" s="713"/>
      <c r="J77" s="713"/>
      <c r="K77" s="714"/>
      <c r="L77" s="712"/>
      <c r="M77" s="713"/>
      <c r="N77" s="715"/>
      <c r="O77" s="716"/>
      <c r="P77" s="716"/>
      <c r="Q77" s="716"/>
      <c r="R77" s="716"/>
      <c r="S77" s="693">
        <f t="shared" si="0"/>
        <v>0</v>
      </c>
      <c r="T77" s="692">
        <f t="shared" si="1"/>
        <v>0</v>
      </c>
      <c r="U77" s="615"/>
    </row>
    <row r="78" spans="1:21" s="616" customFormat="1" ht="17.25" x14ac:dyDescent="0.2">
      <c r="A78" s="719"/>
      <c r="B78" s="712"/>
      <c r="C78" s="712"/>
      <c r="D78" s="712"/>
      <c r="E78" s="712"/>
      <c r="F78" s="712"/>
      <c r="G78" s="712"/>
      <c r="H78" s="713"/>
      <c r="I78" s="713"/>
      <c r="J78" s="713"/>
      <c r="K78" s="714"/>
      <c r="L78" s="712"/>
      <c r="M78" s="713"/>
      <c r="N78" s="715"/>
      <c r="O78" s="716"/>
      <c r="P78" s="716"/>
      <c r="Q78" s="716"/>
      <c r="R78" s="716"/>
      <c r="S78" s="693">
        <f t="shared" si="0"/>
        <v>0</v>
      </c>
      <c r="T78" s="692">
        <f t="shared" si="1"/>
        <v>0</v>
      </c>
      <c r="U78" s="615"/>
    </row>
    <row r="79" spans="1:21" s="616" customFormat="1" ht="17.25" x14ac:dyDescent="0.2">
      <c r="A79" s="719"/>
      <c r="B79" s="712"/>
      <c r="C79" s="712"/>
      <c r="D79" s="712"/>
      <c r="E79" s="712"/>
      <c r="F79" s="712"/>
      <c r="G79" s="712"/>
      <c r="H79" s="713"/>
      <c r="I79" s="713"/>
      <c r="J79" s="713"/>
      <c r="K79" s="714"/>
      <c r="L79" s="712"/>
      <c r="M79" s="713"/>
      <c r="N79" s="715"/>
      <c r="O79" s="716"/>
      <c r="P79" s="716"/>
      <c r="Q79" s="716"/>
      <c r="R79" s="716"/>
      <c r="S79" s="693">
        <f t="shared" ref="S79:S142" si="2">Q79+P79</f>
        <v>0</v>
      </c>
      <c r="T79" s="692">
        <f t="shared" ref="T79:T142" si="3">O79-S79</f>
        <v>0</v>
      </c>
      <c r="U79" s="615"/>
    </row>
    <row r="80" spans="1:21" s="616" customFormat="1" ht="17.25" x14ac:dyDescent="0.2">
      <c r="A80" s="719"/>
      <c r="B80" s="712"/>
      <c r="C80" s="712"/>
      <c r="D80" s="712"/>
      <c r="E80" s="712"/>
      <c r="F80" s="712"/>
      <c r="G80" s="712"/>
      <c r="H80" s="713"/>
      <c r="I80" s="713"/>
      <c r="J80" s="713"/>
      <c r="K80" s="714"/>
      <c r="L80" s="712"/>
      <c r="M80" s="713"/>
      <c r="N80" s="715"/>
      <c r="O80" s="716"/>
      <c r="P80" s="716"/>
      <c r="Q80" s="716"/>
      <c r="R80" s="716"/>
      <c r="S80" s="693">
        <f t="shared" si="2"/>
        <v>0</v>
      </c>
      <c r="T80" s="692">
        <f t="shared" si="3"/>
        <v>0</v>
      </c>
      <c r="U80" s="615"/>
    </row>
    <row r="81" spans="1:21" s="616" customFormat="1" ht="17.25" x14ac:dyDescent="0.2">
      <c r="A81" s="719"/>
      <c r="B81" s="712"/>
      <c r="C81" s="712"/>
      <c r="D81" s="712"/>
      <c r="E81" s="712"/>
      <c r="F81" s="712"/>
      <c r="G81" s="712"/>
      <c r="H81" s="713"/>
      <c r="I81" s="713"/>
      <c r="J81" s="713"/>
      <c r="K81" s="714"/>
      <c r="L81" s="712"/>
      <c r="M81" s="713"/>
      <c r="N81" s="715"/>
      <c r="O81" s="716"/>
      <c r="P81" s="716"/>
      <c r="Q81" s="716"/>
      <c r="R81" s="716"/>
      <c r="S81" s="693">
        <f t="shared" si="2"/>
        <v>0</v>
      </c>
      <c r="T81" s="692">
        <f t="shared" si="3"/>
        <v>0</v>
      </c>
      <c r="U81" s="615"/>
    </row>
    <row r="82" spans="1:21" s="616" customFormat="1" ht="17.25" x14ac:dyDescent="0.2">
      <c r="A82" s="719"/>
      <c r="B82" s="712"/>
      <c r="C82" s="712"/>
      <c r="D82" s="712"/>
      <c r="E82" s="712"/>
      <c r="F82" s="712"/>
      <c r="G82" s="712"/>
      <c r="H82" s="713"/>
      <c r="I82" s="713"/>
      <c r="J82" s="713"/>
      <c r="K82" s="714"/>
      <c r="L82" s="712"/>
      <c r="M82" s="713"/>
      <c r="N82" s="715"/>
      <c r="O82" s="716"/>
      <c r="P82" s="716"/>
      <c r="Q82" s="716"/>
      <c r="R82" s="716"/>
      <c r="S82" s="693">
        <f t="shared" si="2"/>
        <v>0</v>
      </c>
      <c r="T82" s="692">
        <f t="shared" si="3"/>
        <v>0</v>
      </c>
      <c r="U82" s="615"/>
    </row>
    <row r="83" spans="1:21" s="616" customFormat="1" ht="17.25" x14ac:dyDescent="0.2">
      <c r="A83" s="719"/>
      <c r="B83" s="712"/>
      <c r="C83" s="712"/>
      <c r="D83" s="712"/>
      <c r="E83" s="712"/>
      <c r="F83" s="712"/>
      <c r="G83" s="712"/>
      <c r="H83" s="713"/>
      <c r="I83" s="713"/>
      <c r="J83" s="713"/>
      <c r="K83" s="714"/>
      <c r="L83" s="712"/>
      <c r="M83" s="713"/>
      <c r="N83" s="715"/>
      <c r="O83" s="716"/>
      <c r="P83" s="716"/>
      <c r="Q83" s="716"/>
      <c r="R83" s="716"/>
      <c r="S83" s="693">
        <f t="shared" si="2"/>
        <v>0</v>
      </c>
      <c r="T83" s="692">
        <f t="shared" si="3"/>
        <v>0</v>
      </c>
      <c r="U83" s="615"/>
    </row>
    <row r="84" spans="1:21" s="616" customFormat="1" ht="17.25" x14ac:dyDescent="0.2">
      <c r="A84" s="719"/>
      <c r="B84" s="712"/>
      <c r="C84" s="712"/>
      <c r="D84" s="712"/>
      <c r="E84" s="712"/>
      <c r="F84" s="712"/>
      <c r="G84" s="712"/>
      <c r="H84" s="713"/>
      <c r="I84" s="713"/>
      <c r="J84" s="713"/>
      <c r="K84" s="714"/>
      <c r="L84" s="712"/>
      <c r="M84" s="713"/>
      <c r="N84" s="715"/>
      <c r="O84" s="716"/>
      <c r="P84" s="716"/>
      <c r="Q84" s="716"/>
      <c r="R84" s="716"/>
      <c r="S84" s="693">
        <f t="shared" si="2"/>
        <v>0</v>
      </c>
      <c r="T84" s="692">
        <f t="shared" si="3"/>
        <v>0</v>
      </c>
      <c r="U84" s="615"/>
    </row>
    <row r="85" spans="1:21" s="616" customFormat="1" ht="17.25" x14ac:dyDescent="0.2">
      <c r="A85" s="719"/>
      <c r="B85" s="712"/>
      <c r="C85" s="712"/>
      <c r="D85" s="712"/>
      <c r="E85" s="712"/>
      <c r="F85" s="712"/>
      <c r="G85" s="712"/>
      <c r="H85" s="713"/>
      <c r="I85" s="713"/>
      <c r="J85" s="713"/>
      <c r="K85" s="714"/>
      <c r="L85" s="712"/>
      <c r="M85" s="713"/>
      <c r="N85" s="715"/>
      <c r="O85" s="716"/>
      <c r="P85" s="716"/>
      <c r="Q85" s="716"/>
      <c r="R85" s="716"/>
      <c r="S85" s="693">
        <f t="shared" si="2"/>
        <v>0</v>
      </c>
      <c r="T85" s="692">
        <f t="shared" si="3"/>
        <v>0</v>
      </c>
      <c r="U85" s="615"/>
    </row>
    <row r="86" spans="1:21" s="616" customFormat="1" ht="17.25" x14ac:dyDescent="0.2">
      <c r="A86" s="719"/>
      <c r="B86" s="712"/>
      <c r="C86" s="712"/>
      <c r="D86" s="712"/>
      <c r="E86" s="712"/>
      <c r="F86" s="712"/>
      <c r="G86" s="712"/>
      <c r="H86" s="713"/>
      <c r="I86" s="713"/>
      <c r="J86" s="713"/>
      <c r="K86" s="714"/>
      <c r="L86" s="712"/>
      <c r="M86" s="713"/>
      <c r="N86" s="715"/>
      <c r="O86" s="716"/>
      <c r="P86" s="716"/>
      <c r="Q86" s="716"/>
      <c r="R86" s="716"/>
      <c r="S86" s="693">
        <f t="shared" si="2"/>
        <v>0</v>
      </c>
      <c r="T86" s="692">
        <f t="shared" si="3"/>
        <v>0</v>
      </c>
      <c r="U86" s="615"/>
    </row>
    <row r="87" spans="1:21" s="616" customFormat="1" ht="17.25" x14ac:dyDescent="0.2">
      <c r="A87" s="719"/>
      <c r="B87" s="712"/>
      <c r="C87" s="712"/>
      <c r="D87" s="712"/>
      <c r="E87" s="712"/>
      <c r="F87" s="712"/>
      <c r="G87" s="712"/>
      <c r="H87" s="713"/>
      <c r="I87" s="713"/>
      <c r="J87" s="713"/>
      <c r="K87" s="714"/>
      <c r="L87" s="712"/>
      <c r="M87" s="713"/>
      <c r="N87" s="715"/>
      <c r="O87" s="716"/>
      <c r="P87" s="716"/>
      <c r="Q87" s="716"/>
      <c r="R87" s="716"/>
      <c r="S87" s="693">
        <f t="shared" si="2"/>
        <v>0</v>
      </c>
      <c r="T87" s="692">
        <f t="shared" si="3"/>
        <v>0</v>
      </c>
      <c r="U87" s="615"/>
    </row>
    <row r="88" spans="1:21" s="616" customFormat="1" ht="17.25" x14ac:dyDescent="0.2">
      <c r="A88" s="719"/>
      <c r="B88" s="712"/>
      <c r="C88" s="712"/>
      <c r="D88" s="712"/>
      <c r="E88" s="712"/>
      <c r="F88" s="712"/>
      <c r="G88" s="712"/>
      <c r="H88" s="713"/>
      <c r="I88" s="713"/>
      <c r="J88" s="713"/>
      <c r="K88" s="714"/>
      <c r="L88" s="712"/>
      <c r="M88" s="713"/>
      <c r="N88" s="715"/>
      <c r="O88" s="716"/>
      <c r="P88" s="716"/>
      <c r="Q88" s="716"/>
      <c r="R88" s="716"/>
      <c r="S88" s="693">
        <f t="shared" si="2"/>
        <v>0</v>
      </c>
      <c r="T88" s="692">
        <f t="shared" si="3"/>
        <v>0</v>
      </c>
      <c r="U88" s="615"/>
    </row>
    <row r="89" spans="1:21" s="616" customFormat="1" ht="17.25" x14ac:dyDescent="0.2">
      <c r="A89" s="719"/>
      <c r="B89" s="712"/>
      <c r="C89" s="712"/>
      <c r="D89" s="712"/>
      <c r="E89" s="712"/>
      <c r="F89" s="712"/>
      <c r="G89" s="712"/>
      <c r="H89" s="713"/>
      <c r="I89" s="713"/>
      <c r="J89" s="713"/>
      <c r="K89" s="714"/>
      <c r="L89" s="712"/>
      <c r="M89" s="713"/>
      <c r="N89" s="715"/>
      <c r="O89" s="716"/>
      <c r="P89" s="716"/>
      <c r="Q89" s="716"/>
      <c r="R89" s="716"/>
      <c r="S89" s="693">
        <f t="shared" si="2"/>
        <v>0</v>
      </c>
      <c r="T89" s="692">
        <f t="shared" si="3"/>
        <v>0</v>
      </c>
      <c r="U89" s="615"/>
    </row>
    <row r="90" spans="1:21" s="616" customFormat="1" ht="17.25" x14ac:dyDescent="0.2">
      <c r="A90" s="719"/>
      <c r="B90" s="712"/>
      <c r="C90" s="712"/>
      <c r="D90" s="712"/>
      <c r="E90" s="712"/>
      <c r="F90" s="712"/>
      <c r="G90" s="712"/>
      <c r="H90" s="713"/>
      <c r="I90" s="713"/>
      <c r="J90" s="713"/>
      <c r="K90" s="714"/>
      <c r="L90" s="712"/>
      <c r="M90" s="713"/>
      <c r="N90" s="715"/>
      <c r="O90" s="716"/>
      <c r="P90" s="716"/>
      <c r="Q90" s="716"/>
      <c r="R90" s="716"/>
      <c r="S90" s="693">
        <f t="shared" si="2"/>
        <v>0</v>
      </c>
      <c r="T90" s="692">
        <f t="shared" si="3"/>
        <v>0</v>
      </c>
      <c r="U90" s="615"/>
    </row>
    <row r="91" spans="1:21" s="616" customFormat="1" ht="17.25" x14ac:dyDescent="0.2">
      <c r="A91" s="719"/>
      <c r="B91" s="712"/>
      <c r="C91" s="712"/>
      <c r="D91" s="712"/>
      <c r="E91" s="712"/>
      <c r="F91" s="712"/>
      <c r="G91" s="712"/>
      <c r="H91" s="713"/>
      <c r="I91" s="713"/>
      <c r="J91" s="713"/>
      <c r="K91" s="714"/>
      <c r="L91" s="712"/>
      <c r="M91" s="713"/>
      <c r="N91" s="715"/>
      <c r="O91" s="716"/>
      <c r="P91" s="716"/>
      <c r="Q91" s="716"/>
      <c r="R91" s="716"/>
      <c r="S91" s="693">
        <f t="shared" si="2"/>
        <v>0</v>
      </c>
      <c r="T91" s="692">
        <f t="shared" si="3"/>
        <v>0</v>
      </c>
      <c r="U91" s="615"/>
    </row>
    <row r="92" spans="1:21" s="616" customFormat="1" ht="17.25" x14ac:dyDescent="0.2">
      <c r="A92" s="719"/>
      <c r="B92" s="712"/>
      <c r="C92" s="712"/>
      <c r="D92" s="712"/>
      <c r="E92" s="712"/>
      <c r="F92" s="712"/>
      <c r="G92" s="712"/>
      <c r="H92" s="713"/>
      <c r="I92" s="713"/>
      <c r="J92" s="713"/>
      <c r="K92" s="714"/>
      <c r="L92" s="712"/>
      <c r="M92" s="713"/>
      <c r="N92" s="715"/>
      <c r="O92" s="716"/>
      <c r="P92" s="716"/>
      <c r="Q92" s="716"/>
      <c r="R92" s="716"/>
      <c r="S92" s="693">
        <f t="shared" si="2"/>
        <v>0</v>
      </c>
      <c r="T92" s="692">
        <f t="shared" si="3"/>
        <v>0</v>
      </c>
      <c r="U92" s="615"/>
    </row>
    <row r="93" spans="1:21" s="616" customFormat="1" ht="17.25" x14ac:dyDescent="0.2">
      <c r="A93" s="719"/>
      <c r="B93" s="712"/>
      <c r="C93" s="712"/>
      <c r="D93" s="712"/>
      <c r="E93" s="712"/>
      <c r="F93" s="712"/>
      <c r="G93" s="712"/>
      <c r="H93" s="713"/>
      <c r="I93" s="713"/>
      <c r="J93" s="713"/>
      <c r="K93" s="714"/>
      <c r="L93" s="712"/>
      <c r="M93" s="713"/>
      <c r="N93" s="715"/>
      <c r="O93" s="716"/>
      <c r="P93" s="716"/>
      <c r="Q93" s="716"/>
      <c r="R93" s="716"/>
      <c r="S93" s="693">
        <f t="shared" si="2"/>
        <v>0</v>
      </c>
      <c r="T93" s="692">
        <f t="shared" si="3"/>
        <v>0</v>
      </c>
      <c r="U93" s="615"/>
    </row>
    <row r="94" spans="1:21" s="616" customFormat="1" ht="17.25" x14ac:dyDescent="0.2">
      <c r="A94" s="719"/>
      <c r="B94" s="712"/>
      <c r="C94" s="712"/>
      <c r="D94" s="712"/>
      <c r="E94" s="712"/>
      <c r="F94" s="712"/>
      <c r="G94" s="712"/>
      <c r="H94" s="713"/>
      <c r="I94" s="713"/>
      <c r="J94" s="713"/>
      <c r="K94" s="714"/>
      <c r="L94" s="712"/>
      <c r="M94" s="713"/>
      <c r="N94" s="715"/>
      <c r="O94" s="716"/>
      <c r="P94" s="716"/>
      <c r="Q94" s="716"/>
      <c r="R94" s="716"/>
      <c r="S94" s="693">
        <f t="shared" si="2"/>
        <v>0</v>
      </c>
      <c r="T94" s="692">
        <f t="shared" si="3"/>
        <v>0</v>
      </c>
      <c r="U94" s="615"/>
    </row>
    <row r="95" spans="1:21" s="616" customFormat="1" ht="17.25" x14ac:dyDescent="0.2">
      <c r="A95" s="719"/>
      <c r="B95" s="712"/>
      <c r="C95" s="712"/>
      <c r="D95" s="712"/>
      <c r="E95" s="712"/>
      <c r="F95" s="712"/>
      <c r="G95" s="712"/>
      <c r="H95" s="713"/>
      <c r="I95" s="713"/>
      <c r="J95" s="713"/>
      <c r="K95" s="714"/>
      <c r="L95" s="712"/>
      <c r="M95" s="713"/>
      <c r="N95" s="715"/>
      <c r="O95" s="716"/>
      <c r="P95" s="716"/>
      <c r="Q95" s="716"/>
      <c r="R95" s="716"/>
      <c r="S95" s="693">
        <f t="shared" si="2"/>
        <v>0</v>
      </c>
      <c r="T95" s="692">
        <f t="shared" si="3"/>
        <v>0</v>
      </c>
      <c r="U95" s="615"/>
    </row>
    <row r="96" spans="1:21" s="616" customFormat="1" ht="17.25" x14ac:dyDescent="0.2">
      <c r="A96" s="719"/>
      <c r="B96" s="712"/>
      <c r="C96" s="712"/>
      <c r="D96" s="712"/>
      <c r="E96" s="712"/>
      <c r="F96" s="712"/>
      <c r="G96" s="712"/>
      <c r="H96" s="713"/>
      <c r="I96" s="713"/>
      <c r="J96" s="713"/>
      <c r="K96" s="714"/>
      <c r="L96" s="712"/>
      <c r="M96" s="713"/>
      <c r="N96" s="715"/>
      <c r="O96" s="716"/>
      <c r="P96" s="716"/>
      <c r="Q96" s="716"/>
      <c r="R96" s="716"/>
      <c r="S96" s="693">
        <f t="shared" si="2"/>
        <v>0</v>
      </c>
      <c r="T96" s="692">
        <f t="shared" si="3"/>
        <v>0</v>
      </c>
      <c r="U96" s="615"/>
    </row>
    <row r="97" spans="1:21" s="616" customFormat="1" ht="17.25" x14ac:dyDescent="0.2">
      <c r="A97" s="719"/>
      <c r="B97" s="712"/>
      <c r="C97" s="712"/>
      <c r="D97" s="712"/>
      <c r="E97" s="712"/>
      <c r="F97" s="712"/>
      <c r="G97" s="712"/>
      <c r="H97" s="713"/>
      <c r="I97" s="713"/>
      <c r="J97" s="713"/>
      <c r="K97" s="714"/>
      <c r="L97" s="712"/>
      <c r="M97" s="713"/>
      <c r="N97" s="715"/>
      <c r="O97" s="716"/>
      <c r="P97" s="716"/>
      <c r="Q97" s="716"/>
      <c r="R97" s="716"/>
      <c r="S97" s="693">
        <f t="shared" si="2"/>
        <v>0</v>
      </c>
      <c r="T97" s="692">
        <f t="shared" si="3"/>
        <v>0</v>
      </c>
      <c r="U97" s="615"/>
    </row>
    <row r="98" spans="1:21" s="616" customFormat="1" ht="17.25" x14ac:dyDescent="0.2">
      <c r="A98" s="719"/>
      <c r="B98" s="712"/>
      <c r="C98" s="712"/>
      <c r="D98" s="712"/>
      <c r="E98" s="712"/>
      <c r="F98" s="712"/>
      <c r="G98" s="712"/>
      <c r="H98" s="713"/>
      <c r="I98" s="713"/>
      <c r="J98" s="713"/>
      <c r="K98" s="714"/>
      <c r="L98" s="712"/>
      <c r="M98" s="713"/>
      <c r="N98" s="715"/>
      <c r="O98" s="716"/>
      <c r="P98" s="716"/>
      <c r="Q98" s="716"/>
      <c r="R98" s="716"/>
      <c r="S98" s="693">
        <f t="shared" si="2"/>
        <v>0</v>
      </c>
      <c r="T98" s="692">
        <f t="shared" si="3"/>
        <v>0</v>
      </c>
      <c r="U98" s="615"/>
    </row>
    <row r="99" spans="1:21" s="616" customFormat="1" ht="17.25" x14ac:dyDescent="0.2">
      <c r="A99" s="719"/>
      <c r="B99" s="712"/>
      <c r="C99" s="712"/>
      <c r="D99" s="712"/>
      <c r="E99" s="712"/>
      <c r="F99" s="712"/>
      <c r="G99" s="712"/>
      <c r="H99" s="713"/>
      <c r="I99" s="713"/>
      <c r="J99" s="713"/>
      <c r="K99" s="714"/>
      <c r="L99" s="712"/>
      <c r="M99" s="713"/>
      <c r="N99" s="715"/>
      <c r="O99" s="716"/>
      <c r="P99" s="716"/>
      <c r="Q99" s="716"/>
      <c r="R99" s="716"/>
      <c r="S99" s="693">
        <f t="shared" si="2"/>
        <v>0</v>
      </c>
      <c r="T99" s="692">
        <f t="shared" si="3"/>
        <v>0</v>
      </c>
      <c r="U99" s="615"/>
    </row>
    <row r="100" spans="1:21" s="616" customFormat="1" ht="17.25" x14ac:dyDescent="0.2">
      <c r="A100" s="719"/>
      <c r="B100" s="712"/>
      <c r="C100" s="712"/>
      <c r="D100" s="712"/>
      <c r="E100" s="712"/>
      <c r="F100" s="712"/>
      <c r="G100" s="712"/>
      <c r="H100" s="713"/>
      <c r="I100" s="713"/>
      <c r="J100" s="713"/>
      <c r="K100" s="714"/>
      <c r="L100" s="712"/>
      <c r="M100" s="713"/>
      <c r="N100" s="715"/>
      <c r="O100" s="716"/>
      <c r="P100" s="716"/>
      <c r="Q100" s="716"/>
      <c r="R100" s="716"/>
      <c r="S100" s="693">
        <f t="shared" si="2"/>
        <v>0</v>
      </c>
      <c r="T100" s="692">
        <f t="shared" si="3"/>
        <v>0</v>
      </c>
      <c r="U100" s="615"/>
    </row>
    <row r="101" spans="1:21" s="616" customFormat="1" ht="17.25" x14ac:dyDescent="0.2">
      <c r="A101" s="719"/>
      <c r="B101" s="712"/>
      <c r="C101" s="712"/>
      <c r="D101" s="712"/>
      <c r="E101" s="712"/>
      <c r="F101" s="712"/>
      <c r="G101" s="712"/>
      <c r="H101" s="713"/>
      <c r="I101" s="713"/>
      <c r="J101" s="713"/>
      <c r="K101" s="714"/>
      <c r="L101" s="712"/>
      <c r="M101" s="713"/>
      <c r="N101" s="715"/>
      <c r="O101" s="716"/>
      <c r="P101" s="716"/>
      <c r="Q101" s="716"/>
      <c r="R101" s="716"/>
      <c r="S101" s="693">
        <f t="shared" si="2"/>
        <v>0</v>
      </c>
      <c r="T101" s="692">
        <f t="shared" si="3"/>
        <v>0</v>
      </c>
      <c r="U101" s="615"/>
    </row>
    <row r="102" spans="1:21" s="616" customFormat="1" ht="17.25" x14ac:dyDescent="0.2">
      <c r="A102" s="719"/>
      <c r="B102" s="712"/>
      <c r="C102" s="712"/>
      <c r="D102" s="712"/>
      <c r="E102" s="712"/>
      <c r="F102" s="712"/>
      <c r="G102" s="712"/>
      <c r="H102" s="713"/>
      <c r="I102" s="713"/>
      <c r="J102" s="713"/>
      <c r="K102" s="714"/>
      <c r="L102" s="712"/>
      <c r="M102" s="713"/>
      <c r="N102" s="715"/>
      <c r="O102" s="716"/>
      <c r="P102" s="716"/>
      <c r="Q102" s="716"/>
      <c r="R102" s="716"/>
      <c r="S102" s="693">
        <f t="shared" si="2"/>
        <v>0</v>
      </c>
      <c r="T102" s="692">
        <f t="shared" si="3"/>
        <v>0</v>
      </c>
      <c r="U102" s="615"/>
    </row>
    <row r="103" spans="1:21" s="616" customFormat="1" ht="17.25" x14ac:dyDescent="0.2">
      <c r="A103" s="719"/>
      <c r="B103" s="712"/>
      <c r="C103" s="712"/>
      <c r="D103" s="712"/>
      <c r="E103" s="712"/>
      <c r="F103" s="712"/>
      <c r="G103" s="712"/>
      <c r="H103" s="713"/>
      <c r="I103" s="713"/>
      <c r="J103" s="713"/>
      <c r="K103" s="714"/>
      <c r="L103" s="712"/>
      <c r="M103" s="713"/>
      <c r="N103" s="715"/>
      <c r="O103" s="716"/>
      <c r="P103" s="716"/>
      <c r="Q103" s="716"/>
      <c r="R103" s="716"/>
      <c r="S103" s="693">
        <f t="shared" si="2"/>
        <v>0</v>
      </c>
      <c r="T103" s="692">
        <f t="shared" si="3"/>
        <v>0</v>
      </c>
      <c r="U103" s="615"/>
    </row>
    <row r="104" spans="1:21" s="616" customFormat="1" ht="17.25" x14ac:dyDescent="0.2">
      <c r="A104" s="719"/>
      <c r="B104" s="712"/>
      <c r="C104" s="712"/>
      <c r="D104" s="712"/>
      <c r="E104" s="712"/>
      <c r="F104" s="712"/>
      <c r="G104" s="712"/>
      <c r="H104" s="713"/>
      <c r="I104" s="713"/>
      <c r="J104" s="713"/>
      <c r="K104" s="714"/>
      <c r="L104" s="712"/>
      <c r="M104" s="713"/>
      <c r="N104" s="715"/>
      <c r="O104" s="716"/>
      <c r="P104" s="716"/>
      <c r="Q104" s="716"/>
      <c r="R104" s="716"/>
      <c r="S104" s="693">
        <f t="shared" si="2"/>
        <v>0</v>
      </c>
      <c r="T104" s="692">
        <f t="shared" si="3"/>
        <v>0</v>
      </c>
      <c r="U104" s="615"/>
    </row>
    <row r="105" spans="1:21" s="616" customFormat="1" ht="17.25" x14ac:dyDescent="0.2">
      <c r="A105" s="719"/>
      <c r="B105" s="712"/>
      <c r="C105" s="712"/>
      <c r="D105" s="712"/>
      <c r="E105" s="712"/>
      <c r="F105" s="712"/>
      <c r="G105" s="712"/>
      <c r="H105" s="713"/>
      <c r="I105" s="713"/>
      <c r="J105" s="713"/>
      <c r="K105" s="714"/>
      <c r="L105" s="712"/>
      <c r="M105" s="713"/>
      <c r="N105" s="715"/>
      <c r="O105" s="716"/>
      <c r="P105" s="716"/>
      <c r="Q105" s="716"/>
      <c r="R105" s="716"/>
      <c r="S105" s="693">
        <f t="shared" si="2"/>
        <v>0</v>
      </c>
      <c r="T105" s="692">
        <f t="shared" si="3"/>
        <v>0</v>
      </c>
      <c r="U105" s="615"/>
    </row>
    <row r="106" spans="1:21" s="616" customFormat="1" ht="17.25" x14ac:dyDescent="0.2">
      <c r="A106" s="719"/>
      <c r="B106" s="712"/>
      <c r="C106" s="712"/>
      <c r="D106" s="712"/>
      <c r="E106" s="712"/>
      <c r="F106" s="712"/>
      <c r="G106" s="712"/>
      <c r="H106" s="713"/>
      <c r="I106" s="713"/>
      <c r="J106" s="713"/>
      <c r="K106" s="714"/>
      <c r="L106" s="712"/>
      <c r="M106" s="713"/>
      <c r="N106" s="715"/>
      <c r="O106" s="716"/>
      <c r="P106" s="716"/>
      <c r="Q106" s="716"/>
      <c r="R106" s="716"/>
      <c r="S106" s="693">
        <f t="shared" si="2"/>
        <v>0</v>
      </c>
      <c r="T106" s="692">
        <f t="shared" si="3"/>
        <v>0</v>
      </c>
      <c r="U106" s="615"/>
    </row>
    <row r="107" spans="1:21" s="616" customFormat="1" ht="17.25" x14ac:dyDescent="0.2">
      <c r="A107" s="719"/>
      <c r="B107" s="712"/>
      <c r="C107" s="712"/>
      <c r="D107" s="712"/>
      <c r="E107" s="712"/>
      <c r="F107" s="712"/>
      <c r="G107" s="712"/>
      <c r="H107" s="713"/>
      <c r="I107" s="713"/>
      <c r="J107" s="713"/>
      <c r="K107" s="714"/>
      <c r="L107" s="712"/>
      <c r="M107" s="713"/>
      <c r="N107" s="715"/>
      <c r="O107" s="716"/>
      <c r="P107" s="716"/>
      <c r="Q107" s="716"/>
      <c r="R107" s="716"/>
      <c r="S107" s="693">
        <f t="shared" si="2"/>
        <v>0</v>
      </c>
      <c r="T107" s="692">
        <f t="shared" si="3"/>
        <v>0</v>
      </c>
      <c r="U107" s="615"/>
    </row>
    <row r="108" spans="1:21" s="616" customFormat="1" ht="17.25" x14ac:dyDescent="0.2">
      <c r="A108" s="719"/>
      <c r="B108" s="712"/>
      <c r="C108" s="712"/>
      <c r="D108" s="712"/>
      <c r="E108" s="712"/>
      <c r="F108" s="712"/>
      <c r="G108" s="712"/>
      <c r="H108" s="713"/>
      <c r="I108" s="713"/>
      <c r="J108" s="713"/>
      <c r="K108" s="714"/>
      <c r="L108" s="712"/>
      <c r="M108" s="713"/>
      <c r="N108" s="715"/>
      <c r="O108" s="716"/>
      <c r="P108" s="716"/>
      <c r="Q108" s="716"/>
      <c r="R108" s="716"/>
      <c r="S108" s="693">
        <f t="shared" si="2"/>
        <v>0</v>
      </c>
      <c r="T108" s="692">
        <f t="shared" si="3"/>
        <v>0</v>
      </c>
      <c r="U108" s="615"/>
    </row>
    <row r="109" spans="1:21" s="616" customFormat="1" ht="17.25" x14ac:dyDescent="0.2">
      <c r="A109" s="719"/>
      <c r="B109" s="712"/>
      <c r="C109" s="712"/>
      <c r="D109" s="712"/>
      <c r="E109" s="712"/>
      <c r="F109" s="712"/>
      <c r="G109" s="712"/>
      <c r="H109" s="713"/>
      <c r="I109" s="713"/>
      <c r="J109" s="713"/>
      <c r="K109" s="714"/>
      <c r="L109" s="712"/>
      <c r="M109" s="713"/>
      <c r="N109" s="715"/>
      <c r="O109" s="716"/>
      <c r="P109" s="716"/>
      <c r="Q109" s="716"/>
      <c r="R109" s="716"/>
      <c r="S109" s="693">
        <f t="shared" si="2"/>
        <v>0</v>
      </c>
      <c r="T109" s="692">
        <f t="shared" si="3"/>
        <v>0</v>
      </c>
      <c r="U109" s="615"/>
    </row>
    <row r="110" spans="1:21" s="616" customFormat="1" ht="17.25" x14ac:dyDescent="0.2">
      <c r="A110" s="719"/>
      <c r="B110" s="712"/>
      <c r="C110" s="712"/>
      <c r="D110" s="712"/>
      <c r="E110" s="712"/>
      <c r="F110" s="712"/>
      <c r="G110" s="712"/>
      <c r="H110" s="713"/>
      <c r="I110" s="713"/>
      <c r="J110" s="713"/>
      <c r="K110" s="714"/>
      <c r="L110" s="712"/>
      <c r="M110" s="713"/>
      <c r="N110" s="715"/>
      <c r="O110" s="716"/>
      <c r="P110" s="716"/>
      <c r="Q110" s="716"/>
      <c r="R110" s="716"/>
      <c r="S110" s="693">
        <f t="shared" si="2"/>
        <v>0</v>
      </c>
      <c r="T110" s="692">
        <f t="shared" si="3"/>
        <v>0</v>
      </c>
      <c r="U110" s="615"/>
    </row>
    <row r="111" spans="1:21" s="616" customFormat="1" ht="17.25" x14ac:dyDescent="0.2">
      <c r="A111" s="719"/>
      <c r="B111" s="712"/>
      <c r="C111" s="712"/>
      <c r="D111" s="712"/>
      <c r="E111" s="712"/>
      <c r="F111" s="712"/>
      <c r="G111" s="712"/>
      <c r="H111" s="713"/>
      <c r="I111" s="713"/>
      <c r="J111" s="713"/>
      <c r="K111" s="714"/>
      <c r="L111" s="712"/>
      <c r="M111" s="713"/>
      <c r="N111" s="715"/>
      <c r="O111" s="716"/>
      <c r="P111" s="716"/>
      <c r="Q111" s="716"/>
      <c r="R111" s="716"/>
      <c r="S111" s="693">
        <f t="shared" si="2"/>
        <v>0</v>
      </c>
      <c r="T111" s="692">
        <f t="shared" si="3"/>
        <v>0</v>
      </c>
      <c r="U111" s="615"/>
    </row>
    <row r="112" spans="1:21" s="616" customFormat="1" ht="17.25" x14ac:dyDescent="0.2">
      <c r="A112" s="719"/>
      <c r="B112" s="712"/>
      <c r="C112" s="712"/>
      <c r="D112" s="712"/>
      <c r="E112" s="712"/>
      <c r="F112" s="712"/>
      <c r="G112" s="712"/>
      <c r="H112" s="713"/>
      <c r="I112" s="713"/>
      <c r="J112" s="713"/>
      <c r="K112" s="714"/>
      <c r="L112" s="712"/>
      <c r="M112" s="713"/>
      <c r="N112" s="715"/>
      <c r="O112" s="716"/>
      <c r="P112" s="716"/>
      <c r="Q112" s="716"/>
      <c r="R112" s="716"/>
      <c r="S112" s="693">
        <f t="shared" si="2"/>
        <v>0</v>
      </c>
      <c r="T112" s="692">
        <f t="shared" si="3"/>
        <v>0</v>
      </c>
      <c r="U112" s="615"/>
    </row>
    <row r="113" spans="1:21" s="616" customFormat="1" ht="17.25" x14ac:dyDescent="0.2">
      <c r="A113" s="719"/>
      <c r="B113" s="712"/>
      <c r="C113" s="712"/>
      <c r="D113" s="712"/>
      <c r="E113" s="712"/>
      <c r="F113" s="712"/>
      <c r="G113" s="712"/>
      <c r="H113" s="713"/>
      <c r="I113" s="713"/>
      <c r="J113" s="713"/>
      <c r="K113" s="714"/>
      <c r="L113" s="712"/>
      <c r="M113" s="713"/>
      <c r="N113" s="715"/>
      <c r="O113" s="716"/>
      <c r="P113" s="716"/>
      <c r="Q113" s="716"/>
      <c r="R113" s="716"/>
      <c r="S113" s="693">
        <f t="shared" si="2"/>
        <v>0</v>
      </c>
      <c r="T113" s="692">
        <f t="shared" si="3"/>
        <v>0</v>
      </c>
      <c r="U113" s="615"/>
    </row>
    <row r="114" spans="1:21" s="616" customFormat="1" ht="17.25" x14ac:dyDescent="0.2">
      <c r="A114" s="719"/>
      <c r="B114" s="712"/>
      <c r="C114" s="712"/>
      <c r="D114" s="712"/>
      <c r="E114" s="712"/>
      <c r="F114" s="712"/>
      <c r="G114" s="712"/>
      <c r="H114" s="713"/>
      <c r="I114" s="713"/>
      <c r="J114" s="713"/>
      <c r="K114" s="714"/>
      <c r="L114" s="712"/>
      <c r="M114" s="713"/>
      <c r="N114" s="715"/>
      <c r="O114" s="716"/>
      <c r="P114" s="716"/>
      <c r="Q114" s="716"/>
      <c r="R114" s="716"/>
      <c r="S114" s="693">
        <f t="shared" si="2"/>
        <v>0</v>
      </c>
      <c r="T114" s="692">
        <f t="shared" si="3"/>
        <v>0</v>
      </c>
      <c r="U114" s="615"/>
    </row>
    <row r="115" spans="1:21" s="616" customFormat="1" ht="17.25" x14ac:dyDescent="0.2">
      <c r="A115" s="719"/>
      <c r="B115" s="712"/>
      <c r="C115" s="712"/>
      <c r="D115" s="712"/>
      <c r="E115" s="712"/>
      <c r="F115" s="712"/>
      <c r="G115" s="712"/>
      <c r="H115" s="713"/>
      <c r="I115" s="713"/>
      <c r="J115" s="713"/>
      <c r="K115" s="714"/>
      <c r="L115" s="712"/>
      <c r="M115" s="713"/>
      <c r="N115" s="715"/>
      <c r="O115" s="716"/>
      <c r="P115" s="716"/>
      <c r="Q115" s="716"/>
      <c r="R115" s="716"/>
      <c r="S115" s="693">
        <f t="shared" si="2"/>
        <v>0</v>
      </c>
      <c r="T115" s="692">
        <f t="shared" si="3"/>
        <v>0</v>
      </c>
      <c r="U115" s="615"/>
    </row>
    <row r="116" spans="1:21" s="616" customFormat="1" ht="17.25" x14ac:dyDescent="0.2">
      <c r="A116" s="719"/>
      <c r="B116" s="712"/>
      <c r="C116" s="712"/>
      <c r="D116" s="712"/>
      <c r="E116" s="712"/>
      <c r="F116" s="712"/>
      <c r="G116" s="712"/>
      <c r="H116" s="713"/>
      <c r="I116" s="713"/>
      <c r="J116" s="713"/>
      <c r="K116" s="714"/>
      <c r="L116" s="712"/>
      <c r="M116" s="713"/>
      <c r="N116" s="715"/>
      <c r="O116" s="716"/>
      <c r="P116" s="716"/>
      <c r="Q116" s="716"/>
      <c r="R116" s="716"/>
      <c r="S116" s="693">
        <f t="shared" si="2"/>
        <v>0</v>
      </c>
      <c r="T116" s="692">
        <f t="shared" si="3"/>
        <v>0</v>
      </c>
      <c r="U116" s="615"/>
    </row>
    <row r="117" spans="1:21" s="616" customFormat="1" ht="17.25" x14ac:dyDescent="0.2">
      <c r="A117" s="719"/>
      <c r="B117" s="712"/>
      <c r="C117" s="712"/>
      <c r="D117" s="712"/>
      <c r="E117" s="712"/>
      <c r="F117" s="712"/>
      <c r="G117" s="712"/>
      <c r="H117" s="713"/>
      <c r="I117" s="713"/>
      <c r="J117" s="713"/>
      <c r="K117" s="714"/>
      <c r="L117" s="712"/>
      <c r="M117" s="713"/>
      <c r="N117" s="715"/>
      <c r="O117" s="716"/>
      <c r="P117" s="716"/>
      <c r="Q117" s="716"/>
      <c r="R117" s="716"/>
      <c r="S117" s="693">
        <f t="shared" si="2"/>
        <v>0</v>
      </c>
      <c r="T117" s="692">
        <f t="shared" si="3"/>
        <v>0</v>
      </c>
      <c r="U117" s="615"/>
    </row>
    <row r="118" spans="1:21" s="616" customFormat="1" ht="17.25" x14ac:dyDescent="0.2">
      <c r="A118" s="719"/>
      <c r="B118" s="712"/>
      <c r="C118" s="712"/>
      <c r="D118" s="712"/>
      <c r="E118" s="712"/>
      <c r="F118" s="712"/>
      <c r="G118" s="712"/>
      <c r="H118" s="713"/>
      <c r="I118" s="713"/>
      <c r="J118" s="713"/>
      <c r="K118" s="714"/>
      <c r="L118" s="712"/>
      <c r="M118" s="713"/>
      <c r="N118" s="715"/>
      <c r="O118" s="716"/>
      <c r="P118" s="716"/>
      <c r="Q118" s="716"/>
      <c r="R118" s="716"/>
      <c r="S118" s="693">
        <f t="shared" si="2"/>
        <v>0</v>
      </c>
      <c r="T118" s="692">
        <f t="shared" si="3"/>
        <v>0</v>
      </c>
      <c r="U118" s="615"/>
    </row>
    <row r="119" spans="1:21" s="616" customFormat="1" ht="17.25" x14ac:dyDescent="0.2">
      <c r="A119" s="719"/>
      <c r="B119" s="712"/>
      <c r="C119" s="712"/>
      <c r="D119" s="712"/>
      <c r="E119" s="712"/>
      <c r="F119" s="712"/>
      <c r="G119" s="712"/>
      <c r="H119" s="713"/>
      <c r="I119" s="713"/>
      <c r="J119" s="713"/>
      <c r="K119" s="714"/>
      <c r="L119" s="712"/>
      <c r="M119" s="713"/>
      <c r="N119" s="715"/>
      <c r="O119" s="716"/>
      <c r="P119" s="716"/>
      <c r="Q119" s="716"/>
      <c r="R119" s="716"/>
      <c r="S119" s="693">
        <f t="shared" si="2"/>
        <v>0</v>
      </c>
      <c r="T119" s="692">
        <f t="shared" si="3"/>
        <v>0</v>
      </c>
      <c r="U119" s="615"/>
    </row>
    <row r="120" spans="1:21" s="616" customFormat="1" ht="17.25" x14ac:dyDescent="0.2">
      <c r="A120" s="719"/>
      <c r="B120" s="712"/>
      <c r="C120" s="712"/>
      <c r="D120" s="712"/>
      <c r="E120" s="712"/>
      <c r="F120" s="712"/>
      <c r="G120" s="712"/>
      <c r="H120" s="713"/>
      <c r="I120" s="713"/>
      <c r="J120" s="713"/>
      <c r="K120" s="714"/>
      <c r="L120" s="712"/>
      <c r="M120" s="713"/>
      <c r="N120" s="715"/>
      <c r="O120" s="716"/>
      <c r="P120" s="716"/>
      <c r="Q120" s="716"/>
      <c r="R120" s="716"/>
      <c r="S120" s="693">
        <f t="shared" si="2"/>
        <v>0</v>
      </c>
      <c r="T120" s="692">
        <f t="shared" si="3"/>
        <v>0</v>
      </c>
      <c r="U120" s="615"/>
    </row>
    <row r="121" spans="1:21" s="616" customFormat="1" ht="17.25" x14ac:dyDescent="0.2">
      <c r="A121" s="719"/>
      <c r="B121" s="712"/>
      <c r="C121" s="712"/>
      <c r="D121" s="712"/>
      <c r="E121" s="712"/>
      <c r="F121" s="712"/>
      <c r="G121" s="712"/>
      <c r="H121" s="713"/>
      <c r="I121" s="713"/>
      <c r="J121" s="713"/>
      <c r="K121" s="714"/>
      <c r="L121" s="712"/>
      <c r="M121" s="713"/>
      <c r="N121" s="715"/>
      <c r="O121" s="716"/>
      <c r="P121" s="716"/>
      <c r="Q121" s="716"/>
      <c r="R121" s="716"/>
      <c r="S121" s="693">
        <f t="shared" si="2"/>
        <v>0</v>
      </c>
      <c r="T121" s="692">
        <f t="shared" si="3"/>
        <v>0</v>
      </c>
      <c r="U121" s="615"/>
    </row>
    <row r="122" spans="1:21" s="616" customFormat="1" ht="17.25" x14ac:dyDescent="0.2">
      <c r="A122" s="719"/>
      <c r="B122" s="712"/>
      <c r="C122" s="712"/>
      <c r="D122" s="712"/>
      <c r="E122" s="712"/>
      <c r="F122" s="712"/>
      <c r="G122" s="712"/>
      <c r="H122" s="713"/>
      <c r="I122" s="713"/>
      <c r="J122" s="713"/>
      <c r="K122" s="714"/>
      <c r="L122" s="712"/>
      <c r="M122" s="713"/>
      <c r="N122" s="715"/>
      <c r="O122" s="716"/>
      <c r="P122" s="716"/>
      <c r="Q122" s="716"/>
      <c r="R122" s="716"/>
      <c r="S122" s="693">
        <f t="shared" si="2"/>
        <v>0</v>
      </c>
      <c r="T122" s="692">
        <f t="shared" si="3"/>
        <v>0</v>
      </c>
      <c r="U122" s="615"/>
    </row>
    <row r="123" spans="1:21" s="616" customFormat="1" ht="17.25" x14ac:dyDescent="0.2">
      <c r="A123" s="719"/>
      <c r="B123" s="712"/>
      <c r="C123" s="712"/>
      <c r="D123" s="712"/>
      <c r="E123" s="712"/>
      <c r="F123" s="712"/>
      <c r="G123" s="712"/>
      <c r="H123" s="713"/>
      <c r="I123" s="713"/>
      <c r="J123" s="713"/>
      <c r="K123" s="714"/>
      <c r="L123" s="712"/>
      <c r="M123" s="713"/>
      <c r="N123" s="715"/>
      <c r="O123" s="716"/>
      <c r="P123" s="716"/>
      <c r="Q123" s="716"/>
      <c r="R123" s="716"/>
      <c r="S123" s="693">
        <f t="shared" si="2"/>
        <v>0</v>
      </c>
      <c r="T123" s="692">
        <f t="shared" si="3"/>
        <v>0</v>
      </c>
      <c r="U123" s="615"/>
    </row>
    <row r="124" spans="1:21" s="616" customFormat="1" ht="17.25" x14ac:dyDescent="0.2">
      <c r="A124" s="719"/>
      <c r="B124" s="712"/>
      <c r="C124" s="712"/>
      <c r="D124" s="712"/>
      <c r="E124" s="712"/>
      <c r="F124" s="712"/>
      <c r="G124" s="712"/>
      <c r="H124" s="713"/>
      <c r="I124" s="713"/>
      <c r="J124" s="713"/>
      <c r="K124" s="714"/>
      <c r="L124" s="712"/>
      <c r="M124" s="713"/>
      <c r="N124" s="715"/>
      <c r="O124" s="716"/>
      <c r="P124" s="716"/>
      <c r="Q124" s="716"/>
      <c r="R124" s="716"/>
      <c r="S124" s="693">
        <f t="shared" si="2"/>
        <v>0</v>
      </c>
      <c r="T124" s="692">
        <f t="shared" si="3"/>
        <v>0</v>
      </c>
      <c r="U124" s="615"/>
    </row>
    <row r="125" spans="1:21" s="616" customFormat="1" ht="17.25" x14ac:dyDescent="0.2">
      <c r="A125" s="719"/>
      <c r="B125" s="712"/>
      <c r="C125" s="712"/>
      <c r="D125" s="712"/>
      <c r="E125" s="712"/>
      <c r="F125" s="712"/>
      <c r="G125" s="712"/>
      <c r="H125" s="713"/>
      <c r="I125" s="713"/>
      <c r="J125" s="713"/>
      <c r="K125" s="714"/>
      <c r="L125" s="712"/>
      <c r="M125" s="713"/>
      <c r="N125" s="715"/>
      <c r="O125" s="716"/>
      <c r="P125" s="716"/>
      <c r="Q125" s="716"/>
      <c r="R125" s="716"/>
      <c r="S125" s="693">
        <f t="shared" si="2"/>
        <v>0</v>
      </c>
      <c r="T125" s="692">
        <f t="shared" si="3"/>
        <v>0</v>
      </c>
      <c r="U125" s="615"/>
    </row>
    <row r="126" spans="1:21" s="616" customFormat="1" ht="17.25" x14ac:dyDescent="0.2">
      <c r="A126" s="719"/>
      <c r="B126" s="712"/>
      <c r="C126" s="712"/>
      <c r="D126" s="712"/>
      <c r="E126" s="712"/>
      <c r="F126" s="712"/>
      <c r="G126" s="712"/>
      <c r="H126" s="713"/>
      <c r="I126" s="713"/>
      <c r="J126" s="713"/>
      <c r="K126" s="714"/>
      <c r="L126" s="712"/>
      <c r="M126" s="713"/>
      <c r="N126" s="715"/>
      <c r="O126" s="716"/>
      <c r="P126" s="716"/>
      <c r="Q126" s="716"/>
      <c r="R126" s="716"/>
      <c r="S126" s="693">
        <f t="shared" si="2"/>
        <v>0</v>
      </c>
      <c r="T126" s="692">
        <f t="shared" si="3"/>
        <v>0</v>
      </c>
      <c r="U126" s="615"/>
    </row>
    <row r="127" spans="1:21" s="616" customFormat="1" ht="17.25" x14ac:dyDescent="0.2">
      <c r="A127" s="719"/>
      <c r="B127" s="712"/>
      <c r="C127" s="712"/>
      <c r="D127" s="712"/>
      <c r="E127" s="712"/>
      <c r="F127" s="712"/>
      <c r="G127" s="712"/>
      <c r="H127" s="713"/>
      <c r="I127" s="713"/>
      <c r="J127" s="713"/>
      <c r="K127" s="714"/>
      <c r="L127" s="712"/>
      <c r="M127" s="713"/>
      <c r="N127" s="715"/>
      <c r="O127" s="716"/>
      <c r="P127" s="716"/>
      <c r="Q127" s="716"/>
      <c r="R127" s="716"/>
      <c r="S127" s="693">
        <f t="shared" si="2"/>
        <v>0</v>
      </c>
      <c r="T127" s="692">
        <f t="shared" si="3"/>
        <v>0</v>
      </c>
      <c r="U127" s="615"/>
    </row>
    <row r="128" spans="1:21" s="616" customFormat="1" ht="17.25" x14ac:dyDescent="0.2">
      <c r="A128" s="719"/>
      <c r="B128" s="712"/>
      <c r="C128" s="712"/>
      <c r="D128" s="712"/>
      <c r="E128" s="712"/>
      <c r="F128" s="712"/>
      <c r="G128" s="712"/>
      <c r="H128" s="713"/>
      <c r="I128" s="713"/>
      <c r="J128" s="713"/>
      <c r="K128" s="714"/>
      <c r="L128" s="712"/>
      <c r="M128" s="713"/>
      <c r="N128" s="715"/>
      <c r="O128" s="716"/>
      <c r="P128" s="716"/>
      <c r="Q128" s="716"/>
      <c r="R128" s="716"/>
      <c r="S128" s="693">
        <f t="shared" si="2"/>
        <v>0</v>
      </c>
      <c r="T128" s="692">
        <f t="shared" si="3"/>
        <v>0</v>
      </c>
      <c r="U128" s="615"/>
    </row>
    <row r="129" spans="1:21" s="616" customFormat="1" ht="17.25" x14ac:dyDescent="0.2">
      <c r="A129" s="719"/>
      <c r="B129" s="712"/>
      <c r="C129" s="712"/>
      <c r="D129" s="712"/>
      <c r="E129" s="712"/>
      <c r="F129" s="712"/>
      <c r="G129" s="712"/>
      <c r="H129" s="713"/>
      <c r="I129" s="713"/>
      <c r="J129" s="713"/>
      <c r="K129" s="714"/>
      <c r="L129" s="712"/>
      <c r="M129" s="713"/>
      <c r="N129" s="715"/>
      <c r="O129" s="716"/>
      <c r="P129" s="716"/>
      <c r="Q129" s="716"/>
      <c r="R129" s="716"/>
      <c r="S129" s="693">
        <f t="shared" si="2"/>
        <v>0</v>
      </c>
      <c r="T129" s="692">
        <f t="shared" si="3"/>
        <v>0</v>
      </c>
      <c r="U129" s="615"/>
    </row>
    <row r="130" spans="1:21" s="616" customFormat="1" ht="17.25" x14ac:dyDescent="0.2">
      <c r="A130" s="719"/>
      <c r="B130" s="712"/>
      <c r="C130" s="712"/>
      <c r="D130" s="712"/>
      <c r="E130" s="712"/>
      <c r="F130" s="712"/>
      <c r="G130" s="712"/>
      <c r="H130" s="713"/>
      <c r="I130" s="713"/>
      <c r="J130" s="713"/>
      <c r="K130" s="714"/>
      <c r="L130" s="712"/>
      <c r="M130" s="713"/>
      <c r="N130" s="715"/>
      <c r="O130" s="716"/>
      <c r="P130" s="716"/>
      <c r="Q130" s="716"/>
      <c r="R130" s="716"/>
      <c r="S130" s="693">
        <f t="shared" si="2"/>
        <v>0</v>
      </c>
      <c r="T130" s="692">
        <f t="shared" si="3"/>
        <v>0</v>
      </c>
      <c r="U130" s="615"/>
    </row>
    <row r="131" spans="1:21" s="616" customFormat="1" ht="17.25" x14ac:dyDescent="0.2">
      <c r="A131" s="719"/>
      <c r="B131" s="712"/>
      <c r="C131" s="712"/>
      <c r="D131" s="712"/>
      <c r="E131" s="712"/>
      <c r="F131" s="712"/>
      <c r="G131" s="712"/>
      <c r="H131" s="713"/>
      <c r="I131" s="713"/>
      <c r="J131" s="713"/>
      <c r="K131" s="714"/>
      <c r="L131" s="712"/>
      <c r="M131" s="713"/>
      <c r="N131" s="715"/>
      <c r="O131" s="716"/>
      <c r="P131" s="716"/>
      <c r="Q131" s="716"/>
      <c r="R131" s="716"/>
      <c r="S131" s="693">
        <f t="shared" si="2"/>
        <v>0</v>
      </c>
      <c r="T131" s="692">
        <f t="shared" si="3"/>
        <v>0</v>
      </c>
      <c r="U131" s="615"/>
    </row>
    <row r="132" spans="1:21" s="616" customFormat="1" ht="17.25" x14ac:dyDescent="0.2">
      <c r="A132" s="719"/>
      <c r="B132" s="712"/>
      <c r="C132" s="712"/>
      <c r="D132" s="712"/>
      <c r="E132" s="712"/>
      <c r="F132" s="712"/>
      <c r="G132" s="712"/>
      <c r="H132" s="713"/>
      <c r="I132" s="713"/>
      <c r="J132" s="713"/>
      <c r="K132" s="714"/>
      <c r="L132" s="712"/>
      <c r="M132" s="713"/>
      <c r="N132" s="715"/>
      <c r="O132" s="716"/>
      <c r="P132" s="716"/>
      <c r="Q132" s="716"/>
      <c r="R132" s="716"/>
      <c r="S132" s="693">
        <f t="shared" si="2"/>
        <v>0</v>
      </c>
      <c r="T132" s="692">
        <f t="shared" si="3"/>
        <v>0</v>
      </c>
      <c r="U132" s="615"/>
    </row>
    <row r="133" spans="1:21" s="616" customFormat="1" ht="17.25" x14ac:dyDescent="0.2">
      <c r="A133" s="719"/>
      <c r="B133" s="712"/>
      <c r="C133" s="712"/>
      <c r="D133" s="712"/>
      <c r="E133" s="712"/>
      <c r="F133" s="712"/>
      <c r="G133" s="712"/>
      <c r="H133" s="713"/>
      <c r="I133" s="713"/>
      <c r="J133" s="713"/>
      <c r="K133" s="714"/>
      <c r="L133" s="712"/>
      <c r="M133" s="713"/>
      <c r="N133" s="715"/>
      <c r="O133" s="716"/>
      <c r="P133" s="716"/>
      <c r="Q133" s="716"/>
      <c r="R133" s="716"/>
      <c r="S133" s="693">
        <f t="shared" si="2"/>
        <v>0</v>
      </c>
      <c r="T133" s="692">
        <f t="shared" si="3"/>
        <v>0</v>
      </c>
      <c r="U133" s="615"/>
    </row>
    <row r="134" spans="1:21" s="616" customFormat="1" ht="17.25" x14ac:dyDescent="0.2">
      <c r="A134" s="719"/>
      <c r="B134" s="712"/>
      <c r="C134" s="712"/>
      <c r="D134" s="712"/>
      <c r="E134" s="712"/>
      <c r="F134" s="712"/>
      <c r="G134" s="712"/>
      <c r="H134" s="713"/>
      <c r="I134" s="713"/>
      <c r="J134" s="713"/>
      <c r="K134" s="714"/>
      <c r="L134" s="712"/>
      <c r="M134" s="713"/>
      <c r="N134" s="715"/>
      <c r="O134" s="716"/>
      <c r="P134" s="716"/>
      <c r="Q134" s="716"/>
      <c r="R134" s="716"/>
      <c r="S134" s="693">
        <f t="shared" si="2"/>
        <v>0</v>
      </c>
      <c r="T134" s="692">
        <f t="shared" si="3"/>
        <v>0</v>
      </c>
      <c r="U134" s="615"/>
    </row>
    <row r="135" spans="1:21" s="616" customFormat="1" ht="17.25" x14ac:dyDescent="0.2">
      <c r="A135" s="719"/>
      <c r="B135" s="712"/>
      <c r="C135" s="712"/>
      <c r="D135" s="712"/>
      <c r="E135" s="712"/>
      <c r="F135" s="712"/>
      <c r="G135" s="712"/>
      <c r="H135" s="713"/>
      <c r="I135" s="713"/>
      <c r="J135" s="713"/>
      <c r="K135" s="714"/>
      <c r="L135" s="712"/>
      <c r="M135" s="713"/>
      <c r="N135" s="715"/>
      <c r="O135" s="716"/>
      <c r="P135" s="716"/>
      <c r="Q135" s="716"/>
      <c r="R135" s="716"/>
      <c r="S135" s="693">
        <f t="shared" si="2"/>
        <v>0</v>
      </c>
      <c r="T135" s="692">
        <f t="shared" si="3"/>
        <v>0</v>
      </c>
      <c r="U135" s="615"/>
    </row>
    <row r="136" spans="1:21" s="616" customFormat="1" ht="17.25" x14ac:dyDescent="0.2">
      <c r="A136" s="719"/>
      <c r="B136" s="712"/>
      <c r="C136" s="712"/>
      <c r="D136" s="712"/>
      <c r="E136" s="712"/>
      <c r="F136" s="712"/>
      <c r="G136" s="712"/>
      <c r="H136" s="713"/>
      <c r="I136" s="713"/>
      <c r="J136" s="713"/>
      <c r="K136" s="714"/>
      <c r="L136" s="712"/>
      <c r="M136" s="713"/>
      <c r="N136" s="715"/>
      <c r="O136" s="716"/>
      <c r="P136" s="716"/>
      <c r="Q136" s="716"/>
      <c r="R136" s="716"/>
      <c r="S136" s="693">
        <f t="shared" si="2"/>
        <v>0</v>
      </c>
      <c r="T136" s="692">
        <f t="shared" si="3"/>
        <v>0</v>
      </c>
      <c r="U136" s="615"/>
    </row>
    <row r="137" spans="1:21" s="616" customFormat="1" ht="17.25" x14ac:dyDescent="0.2">
      <c r="A137" s="719"/>
      <c r="B137" s="712"/>
      <c r="C137" s="712"/>
      <c r="D137" s="712"/>
      <c r="E137" s="712"/>
      <c r="F137" s="712"/>
      <c r="G137" s="712"/>
      <c r="H137" s="713"/>
      <c r="I137" s="713"/>
      <c r="J137" s="713"/>
      <c r="K137" s="714"/>
      <c r="L137" s="712"/>
      <c r="M137" s="713"/>
      <c r="N137" s="715"/>
      <c r="O137" s="716"/>
      <c r="P137" s="716"/>
      <c r="Q137" s="716"/>
      <c r="R137" s="716"/>
      <c r="S137" s="693">
        <f t="shared" si="2"/>
        <v>0</v>
      </c>
      <c r="T137" s="692">
        <f t="shared" si="3"/>
        <v>0</v>
      </c>
      <c r="U137" s="615"/>
    </row>
    <row r="138" spans="1:21" s="616" customFormat="1" ht="17.25" x14ac:dyDescent="0.2">
      <c r="A138" s="719"/>
      <c r="B138" s="712"/>
      <c r="C138" s="712"/>
      <c r="D138" s="712"/>
      <c r="E138" s="712"/>
      <c r="F138" s="712"/>
      <c r="G138" s="712"/>
      <c r="H138" s="713"/>
      <c r="I138" s="713"/>
      <c r="J138" s="713"/>
      <c r="K138" s="714"/>
      <c r="L138" s="712"/>
      <c r="M138" s="713"/>
      <c r="N138" s="715"/>
      <c r="O138" s="716"/>
      <c r="P138" s="716"/>
      <c r="Q138" s="716"/>
      <c r="R138" s="716"/>
      <c r="S138" s="693">
        <f t="shared" si="2"/>
        <v>0</v>
      </c>
      <c r="T138" s="692">
        <f t="shared" si="3"/>
        <v>0</v>
      </c>
      <c r="U138" s="615"/>
    </row>
    <row r="139" spans="1:21" s="616" customFormat="1" ht="17.25" x14ac:dyDescent="0.2">
      <c r="A139" s="719"/>
      <c r="B139" s="712"/>
      <c r="C139" s="712"/>
      <c r="D139" s="712"/>
      <c r="E139" s="712"/>
      <c r="F139" s="712"/>
      <c r="G139" s="712"/>
      <c r="H139" s="713"/>
      <c r="I139" s="713"/>
      <c r="J139" s="713"/>
      <c r="K139" s="714"/>
      <c r="L139" s="712"/>
      <c r="M139" s="713"/>
      <c r="N139" s="715"/>
      <c r="O139" s="716"/>
      <c r="P139" s="716"/>
      <c r="Q139" s="716"/>
      <c r="R139" s="716"/>
      <c r="S139" s="693">
        <f t="shared" si="2"/>
        <v>0</v>
      </c>
      <c r="T139" s="692">
        <f t="shared" si="3"/>
        <v>0</v>
      </c>
      <c r="U139" s="615"/>
    </row>
    <row r="140" spans="1:21" s="616" customFormat="1" ht="17.25" x14ac:dyDescent="0.2">
      <c r="A140" s="719"/>
      <c r="B140" s="712"/>
      <c r="C140" s="712"/>
      <c r="D140" s="712"/>
      <c r="E140" s="712"/>
      <c r="F140" s="712"/>
      <c r="G140" s="712"/>
      <c r="H140" s="713"/>
      <c r="I140" s="713"/>
      <c r="J140" s="713"/>
      <c r="K140" s="714"/>
      <c r="L140" s="712"/>
      <c r="M140" s="713"/>
      <c r="N140" s="715"/>
      <c r="O140" s="716"/>
      <c r="P140" s="716"/>
      <c r="Q140" s="716"/>
      <c r="R140" s="716"/>
      <c r="S140" s="693">
        <f t="shared" si="2"/>
        <v>0</v>
      </c>
      <c r="T140" s="692">
        <f t="shared" si="3"/>
        <v>0</v>
      </c>
      <c r="U140" s="615"/>
    </row>
    <row r="141" spans="1:21" s="616" customFormat="1" ht="17.25" x14ac:dyDescent="0.2">
      <c r="A141" s="719"/>
      <c r="B141" s="712"/>
      <c r="C141" s="712"/>
      <c r="D141" s="712"/>
      <c r="E141" s="712"/>
      <c r="F141" s="712"/>
      <c r="G141" s="712"/>
      <c r="H141" s="713"/>
      <c r="I141" s="713"/>
      <c r="J141" s="713"/>
      <c r="K141" s="714"/>
      <c r="L141" s="712"/>
      <c r="M141" s="713"/>
      <c r="N141" s="715"/>
      <c r="O141" s="716"/>
      <c r="P141" s="716"/>
      <c r="Q141" s="716"/>
      <c r="R141" s="716"/>
      <c r="S141" s="693">
        <f t="shared" si="2"/>
        <v>0</v>
      </c>
      <c r="T141" s="692">
        <f t="shared" si="3"/>
        <v>0</v>
      </c>
      <c r="U141" s="615"/>
    </row>
    <row r="142" spans="1:21" s="616" customFormat="1" ht="17.25" x14ac:dyDescent="0.2">
      <c r="A142" s="719"/>
      <c r="B142" s="712"/>
      <c r="C142" s="712"/>
      <c r="D142" s="712"/>
      <c r="E142" s="712"/>
      <c r="F142" s="712"/>
      <c r="G142" s="712"/>
      <c r="H142" s="713"/>
      <c r="I142" s="713"/>
      <c r="J142" s="713"/>
      <c r="K142" s="714"/>
      <c r="L142" s="712"/>
      <c r="M142" s="713"/>
      <c r="N142" s="715"/>
      <c r="O142" s="716"/>
      <c r="P142" s="716"/>
      <c r="Q142" s="716"/>
      <c r="R142" s="716"/>
      <c r="S142" s="693">
        <f t="shared" si="2"/>
        <v>0</v>
      </c>
      <c r="T142" s="692">
        <f t="shared" si="3"/>
        <v>0</v>
      </c>
      <c r="U142" s="615"/>
    </row>
    <row r="143" spans="1:21" s="616" customFormat="1" ht="17.25" x14ac:dyDescent="0.2">
      <c r="A143" s="719"/>
      <c r="B143" s="712"/>
      <c r="C143" s="712"/>
      <c r="D143" s="712"/>
      <c r="E143" s="712"/>
      <c r="F143" s="712"/>
      <c r="G143" s="712"/>
      <c r="H143" s="713"/>
      <c r="I143" s="713"/>
      <c r="J143" s="713"/>
      <c r="K143" s="714"/>
      <c r="L143" s="712"/>
      <c r="M143" s="713"/>
      <c r="N143" s="715"/>
      <c r="O143" s="716"/>
      <c r="P143" s="716"/>
      <c r="Q143" s="716"/>
      <c r="R143" s="716"/>
      <c r="S143" s="693">
        <f t="shared" ref="S143:S205" si="4">Q143+P143</f>
        <v>0</v>
      </c>
      <c r="T143" s="692">
        <f t="shared" ref="T143:T205" si="5">O143-S143</f>
        <v>0</v>
      </c>
      <c r="U143" s="615"/>
    </row>
    <row r="144" spans="1:21" s="616" customFormat="1" ht="17.25" x14ac:dyDescent="0.2">
      <c r="A144" s="719"/>
      <c r="B144" s="712"/>
      <c r="C144" s="712"/>
      <c r="D144" s="712"/>
      <c r="E144" s="712"/>
      <c r="F144" s="712"/>
      <c r="G144" s="712"/>
      <c r="H144" s="713"/>
      <c r="I144" s="713"/>
      <c r="J144" s="713"/>
      <c r="K144" s="714"/>
      <c r="L144" s="712"/>
      <c r="M144" s="713"/>
      <c r="N144" s="715"/>
      <c r="O144" s="716"/>
      <c r="P144" s="716"/>
      <c r="Q144" s="716"/>
      <c r="R144" s="716"/>
      <c r="S144" s="693">
        <f t="shared" si="4"/>
        <v>0</v>
      </c>
      <c r="T144" s="692">
        <f t="shared" si="5"/>
        <v>0</v>
      </c>
      <c r="U144" s="615"/>
    </row>
    <row r="145" spans="1:21" s="616" customFormat="1" ht="17.25" x14ac:dyDescent="0.2">
      <c r="A145" s="719"/>
      <c r="B145" s="712"/>
      <c r="C145" s="712"/>
      <c r="D145" s="712"/>
      <c r="E145" s="712"/>
      <c r="F145" s="712"/>
      <c r="G145" s="712"/>
      <c r="H145" s="713"/>
      <c r="I145" s="713"/>
      <c r="J145" s="713"/>
      <c r="K145" s="714"/>
      <c r="L145" s="712"/>
      <c r="M145" s="713"/>
      <c r="N145" s="715"/>
      <c r="O145" s="716"/>
      <c r="P145" s="716"/>
      <c r="Q145" s="716"/>
      <c r="R145" s="716"/>
      <c r="S145" s="693">
        <f t="shared" si="4"/>
        <v>0</v>
      </c>
      <c r="T145" s="692">
        <f t="shared" si="5"/>
        <v>0</v>
      </c>
      <c r="U145" s="615"/>
    </row>
    <row r="146" spans="1:21" s="616" customFormat="1" ht="17.25" x14ac:dyDescent="0.2">
      <c r="A146" s="719"/>
      <c r="B146" s="712"/>
      <c r="C146" s="712"/>
      <c r="D146" s="712"/>
      <c r="E146" s="712"/>
      <c r="F146" s="712"/>
      <c r="G146" s="712"/>
      <c r="H146" s="713"/>
      <c r="I146" s="713"/>
      <c r="J146" s="713"/>
      <c r="K146" s="714"/>
      <c r="L146" s="712"/>
      <c r="M146" s="713"/>
      <c r="N146" s="715"/>
      <c r="O146" s="716"/>
      <c r="P146" s="716"/>
      <c r="Q146" s="716"/>
      <c r="R146" s="716"/>
      <c r="S146" s="693">
        <f t="shared" si="4"/>
        <v>0</v>
      </c>
      <c r="T146" s="692">
        <f t="shared" si="5"/>
        <v>0</v>
      </c>
      <c r="U146" s="615"/>
    </row>
    <row r="147" spans="1:21" s="616" customFormat="1" ht="17.25" x14ac:dyDescent="0.2">
      <c r="A147" s="719"/>
      <c r="B147" s="712"/>
      <c r="C147" s="712"/>
      <c r="D147" s="712"/>
      <c r="E147" s="712"/>
      <c r="F147" s="712"/>
      <c r="G147" s="712"/>
      <c r="H147" s="713"/>
      <c r="I147" s="713"/>
      <c r="J147" s="713"/>
      <c r="K147" s="714"/>
      <c r="L147" s="712"/>
      <c r="M147" s="713"/>
      <c r="N147" s="715"/>
      <c r="O147" s="716"/>
      <c r="P147" s="716"/>
      <c r="Q147" s="716"/>
      <c r="R147" s="716"/>
      <c r="S147" s="693">
        <f t="shared" si="4"/>
        <v>0</v>
      </c>
      <c r="T147" s="692">
        <f t="shared" si="5"/>
        <v>0</v>
      </c>
      <c r="U147" s="615"/>
    </row>
    <row r="148" spans="1:21" s="616" customFormat="1" ht="17.25" x14ac:dyDescent="0.2">
      <c r="A148" s="719"/>
      <c r="B148" s="712"/>
      <c r="C148" s="712"/>
      <c r="D148" s="712"/>
      <c r="E148" s="712"/>
      <c r="F148" s="712"/>
      <c r="G148" s="712"/>
      <c r="H148" s="713"/>
      <c r="I148" s="713"/>
      <c r="J148" s="713"/>
      <c r="K148" s="714"/>
      <c r="L148" s="712"/>
      <c r="M148" s="713"/>
      <c r="N148" s="715"/>
      <c r="O148" s="716"/>
      <c r="P148" s="716"/>
      <c r="Q148" s="716"/>
      <c r="R148" s="716"/>
      <c r="S148" s="693">
        <f t="shared" si="4"/>
        <v>0</v>
      </c>
      <c r="T148" s="692">
        <f t="shared" si="5"/>
        <v>0</v>
      </c>
      <c r="U148" s="615"/>
    </row>
    <row r="149" spans="1:21" s="616" customFormat="1" ht="17.25" x14ac:dyDescent="0.2">
      <c r="A149" s="719"/>
      <c r="B149" s="712"/>
      <c r="C149" s="712"/>
      <c r="D149" s="712"/>
      <c r="E149" s="712"/>
      <c r="F149" s="712"/>
      <c r="G149" s="712"/>
      <c r="H149" s="713"/>
      <c r="I149" s="713"/>
      <c r="J149" s="713"/>
      <c r="K149" s="714"/>
      <c r="L149" s="712"/>
      <c r="M149" s="713"/>
      <c r="N149" s="715"/>
      <c r="O149" s="716"/>
      <c r="P149" s="716"/>
      <c r="Q149" s="716"/>
      <c r="R149" s="716"/>
      <c r="S149" s="693">
        <f t="shared" si="4"/>
        <v>0</v>
      </c>
      <c r="T149" s="692">
        <f t="shared" si="5"/>
        <v>0</v>
      </c>
      <c r="U149" s="615"/>
    </row>
    <row r="150" spans="1:21" s="616" customFormat="1" ht="17.25" x14ac:dyDescent="0.2">
      <c r="A150" s="719"/>
      <c r="B150" s="712"/>
      <c r="C150" s="712"/>
      <c r="D150" s="712"/>
      <c r="E150" s="712"/>
      <c r="F150" s="712"/>
      <c r="G150" s="712"/>
      <c r="H150" s="713"/>
      <c r="I150" s="713"/>
      <c r="J150" s="713"/>
      <c r="K150" s="714"/>
      <c r="L150" s="712"/>
      <c r="M150" s="713"/>
      <c r="N150" s="715"/>
      <c r="O150" s="716"/>
      <c r="P150" s="716"/>
      <c r="Q150" s="716"/>
      <c r="R150" s="716"/>
      <c r="S150" s="693">
        <f t="shared" si="4"/>
        <v>0</v>
      </c>
      <c r="T150" s="692">
        <f t="shared" si="5"/>
        <v>0</v>
      </c>
      <c r="U150" s="615"/>
    </row>
    <row r="151" spans="1:21" s="616" customFormat="1" ht="17.25" x14ac:dyDescent="0.2">
      <c r="A151" s="719"/>
      <c r="B151" s="712"/>
      <c r="C151" s="712"/>
      <c r="D151" s="712"/>
      <c r="E151" s="712"/>
      <c r="F151" s="712"/>
      <c r="G151" s="712"/>
      <c r="H151" s="713"/>
      <c r="I151" s="713"/>
      <c r="J151" s="713"/>
      <c r="K151" s="714"/>
      <c r="L151" s="712"/>
      <c r="M151" s="713"/>
      <c r="N151" s="715"/>
      <c r="O151" s="716"/>
      <c r="P151" s="716"/>
      <c r="Q151" s="716"/>
      <c r="R151" s="716"/>
      <c r="S151" s="693">
        <f t="shared" si="4"/>
        <v>0</v>
      </c>
      <c r="T151" s="692">
        <f t="shared" si="5"/>
        <v>0</v>
      </c>
      <c r="U151" s="615"/>
    </row>
    <row r="152" spans="1:21" s="616" customFormat="1" ht="17.25" x14ac:dyDescent="0.2">
      <c r="A152" s="719"/>
      <c r="B152" s="712"/>
      <c r="C152" s="712"/>
      <c r="D152" s="712"/>
      <c r="E152" s="712"/>
      <c r="F152" s="712"/>
      <c r="G152" s="712"/>
      <c r="H152" s="713"/>
      <c r="I152" s="713"/>
      <c r="J152" s="713"/>
      <c r="K152" s="714"/>
      <c r="L152" s="712"/>
      <c r="M152" s="713"/>
      <c r="N152" s="715"/>
      <c r="O152" s="716"/>
      <c r="P152" s="716"/>
      <c r="Q152" s="716"/>
      <c r="R152" s="716"/>
      <c r="S152" s="693">
        <f t="shared" si="4"/>
        <v>0</v>
      </c>
      <c r="T152" s="692">
        <f t="shared" si="5"/>
        <v>0</v>
      </c>
      <c r="U152" s="615"/>
    </row>
    <row r="153" spans="1:21" s="616" customFormat="1" ht="17.25" x14ac:dyDescent="0.2">
      <c r="A153" s="719"/>
      <c r="B153" s="712"/>
      <c r="C153" s="712"/>
      <c r="D153" s="712"/>
      <c r="E153" s="712"/>
      <c r="F153" s="712"/>
      <c r="G153" s="712"/>
      <c r="H153" s="713"/>
      <c r="I153" s="713"/>
      <c r="J153" s="713"/>
      <c r="K153" s="714"/>
      <c r="L153" s="712"/>
      <c r="M153" s="713"/>
      <c r="N153" s="715"/>
      <c r="O153" s="716"/>
      <c r="P153" s="716"/>
      <c r="Q153" s="716"/>
      <c r="R153" s="716"/>
      <c r="S153" s="693">
        <f t="shared" si="4"/>
        <v>0</v>
      </c>
      <c r="T153" s="692">
        <f t="shared" si="5"/>
        <v>0</v>
      </c>
      <c r="U153" s="615"/>
    </row>
    <row r="154" spans="1:21" s="616" customFormat="1" ht="17.25" x14ac:dyDescent="0.2">
      <c r="A154" s="719"/>
      <c r="B154" s="712"/>
      <c r="C154" s="712"/>
      <c r="D154" s="712"/>
      <c r="E154" s="712"/>
      <c r="F154" s="712"/>
      <c r="G154" s="712"/>
      <c r="H154" s="713"/>
      <c r="I154" s="713"/>
      <c r="J154" s="713"/>
      <c r="K154" s="714"/>
      <c r="L154" s="712"/>
      <c r="M154" s="713"/>
      <c r="N154" s="715"/>
      <c r="O154" s="716"/>
      <c r="P154" s="716"/>
      <c r="Q154" s="716"/>
      <c r="R154" s="716"/>
      <c r="S154" s="693">
        <f t="shared" si="4"/>
        <v>0</v>
      </c>
      <c r="T154" s="692">
        <f t="shared" si="5"/>
        <v>0</v>
      </c>
      <c r="U154" s="615"/>
    </row>
    <row r="155" spans="1:21" s="616" customFormat="1" ht="17.25" x14ac:dyDescent="0.2">
      <c r="A155" s="719"/>
      <c r="B155" s="712"/>
      <c r="C155" s="712"/>
      <c r="D155" s="712"/>
      <c r="E155" s="712"/>
      <c r="F155" s="712"/>
      <c r="G155" s="712"/>
      <c r="H155" s="713"/>
      <c r="I155" s="713"/>
      <c r="J155" s="713"/>
      <c r="K155" s="714"/>
      <c r="L155" s="712"/>
      <c r="M155" s="713"/>
      <c r="N155" s="715"/>
      <c r="O155" s="716"/>
      <c r="P155" s="716"/>
      <c r="Q155" s="716"/>
      <c r="R155" s="716"/>
      <c r="S155" s="693">
        <f t="shared" si="4"/>
        <v>0</v>
      </c>
      <c r="T155" s="692">
        <f t="shared" si="5"/>
        <v>0</v>
      </c>
      <c r="U155" s="615"/>
    </row>
    <row r="156" spans="1:21" s="616" customFormat="1" ht="17.25" x14ac:dyDescent="0.2">
      <c r="A156" s="719"/>
      <c r="B156" s="712"/>
      <c r="C156" s="712"/>
      <c r="D156" s="712"/>
      <c r="E156" s="712"/>
      <c r="F156" s="712"/>
      <c r="G156" s="712"/>
      <c r="H156" s="713"/>
      <c r="I156" s="713"/>
      <c r="J156" s="713"/>
      <c r="K156" s="714"/>
      <c r="L156" s="712"/>
      <c r="M156" s="713"/>
      <c r="N156" s="715"/>
      <c r="O156" s="716"/>
      <c r="P156" s="716"/>
      <c r="Q156" s="716"/>
      <c r="R156" s="716"/>
      <c r="S156" s="693">
        <f t="shared" si="4"/>
        <v>0</v>
      </c>
      <c r="T156" s="692">
        <f t="shared" si="5"/>
        <v>0</v>
      </c>
      <c r="U156" s="615"/>
    </row>
    <row r="157" spans="1:21" s="616" customFormat="1" ht="17.25" x14ac:dyDescent="0.2">
      <c r="A157" s="719"/>
      <c r="B157" s="712"/>
      <c r="C157" s="712"/>
      <c r="D157" s="712"/>
      <c r="E157" s="712"/>
      <c r="F157" s="712"/>
      <c r="G157" s="712"/>
      <c r="H157" s="713"/>
      <c r="I157" s="713"/>
      <c r="J157" s="713"/>
      <c r="K157" s="714"/>
      <c r="L157" s="712"/>
      <c r="M157" s="713"/>
      <c r="N157" s="715"/>
      <c r="O157" s="716"/>
      <c r="P157" s="716"/>
      <c r="Q157" s="716"/>
      <c r="R157" s="716"/>
      <c r="S157" s="693">
        <f t="shared" si="4"/>
        <v>0</v>
      </c>
      <c r="T157" s="692">
        <f t="shared" si="5"/>
        <v>0</v>
      </c>
      <c r="U157" s="615"/>
    </row>
    <row r="158" spans="1:21" s="616" customFormat="1" ht="17.25" x14ac:dyDescent="0.2">
      <c r="A158" s="719"/>
      <c r="B158" s="712"/>
      <c r="C158" s="712"/>
      <c r="D158" s="712"/>
      <c r="E158" s="712"/>
      <c r="F158" s="712"/>
      <c r="G158" s="712"/>
      <c r="H158" s="713"/>
      <c r="I158" s="713"/>
      <c r="J158" s="713"/>
      <c r="K158" s="714"/>
      <c r="L158" s="712"/>
      <c r="M158" s="713"/>
      <c r="N158" s="715"/>
      <c r="O158" s="716"/>
      <c r="P158" s="716"/>
      <c r="Q158" s="716"/>
      <c r="R158" s="716"/>
      <c r="S158" s="693">
        <f t="shared" si="4"/>
        <v>0</v>
      </c>
      <c r="T158" s="692">
        <f t="shared" si="5"/>
        <v>0</v>
      </c>
      <c r="U158" s="615"/>
    </row>
    <row r="159" spans="1:21" s="616" customFormat="1" ht="17.25" x14ac:dyDescent="0.2">
      <c r="A159" s="719"/>
      <c r="B159" s="712"/>
      <c r="C159" s="712"/>
      <c r="D159" s="712"/>
      <c r="E159" s="712"/>
      <c r="F159" s="712"/>
      <c r="G159" s="712"/>
      <c r="H159" s="713"/>
      <c r="I159" s="713"/>
      <c r="J159" s="713"/>
      <c r="K159" s="714"/>
      <c r="L159" s="712"/>
      <c r="M159" s="713"/>
      <c r="N159" s="715"/>
      <c r="O159" s="716"/>
      <c r="P159" s="716"/>
      <c r="Q159" s="716"/>
      <c r="R159" s="716"/>
      <c r="S159" s="693">
        <f t="shared" si="4"/>
        <v>0</v>
      </c>
      <c r="T159" s="692">
        <f t="shared" si="5"/>
        <v>0</v>
      </c>
      <c r="U159" s="615"/>
    </row>
    <row r="160" spans="1:21" s="616" customFormat="1" ht="17.25" x14ac:dyDescent="0.2">
      <c r="A160" s="719"/>
      <c r="B160" s="712"/>
      <c r="C160" s="712"/>
      <c r="D160" s="712"/>
      <c r="E160" s="712"/>
      <c r="F160" s="712"/>
      <c r="G160" s="712"/>
      <c r="H160" s="713"/>
      <c r="I160" s="713"/>
      <c r="J160" s="713"/>
      <c r="K160" s="714"/>
      <c r="L160" s="712"/>
      <c r="M160" s="713"/>
      <c r="N160" s="715"/>
      <c r="O160" s="716"/>
      <c r="P160" s="716"/>
      <c r="Q160" s="716"/>
      <c r="R160" s="716"/>
      <c r="S160" s="693">
        <f t="shared" si="4"/>
        <v>0</v>
      </c>
      <c r="T160" s="692">
        <f t="shared" si="5"/>
        <v>0</v>
      </c>
      <c r="U160" s="615"/>
    </row>
    <row r="161" spans="1:21" s="616" customFormat="1" ht="17.25" x14ac:dyDescent="0.2">
      <c r="A161" s="719"/>
      <c r="B161" s="712"/>
      <c r="C161" s="712"/>
      <c r="D161" s="712"/>
      <c r="E161" s="712"/>
      <c r="F161" s="712"/>
      <c r="G161" s="712"/>
      <c r="H161" s="713"/>
      <c r="I161" s="713"/>
      <c r="J161" s="713"/>
      <c r="K161" s="714"/>
      <c r="L161" s="712"/>
      <c r="M161" s="713"/>
      <c r="N161" s="715"/>
      <c r="O161" s="716"/>
      <c r="P161" s="716"/>
      <c r="Q161" s="716"/>
      <c r="R161" s="716"/>
      <c r="S161" s="693">
        <f t="shared" si="4"/>
        <v>0</v>
      </c>
      <c r="T161" s="692">
        <f t="shared" si="5"/>
        <v>0</v>
      </c>
      <c r="U161" s="615"/>
    </row>
    <row r="162" spans="1:21" s="616" customFormat="1" ht="17.25" x14ac:dyDescent="0.2">
      <c r="A162" s="719"/>
      <c r="B162" s="712"/>
      <c r="C162" s="712"/>
      <c r="D162" s="712"/>
      <c r="E162" s="712"/>
      <c r="F162" s="712"/>
      <c r="G162" s="712"/>
      <c r="H162" s="713"/>
      <c r="I162" s="713"/>
      <c r="J162" s="713"/>
      <c r="K162" s="714"/>
      <c r="L162" s="712"/>
      <c r="M162" s="713"/>
      <c r="N162" s="715"/>
      <c r="O162" s="716"/>
      <c r="P162" s="716"/>
      <c r="Q162" s="716"/>
      <c r="R162" s="716"/>
      <c r="S162" s="693">
        <f t="shared" si="4"/>
        <v>0</v>
      </c>
      <c r="T162" s="692">
        <f t="shared" si="5"/>
        <v>0</v>
      </c>
      <c r="U162" s="615"/>
    </row>
    <row r="163" spans="1:21" s="616" customFormat="1" ht="17.25" x14ac:dyDescent="0.2">
      <c r="A163" s="719"/>
      <c r="B163" s="712"/>
      <c r="C163" s="712"/>
      <c r="D163" s="712"/>
      <c r="E163" s="712"/>
      <c r="F163" s="712"/>
      <c r="G163" s="712"/>
      <c r="H163" s="713"/>
      <c r="I163" s="713"/>
      <c r="J163" s="713"/>
      <c r="K163" s="714"/>
      <c r="L163" s="712"/>
      <c r="M163" s="713"/>
      <c r="N163" s="715"/>
      <c r="O163" s="716"/>
      <c r="P163" s="716"/>
      <c r="Q163" s="716"/>
      <c r="R163" s="716"/>
      <c r="S163" s="693">
        <f t="shared" si="4"/>
        <v>0</v>
      </c>
      <c r="T163" s="692">
        <f t="shared" si="5"/>
        <v>0</v>
      </c>
      <c r="U163" s="615"/>
    </row>
    <row r="164" spans="1:21" s="616" customFormat="1" ht="17.25" x14ac:dyDescent="0.2">
      <c r="A164" s="719"/>
      <c r="B164" s="712"/>
      <c r="C164" s="712"/>
      <c r="D164" s="712"/>
      <c r="E164" s="712"/>
      <c r="F164" s="712"/>
      <c r="G164" s="712"/>
      <c r="H164" s="713"/>
      <c r="I164" s="713"/>
      <c r="J164" s="713"/>
      <c r="K164" s="714"/>
      <c r="L164" s="712"/>
      <c r="M164" s="713"/>
      <c r="N164" s="715"/>
      <c r="O164" s="716"/>
      <c r="P164" s="716"/>
      <c r="Q164" s="716"/>
      <c r="R164" s="716"/>
      <c r="S164" s="693">
        <f t="shared" si="4"/>
        <v>0</v>
      </c>
      <c r="T164" s="692">
        <f t="shared" si="5"/>
        <v>0</v>
      </c>
      <c r="U164" s="615"/>
    </row>
    <row r="165" spans="1:21" s="616" customFormat="1" ht="17.25" x14ac:dyDescent="0.2">
      <c r="A165" s="719"/>
      <c r="B165" s="712"/>
      <c r="C165" s="712"/>
      <c r="D165" s="712"/>
      <c r="E165" s="712"/>
      <c r="F165" s="712"/>
      <c r="G165" s="712"/>
      <c r="H165" s="713"/>
      <c r="I165" s="713"/>
      <c r="J165" s="713"/>
      <c r="K165" s="714"/>
      <c r="L165" s="712"/>
      <c r="M165" s="713"/>
      <c r="N165" s="715"/>
      <c r="O165" s="716"/>
      <c r="P165" s="716"/>
      <c r="Q165" s="716"/>
      <c r="R165" s="716"/>
      <c r="S165" s="693">
        <f t="shared" si="4"/>
        <v>0</v>
      </c>
      <c r="T165" s="692">
        <f t="shared" si="5"/>
        <v>0</v>
      </c>
      <c r="U165" s="615"/>
    </row>
    <row r="166" spans="1:21" s="616" customFormat="1" ht="17.25" x14ac:dyDescent="0.2">
      <c r="A166" s="719"/>
      <c r="B166" s="712"/>
      <c r="C166" s="712"/>
      <c r="D166" s="712"/>
      <c r="E166" s="712"/>
      <c r="F166" s="712"/>
      <c r="G166" s="712"/>
      <c r="H166" s="713"/>
      <c r="I166" s="713"/>
      <c r="J166" s="713"/>
      <c r="K166" s="714"/>
      <c r="L166" s="712"/>
      <c r="M166" s="713"/>
      <c r="N166" s="715"/>
      <c r="O166" s="716"/>
      <c r="P166" s="716"/>
      <c r="Q166" s="716"/>
      <c r="R166" s="716"/>
      <c r="S166" s="693">
        <f t="shared" si="4"/>
        <v>0</v>
      </c>
      <c r="T166" s="692">
        <f t="shared" si="5"/>
        <v>0</v>
      </c>
      <c r="U166" s="615"/>
    </row>
    <row r="167" spans="1:21" s="616" customFormat="1" ht="17.25" x14ac:dyDescent="0.2">
      <c r="A167" s="719"/>
      <c r="B167" s="712"/>
      <c r="C167" s="712"/>
      <c r="D167" s="712"/>
      <c r="E167" s="712"/>
      <c r="F167" s="712"/>
      <c r="G167" s="712"/>
      <c r="H167" s="713"/>
      <c r="I167" s="713"/>
      <c r="J167" s="713"/>
      <c r="K167" s="714"/>
      <c r="L167" s="712"/>
      <c r="M167" s="713"/>
      <c r="N167" s="715"/>
      <c r="O167" s="716"/>
      <c r="P167" s="716"/>
      <c r="Q167" s="716"/>
      <c r="R167" s="716"/>
      <c r="S167" s="693">
        <f t="shared" si="4"/>
        <v>0</v>
      </c>
      <c r="T167" s="692">
        <f t="shared" si="5"/>
        <v>0</v>
      </c>
      <c r="U167" s="615"/>
    </row>
    <row r="168" spans="1:21" s="616" customFormat="1" ht="17.25" x14ac:dyDescent="0.2">
      <c r="A168" s="719"/>
      <c r="B168" s="712"/>
      <c r="C168" s="712"/>
      <c r="D168" s="712"/>
      <c r="E168" s="712"/>
      <c r="F168" s="712"/>
      <c r="G168" s="712"/>
      <c r="H168" s="713"/>
      <c r="I168" s="713"/>
      <c r="J168" s="713"/>
      <c r="K168" s="714"/>
      <c r="L168" s="712"/>
      <c r="M168" s="713"/>
      <c r="N168" s="715"/>
      <c r="O168" s="716"/>
      <c r="P168" s="716"/>
      <c r="Q168" s="716"/>
      <c r="R168" s="716"/>
      <c r="S168" s="693">
        <f t="shared" si="4"/>
        <v>0</v>
      </c>
      <c r="T168" s="692">
        <f t="shared" si="5"/>
        <v>0</v>
      </c>
      <c r="U168" s="615"/>
    </row>
    <row r="169" spans="1:21" s="616" customFormat="1" ht="17.25" x14ac:dyDescent="0.2">
      <c r="A169" s="719"/>
      <c r="B169" s="712"/>
      <c r="C169" s="712"/>
      <c r="D169" s="712"/>
      <c r="E169" s="712"/>
      <c r="F169" s="712"/>
      <c r="G169" s="712"/>
      <c r="H169" s="713"/>
      <c r="I169" s="713"/>
      <c r="J169" s="713"/>
      <c r="K169" s="714"/>
      <c r="L169" s="712"/>
      <c r="M169" s="713"/>
      <c r="N169" s="715"/>
      <c r="O169" s="716"/>
      <c r="P169" s="716"/>
      <c r="Q169" s="716"/>
      <c r="R169" s="716"/>
      <c r="S169" s="693">
        <f t="shared" si="4"/>
        <v>0</v>
      </c>
      <c r="T169" s="692">
        <f t="shared" si="5"/>
        <v>0</v>
      </c>
      <c r="U169" s="615"/>
    </row>
    <row r="170" spans="1:21" s="616" customFormat="1" ht="17.25" x14ac:dyDescent="0.2">
      <c r="A170" s="719"/>
      <c r="B170" s="712"/>
      <c r="C170" s="712"/>
      <c r="D170" s="712"/>
      <c r="E170" s="712"/>
      <c r="F170" s="712"/>
      <c r="G170" s="712"/>
      <c r="H170" s="713"/>
      <c r="I170" s="713"/>
      <c r="J170" s="713"/>
      <c r="K170" s="714"/>
      <c r="L170" s="712"/>
      <c r="M170" s="713"/>
      <c r="N170" s="715"/>
      <c r="O170" s="716"/>
      <c r="P170" s="716"/>
      <c r="Q170" s="716"/>
      <c r="R170" s="716"/>
      <c r="S170" s="693">
        <f t="shared" si="4"/>
        <v>0</v>
      </c>
      <c r="T170" s="692">
        <f t="shared" si="5"/>
        <v>0</v>
      </c>
      <c r="U170" s="615"/>
    </row>
    <row r="171" spans="1:21" s="616" customFormat="1" ht="17.25" x14ac:dyDescent="0.2">
      <c r="A171" s="719"/>
      <c r="B171" s="712"/>
      <c r="C171" s="712"/>
      <c r="D171" s="712"/>
      <c r="E171" s="712"/>
      <c r="F171" s="712"/>
      <c r="G171" s="712"/>
      <c r="H171" s="713"/>
      <c r="I171" s="713"/>
      <c r="J171" s="713"/>
      <c r="K171" s="714"/>
      <c r="L171" s="712"/>
      <c r="M171" s="713"/>
      <c r="N171" s="715"/>
      <c r="O171" s="716"/>
      <c r="P171" s="716"/>
      <c r="Q171" s="716"/>
      <c r="R171" s="716"/>
      <c r="S171" s="693">
        <f t="shared" si="4"/>
        <v>0</v>
      </c>
      <c r="T171" s="692">
        <f t="shared" si="5"/>
        <v>0</v>
      </c>
      <c r="U171" s="615"/>
    </row>
    <row r="172" spans="1:21" s="616" customFormat="1" ht="17.25" x14ac:dyDescent="0.2">
      <c r="A172" s="719"/>
      <c r="B172" s="712"/>
      <c r="C172" s="712"/>
      <c r="D172" s="712"/>
      <c r="E172" s="712"/>
      <c r="F172" s="712"/>
      <c r="G172" s="712"/>
      <c r="H172" s="713"/>
      <c r="I172" s="713"/>
      <c r="J172" s="713"/>
      <c r="K172" s="714"/>
      <c r="L172" s="712"/>
      <c r="M172" s="713"/>
      <c r="N172" s="715"/>
      <c r="O172" s="716"/>
      <c r="P172" s="716"/>
      <c r="Q172" s="716"/>
      <c r="R172" s="716"/>
      <c r="S172" s="693">
        <f t="shared" si="4"/>
        <v>0</v>
      </c>
      <c r="T172" s="692">
        <f t="shared" si="5"/>
        <v>0</v>
      </c>
      <c r="U172" s="615"/>
    </row>
    <row r="173" spans="1:21" s="616" customFormat="1" ht="17.25" x14ac:dyDescent="0.2">
      <c r="A173" s="719"/>
      <c r="B173" s="712"/>
      <c r="C173" s="712"/>
      <c r="D173" s="712"/>
      <c r="E173" s="712"/>
      <c r="F173" s="712"/>
      <c r="G173" s="712"/>
      <c r="H173" s="713"/>
      <c r="I173" s="713"/>
      <c r="J173" s="713"/>
      <c r="K173" s="714"/>
      <c r="L173" s="712"/>
      <c r="M173" s="713"/>
      <c r="N173" s="715"/>
      <c r="O173" s="716"/>
      <c r="P173" s="716"/>
      <c r="Q173" s="716"/>
      <c r="R173" s="716"/>
      <c r="S173" s="693">
        <f t="shared" si="4"/>
        <v>0</v>
      </c>
      <c r="T173" s="692">
        <f t="shared" si="5"/>
        <v>0</v>
      </c>
      <c r="U173" s="615"/>
    </row>
    <row r="174" spans="1:21" s="616" customFormat="1" ht="17.25" x14ac:dyDescent="0.2">
      <c r="A174" s="719"/>
      <c r="B174" s="712"/>
      <c r="C174" s="712"/>
      <c r="D174" s="712"/>
      <c r="E174" s="712"/>
      <c r="F174" s="712"/>
      <c r="G174" s="712"/>
      <c r="H174" s="713"/>
      <c r="I174" s="713"/>
      <c r="J174" s="713"/>
      <c r="K174" s="714"/>
      <c r="L174" s="712"/>
      <c r="M174" s="713"/>
      <c r="N174" s="715"/>
      <c r="O174" s="716"/>
      <c r="P174" s="716"/>
      <c r="Q174" s="716"/>
      <c r="R174" s="716"/>
      <c r="S174" s="693">
        <f t="shared" si="4"/>
        <v>0</v>
      </c>
      <c r="T174" s="692">
        <f t="shared" si="5"/>
        <v>0</v>
      </c>
      <c r="U174" s="615"/>
    </row>
    <row r="175" spans="1:21" s="616" customFormat="1" ht="17.25" x14ac:dyDescent="0.2">
      <c r="A175" s="719"/>
      <c r="B175" s="712"/>
      <c r="C175" s="712"/>
      <c r="D175" s="712"/>
      <c r="E175" s="712"/>
      <c r="F175" s="712"/>
      <c r="G175" s="712"/>
      <c r="H175" s="713"/>
      <c r="I175" s="713"/>
      <c r="J175" s="713"/>
      <c r="K175" s="714"/>
      <c r="L175" s="712"/>
      <c r="M175" s="713"/>
      <c r="N175" s="715"/>
      <c r="O175" s="716"/>
      <c r="P175" s="716"/>
      <c r="Q175" s="716"/>
      <c r="R175" s="716"/>
      <c r="S175" s="693">
        <f t="shared" si="4"/>
        <v>0</v>
      </c>
      <c r="T175" s="692">
        <f t="shared" si="5"/>
        <v>0</v>
      </c>
      <c r="U175" s="615"/>
    </row>
    <row r="176" spans="1:21" s="616" customFormat="1" ht="17.25" x14ac:dyDescent="0.2">
      <c r="A176" s="719"/>
      <c r="B176" s="712"/>
      <c r="C176" s="712"/>
      <c r="D176" s="712"/>
      <c r="E176" s="712"/>
      <c r="F176" s="712"/>
      <c r="G176" s="712"/>
      <c r="H176" s="713"/>
      <c r="I176" s="713"/>
      <c r="J176" s="713"/>
      <c r="K176" s="714"/>
      <c r="L176" s="712"/>
      <c r="M176" s="713"/>
      <c r="N176" s="715"/>
      <c r="O176" s="716"/>
      <c r="P176" s="716"/>
      <c r="Q176" s="716"/>
      <c r="R176" s="716"/>
      <c r="S176" s="693">
        <f t="shared" si="4"/>
        <v>0</v>
      </c>
      <c r="T176" s="692">
        <f t="shared" si="5"/>
        <v>0</v>
      </c>
      <c r="U176" s="615"/>
    </row>
    <row r="177" spans="1:21" s="616" customFormat="1" ht="17.25" x14ac:dyDescent="0.2">
      <c r="A177" s="719"/>
      <c r="B177" s="712"/>
      <c r="C177" s="712"/>
      <c r="D177" s="712"/>
      <c r="E177" s="712"/>
      <c r="F177" s="712"/>
      <c r="G177" s="712"/>
      <c r="H177" s="713"/>
      <c r="I177" s="713"/>
      <c r="J177" s="713"/>
      <c r="K177" s="714"/>
      <c r="L177" s="712"/>
      <c r="M177" s="713"/>
      <c r="N177" s="715"/>
      <c r="O177" s="716"/>
      <c r="P177" s="716"/>
      <c r="Q177" s="716"/>
      <c r="R177" s="716"/>
      <c r="S177" s="693">
        <f t="shared" si="4"/>
        <v>0</v>
      </c>
      <c r="T177" s="692">
        <f t="shared" si="5"/>
        <v>0</v>
      </c>
      <c r="U177" s="615"/>
    </row>
    <row r="178" spans="1:21" s="616" customFormat="1" ht="17.25" x14ac:dyDescent="0.2">
      <c r="A178" s="719"/>
      <c r="B178" s="712"/>
      <c r="C178" s="712"/>
      <c r="D178" s="712"/>
      <c r="E178" s="712"/>
      <c r="F178" s="712"/>
      <c r="G178" s="712"/>
      <c r="H178" s="713"/>
      <c r="I178" s="713"/>
      <c r="J178" s="713"/>
      <c r="K178" s="714"/>
      <c r="L178" s="712"/>
      <c r="M178" s="713"/>
      <c r="N178" s="715"/>
      <c r="O178" s="716"/>
      <c r="P178" s="716"/>
      <c r="Q178" s="716"/>
      <c r="R178" s="716"/>
      <c r="S178" s="693">
        <f t="shared" si="4"/>
        <v>0</v>
      </c>
      <c r="T178" s="692">
        <f t="shared" si="5"/>
        <v>0</v>
      </c>
      <c r="U178" s="615"/>
    </row>
    <row r="179" spans="1:21" s="616" customFormat="1" ht="17.25" x14ac:dyDescent="0.2">
      <c r="A179" s="719"/>
      <c r="B179" s="712"/>
      <c r="C179" s="712"/>
      <c r="D179" s="712"/>
      <c r="E179" s="712"/>
      <c r="F179" s="712"/>
      <c r="G179" s="712"/>
      <c r="H179" s="713"/>
      <c r="I179" s="713"/>
      <c r="J179" s="713"/>
      <c r="K179" s="714"/>
      <c r="L179" s="712"/>
      <c r="M179" s="713"/>
      <c r="N179" s="715"/>
      <c r="O179" s="716"/>
      <c r="P179" s="716"/>
      <c r="Q179" s="716"/>
      <c r="R179" s="716"/>
      <c r="S179" s="693">
        <f t="shared" si="4"/>
        <v>0</v>
      </c>
      <c r="T179" s="692">
        <f t="shared" si="5"/>
        <v>0</v>
      </c>
      <c r="U179" s="615"/>
    </row>
    <row r="180" spans="1:21" s="616" customFormat="1" ht="17.25" x14ac:dyDescent="0.2">
      <c r="A180" s="719"/>
      <c r="B180" s="712"/>
      <c r="C180" s="712"/>
      <c r="D180" s="712"/>
      <c r="E180" s="712"/>
      <c r="F180" s="712"/>
      <c r="G180" s="712"/>
      <c r="H180" s="713"/>
      <c r="I180" s="713"/>
      <c r="J180" s="713"/>
      <c r="K180" s="714"/>
      <c r="L180" s="712"/>
      <c r="M180" s="713"/>
      <c r="N180" s="715"/>
      <c r="O180" s="716"/>
      <c r="P180" s="716"/>
      <c r="Q180" s="716"/>
      <c r="R180" s="716"/>
      <c r="S180" s="693">
        <f t="shared" si="4"/>
        <v>0</v>
      </c>
      <c r="T180" s="692">
        <f t="shared" si="5"/>
        <v>0</v>
      </c>
      <c r="U180" s="615"/>
    </row>
    <row r="181" spans="1:21" s="616" customFormat="1" ht="17.25" x14ac:dyDescent="0.2">
      <c r="A181" s="719"/>
      <c r="B181" s="712"/>
      <c r="C181" s="712"/>
      <c r="D181" s="712"/>
      <c r="E181" s="712"/>
      <c r="F181" s="712"/>
      <c r="G181" s="712"/>
      <c r="H181" s="713"/>
      <c r="I181" s="713"/>
      <c r="J181" s="713"/>
      <c r="K181" s="714"/>
      <c r="L181" s="712"/>
      <c r="M181" s="713"/>
      <c r="N181" s="715"/>
      <c r="O181" s="716"/>
      <c r="P181" s="716"/>
      <c r="Q181" s="716"/>
      <c r="R181" s="716"/>
      <c r="S181" s="693">
        <f t="shared" si="4"/>
        <v>0</v>
      </c>
      <c r="T181" s="692">
        <f t="shared" si="5"/>
        <v>0</v>
      </c>
      <c r="U181" s="615"/>
    </row>
    <row r="182" spans="1:21" s="616" customFormat="1" ht="17.25" x14ac:dyDescent="0.2">
      <c r="A182" s="719"/>
      <c r="B182" s="712"/>
      <c r="C182" s="712"/>
      <c r="D182" s="712"/>
      <c r="E182" s="712"/>
      <c r="F182" s="712"/>
      <c r="G182" s="712"/>
      <c r="H182" s="713"/>
      <c r="I182" s="713"/>
      <c r="J182" s="713"/>
      <c r="K182" s="714"/>
      <c r="L182" s="712"/>
      <c r="M182" s="713"/>
      <c r="N182" s="715"/>
      <c r="O182" s="716"/>
      <c r="P182" s="716"/>
      <c r="Q182" s="716"/>
      <c r="R182" s="716"/>
      <c r="S182" s="693">
        <f t="shared" si="4"/>
        <v>0</v>
      </c>
      <c r="T182" s="692">
        <f t="shared" si="5"/>
        <v>0</v>
      </c>
      <c r="U182" s="615"/>
    </row>
    <row r="183" spans="1:21" s="616" customFormat="1" ht="17.25" x14ac:dyDescent="0.2">
      <c r="A183" s="719"/>
      <c r="B183" s="712"/>
      <c r="C183" s="712"/>
      <c r="D183" s="712"/>
      <c r="E183" s="712"/>
      <c r="F183" s="712"/>
      <c r="G183" s="712"/>
      <c r="H183" s="713"/>
      <c r="I183" s="713"/>
      <c r="J183" s="713"/>
      <c r="K183" s="714"/>
      <c r="L183" s="712"/>
      <c r="M183" s="713"/>
      <c r="N183" s="715"/>
      <c r="O183" s="716"/>
      <c r="P183" s="716"/>
      <c r="Q183" s="716"/>
      <c r="R183" s="716"/>
      <c r="S183" s="693">
        <f t="shared" si="4"/>
        <v>0</v>
      </c>
      <c r="T183" s="692">
        <f t="shared" si="5"/>
        <v>0</v>
      </c>
      <c r="U183" s="615"/>
    </row>
    <row r="184" spans="1:21" s="616" customFormat="1" ht="17.25" x14ac:dyDescent="0.2">
      <c r="A184" s="719"/>
      <c r="B184" s="712"/>
      <c r="C184" s="712"/>
      <c r="D184" s="712"/>
      <c r="E184" s="712"/>
      <c r="F184" s="712"/>
      <c r="G184" s="712"/>
      <c r="H184" s="713"/>
      <c r="I184" s="713"/>
      <c r="J184" s="713"/>
      <c r="K184" s="714"/>
      <c r="L184" s="712"/>
      <c r="M184" s="713"/>
      <c r="N184" s="715"/>
      <c r="O184" s="716"/>
      <c r="P184" s="716"/>
      <c r="Q184" s="716"/>
      <c r="R184" s="716"/>
      <c r="S184" s="693">
        <f t="shared" si="4"/>
        <v>0</v>
      </c>
      <c r="T184" s="692">
        <f t="shared" si="5"/>
        <v>0</v>
      </c>
      <c r="U184" s="615"/>
    </row>
    <row r="185" spans="1:21" s="616" customFormat="1" ht="17.25" x14ac:dyDescent="0.2">
      <c r="A185" s="719"/>
      <c r="B185" s="712"/>
      <c r="C185" s="712"/>
      <c r="D185" s="712"/>
      <c r="E185" s="712"/>
      <c r="F185" s="712"/>
      <c r="G185" s="712"/>
      <c r="H185" s="713"/>
      <c r="I185" s="713"/>
      <c r="J185" s="713"/>
      <c r="K185" s="714"/>
      <c r="L185" s="712"/>
      <c r="M185" s="713"/>
      <c r="N185" s="715"/>
      <c r="O185" s="716"/>
      <c r="P185" s="716"/>
      <c r="Q185" s="716"/>
      <c r="R185" s="716"/>
      <c r="S185" s="693">
        <f t="shared" si="4"/>
        <v>0</v>
      </c>
      <c r="T185" s="692">
        <f t="shared" si="5"/>
        <v>0</v>
      </c>
      <c r="U185" s="615"/>
    </row>
    <row r="186" spans="1:21" s="616" customFormat="1" ht="17.25" x14ac:dyDescent="0.2">
      <c r="A186" s="719"/>
      <c r="B186" s="712"/>
      <c r="C186" s="712"/>
      <c r="D186" s="712"/>
      <c r="E186" s="712"/>
      <c r="F186" s="712"/>
      <c r="G186" s="712"/>
      <c r="H186" s="713"/>
      <c r="I186" s="713"/>
      <c r="J186" s="713"/>
      <c r="K186" s="714"/>
      <c r="L186" s="712"/>
      <c r="M186" s="713"/>
      <c r="N186" s="715"/>
      <c r="O186" s="716"/>
      <c r="P186" s="716"/>
      <c r="Q186" s="716"/>
      <c r="R186" s="716"/>
      <c r="S186" s="693">
        <f t="shared" si="4"/>
        <v>0</v>
      </c>
      <c r="T186" s="692">
        <f t="shared" si="5"/>
        <v>0</v>
      </c>
      <c r="U186" s="615"/>
    </row>
    <row r="187" spans="1:21" s="616" customFormat="1" ht="17.25" x14ac:dyDescent="0.2">
      <c r="A187" s="719"/>
      <c r="B187" s="712"/>
      <c r="C187" s="712"/>
      <c r="D187" s="712"/>
      <c r="E187" s="712"/>
      <c r="F187" s="712"/>
      <c r="G187" s="712"/>
      <c r="H187" s="713"/>
      <c r="I187" s="713"/>
      <c r="J187" s="713"/>
      <c r="K187" s="714"/>
      <c r="L187" s="712"/>
      <c r="M187" s="713"/>
      <c r="N187" s="715"/>
      <c r="O187" s="716"/>
      <c r="P187" s="716"/>
      <c r="Q187" s="716"/>
      <c r="R187" s="716"/>
      <c r="S187" s="693">
        <f t="shared" si="4"/>
        <v>0</v>
      </c>
      <c r="T187" s="692">
        <f t="shared" si="5"/>
        <v>0</v>
      </c>
      <c r="U187" s="615"/>
    </row>
    <row r="188" spans="1:21" s="616" customFormat="1" ht="17.25" x14ac:dyDescent="0.2">
      <c r="A188" s="719"/>
      <c r="B188" s="712"/>
      <c r="C188" s="712"/>
      <c r="D188" s="712"/>
      <c r="E188" s="712"/>
      <c r="F188" s="712"/>
      <c r="G188" s="712"/>
      <c r="H188" s="713"/>
      <c r="I188" s="713"/>
      <c r="J188" s="713"/>
      <c r="K188" s="714"/>
      <c r="L188" s="712"/>
      <c r="M188" s="713"/>
      <c r="N188" s="715"/>
      <c r="O188" s="716"/>
      <c r="P188" s="716"/>
      <c r="Q188" s="716"/>
      <c r="R188" s="716"/>
      <c r="S188" s="693">
        <f t="shared" si="4"/>
        <v>0</v>
      </c>
      <c r="T188" s="692">
        <f t="shared" si="5"/>
        <v>0</v>
      </c>
      <c r="U188" s="615"/>
    </row>
    <row r="189" spans="1:21" s="616" customFormat="1" ht="17.25" x14ac:dyDescent="0.2">
      <c r="A189" s="719"/>
      <c r="B189" s="712"/>
      <c r="C189" s="712"/>
      <c r="D189" s="712"/>
      <c r="E189" s="712"/>
      <c r="F189" s="712"/>
      <c r="G189" s="712"/>
      <c r="H189" s="713"/>
      <c r="I189" s="713"/>
      <c r="J189" s="713"/>
      <c r="K189" s="714"/>
      <c r="L189" s="712"/>
      <c r="M189" s="713"/>
      <c r="N189" s="715"/>
      <c r="O189" s="716"/>
      <c r="P189" s="716"/>
      <c r="Q189" s="716"/>
      <c r="R189" s="716"/>
      <c r="S189" s="693">
        <f t="shared" si="4"/>
        <v>0</v>
      </c>
      <c r="T189" s="692">
        <f t="shared" si="5"/>
        <v>0</v>
      </c>
      <c r="U189" s="615"/>
    </row>
    <row r="190" spans="1:21" s="616" customFormat="1" ht="17.25" x14ac:dyDescent="0.2">
      <c r="A190" s="719"/>
      <c r="B190" s="712"/>
      <c r="C190" s="712"/>
      <c r="D190" s="712"/>
      <c r="E190" s="712"/>
      <c r="F190" s="712"/>
      <c r="G190" s="712"/>
      <c r="H190" s="713"/>
      <c r="I190" s="713"/>
      <c r="J190" s="713"/>
      <c r="K190" s="714"/>
      <c r="L190" s="712"/>
      <c r="M190" s="713"/>
      <c r="N190" s="715"/>
      <c r="O190" s="716"/>
      <c r="P190" s="716"/>
      <c r="Q190" s="716"/>
      <c r="R190" s="716"/>
      <c r="S190" s="693">
        <f t="shared" si="4"/>
        <v>0</v>
      </c>
      <c r="T190" s="692">
        <f t="shared" si="5"/>
        <v>0</v>
      </c>
      <c r="U190" s="615"/>
    </row>
    <row r="191" spans="1:21" s="616" customFormat="1" ht="17.25" x14ac:dyDescent="0.2">
      <c r="A191" s="719"/>
      <c r="B191" s="712"/>
      <c r="C191" s="712"/>
      <c r="D191" s="712"/>
      <c r="E191" s="712"/>
      <c r="F191" s="712"/>
      <c r="G191" s="712"/>
      <c r="H191" s="713"/>
      <c r="I191" s="713"/>
      <c r="J191" s="713"/>
      <c r="K191" s="714"/>
      <c r="L191" s="712"/>
      <c r="M191" s="713"/>
      <c r="N191" s="715"/>
      <c r="O191" s="716"/>
      <c r="P191" s="716"/>
      <c r="Q191" s="716"/>
      <c r="R191" s="716"/>
      <c r="S191" s="693">
        <f t="shared" si="4"/>
        <v>0</v>
      </c>
      <c r="T191" s="692">
        <f t="shared" si="5"/>
        <v>0</v>
      </c>
      <c r="U191" s="615"/>
    </row>
    <row r="192" spans="1:21" s="616" customFormat="1" ht="17.25" x14ac:dyDescent="0.2">
      <c r="A192" s="719"/>
      <c r="B192" s="712"/>
      <c r="C192" s="712"/>
      <c r="D192" s="712"/>
      <c r="E192" s="712"/>
      <c r="F192" s="712"/>
      <c r="G192" s="712"/>
      <c r="H192" s="713"/>
      <c r="I192" s="713"/>
      <c r="J192" s="713"/>
      <c r="K192" s="714"/>
      <c r="L192" s="712"/>
      <c r="M192" s="713"/>
      <c r="N192" s="715"/>
      <c r="O192" s="716"/>
      <c r="P192" s="716"/>
      <c r="Q192" s="716"/>
      <c r="R192" s="716"/>
      <c r="S192" s="693">
        <f t="shared" si="4"/>
        <v>0</v>
      </c>
      <c r="T192" s="692">
        <f t="shared" si="5"/>
        <v>0</v>
      </c>
      <c r="U192" s="615"/>
    </row>
    <row r="193" spans="1:21" s="616" customFormat="1" ht="17.25" x14ac:dyDescent="0.2">
      <c r="A193" s="719"/>
      <c r="B193" s="712"/>
      <c r="C193" s="712"/>
      <c r="D193" s="712"/>
      <c r="E193" s="712"/>
      <c r="F193" s="712"/>
      <c r="G193" s="712"/>
      <c r="H193" s="713"/>
      <c r="I193" s="713"/>
      <c r="J193" s="713"/>
      <c r="K193" s="714"/>
      <c r="L193" s="712"/>
      <c r="M193" s="713"/>
      <c r="N193" s="715"/>
      <c r="O193" s="716"/>
      <c r="P193" s="716"/>
      <c r="Q193" s="716"/>
      <c r="R193" s="716"/>
      <c r="S193" s="693">
        <f t="shared" si="4"/>
        <v>0</v>
      </c>
      <c r="T193" s="692">
        <f t="shared" si="5"/>
        <v>0</v>
      </c>
      <c r="U193" s="615"/>
    </row>
    <row r="194" spans="1:21" s="616" customFormat="1" ht="17.25" x14ac:dyDescent="0.2">
      <c r="A194" s="719"/>
      <c r="B194" s="712"/>
      <c r="C194" s="712"/>
      <c r="D194" s="712"/>
      <c r="E194" s="712"/>
      <c r="F194" s="712"/>
      <c r="G194" s="712"/>
      <c r="H194" s="713"/>
      <c r="I194" s="713"/>
      <c r="J194" s="713"/>
      <c r="K194" s="714"/>
      <c r="L194" s="712"/>
      <c r="M194" s="713"/>
      <c r="N194" s="715"/>
      <c r="O194" s="716"/>
      <c r="P194" s="716"/>
      <c r="Q194" s="716"/>
      <c r="R194" s="716"/>
      <c r="S194" s="693">
        <f t="shared" si="4"/>
        <v>0</v>
      </c>
      <c r="T194" s="692">
        <f t="shared" si="5"/>
        <v>0</v>
      </c>
      <c r="U194" s="615"/>
    </row>
    <row r="195" spans="1:21" s="616" customFormat="1" ht="17.25" x14ac:dyDescent="0.2">
      <c r="A195" s="719"/>
      <c r="B195" s="712"/>
      <c r="C195" s="712"/>
      <c r="D195" s="712"/>
      <c r="E195" s="712"/>
      <c r="F195" s="712"/>
      <c r="G195" s="712"/>
      <c r="H195" s="713"/>
      <c r="I195" s="713"/>
      <c r="J195" s="713"/>
      <c r="K195" s="714"/>
      <c r="L195" s="712"/>
      <c r="M195" s="713"/>
      <c r="N195" s="715"/>
      <c r="O195" s="716"/>
      <c r="P195" s="716"/>
      <c r="Q195" s="716"/>
      <c r="R195" s="716"/>
      <c r="S195" s="693">
        <f t="shared" si="4"/>
        <v>0</v>
      </c>
      <c r="T195" s="692">
        <f t="shared" si="5"/>
        <v>0</v>
      </c>
      <c r="U195" s="615"/>
    </row>
    <row r="196" spans="1:21" s="616" customFormat="1" ht="17.25" x14ac:dyDescent="0.2">
      <c r="A196" s="719"/>
      <c r="B196" s="712"/>
      <c r="C196" s="712"/>
      <c r="D196" s="712"/>
      <c r="E196" s="712"/>
      <c r="F196" s="712"/>
      <c r="G196" s="712"/>
      <c r="H196" s="713"/>
      <c r="I196" s="713"/>
      <c r="J196" s="713"/>
      <c r="K196" s="714"/>
      <c r="L196" s="712"/>
      <c r="M196" s="713"/>
      <c r="N196" s="715"/>
      <c r="O196" s="716"/>
      <c r="P196" s="716"/>
      <c r="Q196" s="716"/>
      <c r="R196" s="716"/>
      <c r="S196" s="693">
        <f t="shared" si="4"/>
        <v>0</v>
      </c>
      <c r="T196" s="692">
        <f t="shared" si="5"/>
        <v>0</v>
      </c>
      <c r="U196" s="615"/>
    </row>
    <row r="197" spans="1:21" s="616" customFormat="1" ht="17.25" x14ac:dyDescent="0.2">
      <c r="A197" s="719"/>
      <c r="B197" s="712"/>
      <c r="C197" s="712"/>
      <c r="D197" s="712"/>
      <c r="E197" s="712"/>
      <c r="F197" s="712"/>
      <c r="G197" s="712"/>
      <c r="H197" s="713"/>
      <c r="I197" s="713"/>
      <c r="J197" s="713"/>
      <c r="K197" s="714"/>
      <c r="L197" s="712"/>
      <c r="M197" s="713"/>
      <c r="N197" s="715"/>
      <c r="O197" s="716"/>
      <c r="P197" s="716"/>
      <c r="Q197" s="716"/>
      <c r="R197" s="716"/>
      <c r="S197" s="693">
        <f t="shared" si="4"/>
        <v>0</v>
      </c>
      <c r="T197" s="692">
        <f t="shared" si="5"/>
        <v>0</v>
      </c>
      <c r="U197" s="615"/>
    </row>
    <row r="198" spans="1:21" s="616" customFormat="1" ht="17.25" x14ac:dyDescent="0.2">
      <c r="A198" s="719"/>
      <c r="B198" s="712"/>
      <c r="C198" s="712"/>
      <c r="D198" s="712"/>
      <c r="E198" s="712"/>
      <c r="F198" s="712"/>
      <c r="G198" s="712"/>
      <c r="H198" s="713"/>
      <c r="I198" s="713"/>
      <c r="J198" s="713"/>
      <c r="K198" s="714"/>
      <c r="L198" s="712"/>
      <c r="M198" s="713"/>
      <c r="N198" s="715"/>
      <c r="O198" s="716"/>
      <c r="P198" s="716"/>
      <c r="Q198" s="716"/>
      <c r="R198" s="716"/>
      <c r="S198" s="693">
        <f t="shared" si="4"/>
        <v>0</v>
      </c>
      <c r="T198" s="692">
        <f t="shared" si="5"/>
        <v>0</v>
      </c>
      <c r="U198" s="615"/>
    </row>
    <row r="199" spans="1:21" s="616" customFormat="1" ht="17.25" x14ac:dyDescent="0.2">
      <c r="A199" s="719"/>
      <c r="B199" s="712"/>
      <c r="C199" s="712"/>
      <c r="D199" s="712"/>
      <c r="E199" s="712"/>
      <c r="F199" s="712"/>
      <c r="G199" s="712"/>
      <c r="H199" s="713"/>
      <c r="I199" s="713"/>
      <c r="J199" s="713"/>
      <c r="K199" s="714"/>
      <c r="L199" s="712"/>
      <c r="M199" s="713"/>
      <c r="N199" s="715"/>
      <c r="O199" s="716"/>
      <c r="P199" s="716"/>
      <c r="Q199" s="716"/>
      <c r="R199" s="716"/>
      <c r="S199" s="693">
        <f t="shared" si="4"/>
        <v>0</v>
      </c>
      <c r="T199" s="692">
        <f t="shared" si="5"/>
        <v>0</v>
      </c>
      <c r="U199" s="615"/>
    </row>
    <row r="200" spans="1:21" s="616" customFormat="1" ht="17.25" x14ac:dyDescent="0.2">
      <c r="A200" s="719"/>
      <c r="B200" s="712"/>
      <c r="C200" s="712"/>
      <c r="D200" s="712"/>
      <c r="E200" s="712"/>
      <c r="F200" s="712"/>
      <c r="G200" s="712"/>
      <c r="H200" s="713"/>
      <c r="I200" s="713"/>
      <c r="J200" s="713"/>
      <c r="K200" s="714"/>
      <c r="L200" s="712"/>
      <c r="M200" s="713"/>
      <c r="N200" s="715"/>
      <c r="O200" s="716"/>
      <c r="P200" s="716"/>
      <c r="Q200" s="716"/>
      <c r="R200" s="716"/>
      <c r="S200" s="693">
        <f t="shared" si="4"/>
        <v>0</v>
      </c>
      <c r="T200" s="692">
        <f t="shared" si="5"/>
        <v>0</v>
      </c>
      <c r="U200" s="615"/>
    </row>
    <row r="201" spans="1:21" s="616" customFormat="1" ht="17.25" x14ac:dyDescent="0.2">
      <c r="A201" s="719"/>
      <c r="B201" s="712"/>
      <c r="C201" s="712"/>
      <c r="D201" s="712"/>
      <c r="E201" s="712"/>
      <c r="F201" s="712"/>
      <c r="G201" s="712"/>
      <c r="H201" s="713"/>
      <c r="I201" s="713"/>
      <c r="J201" s="713"/>
      <c r="K201" s="714"/>
      <c r="L201" s="712"/>
      <c r="M201" s="713"/>
      <c r="N201" s="715"/>
      <c r="O201" s="716"/>
      <c r="P201" s="716"/>
      <c r="Q201" s="716"/>
      <c r="R201" s="716"/>
      <c r="S201" s="693">
        <f t="shared" si="4"/>
        <v>0</v>
      </c>
      <c r="T201" s="692">
        <f t="shared" si="5"/>
        <v>0</v>
      </c>
      <c r="U201" s="615"/>
    </row>
    <row r="202" spans="1:21" s="616" customFormat="1" ht="17.25" x14ac:dyDescent="0.2">
      <c r="A202" s="719"/>
      <c r="B202" s="712"/>
      <c r="C202" s="712"/>
      <c r="D202" s="712"/>
      <c r="E202" s="712"/>
      <c r="F202" s="712"/>
      <c r="G202" s="712"/>
      <c r="H202" s="713"/>
      <c r="I202" s="713"/>
      <c r="J202" s="713"/>
      <c r="K202" s="714"/>
      <c r="L202" s="712"/>
      <c r="M202" s="713"/>
      <c r="N202" s="715"/>
      <c r="O202" s="716"/>
      <c r="P202" s="716"/>
      <c r="Q202" s="716"/>
      <c r="R202" s="716"/>
      <c r="S202" s="693">
        <f t="shared" si="4"/>
        <v>0</v>
      </c>
      <c r="T202" s="692">
        <f t="shared" si="5"/>
        <v>0</v>
      </c>
      <c r="U202" s="615"/>
    </row>
    <row r="203" spans="1:21" s="616" customFormat="1" ht="17.25" x14ac:dyDescent="0.2">
      <c r="A203" s="719"/>
      <c r="B203" s="712"/>
      <c r="C203" s="712"/>
      <c r="D203" s="712"/>
      <c r="E203" s="712"/>
      <c r="F203" s="712"/>
      <c r="G203" s="712"/>
      <c r="H203" s="713"/>
      <c r="I203" s="713"/>
      <c r="J203" s="713"/>
      <c r="K203" s="714"/>
      <c r="L203" s="712"/>
      <c r="M203" s="713"/>
      <c r="N203" s="715"/>
      <c r="O203" s="716"/>
      <c r="P203" s="716"/>
      <c r="Q203" s="716"/>
      <c r="R203" s="716"/>
      <c r="S203" s="693">
        <f t="shared" si="4"/>
        <v>0</v>
      </c>
      <c r="T203" s="692">
        <f t="shared" si="5"/>
        <v>0</v>
      </c>
      <c r="U203" s="615"/>
    </row>
    <row r="204" spans="1:21" s="616" customFormat="1" ht="17.25" x14ac:dyDescent="0.2">
      <c r="A204" s="719"/>
      <c r="B204" s="712"/>
      <c r="C204" s="712"/>
      <c r="D204" s="712"/>
      <c r="E204" s="712"/>
      <c r="F204" s="712"/>
      <c r="G204" s="712"/>
      <c r="H204" s="713"/>
      <c r="I204" s="713"/>
      <c r="J204" s="713"/>
      <c r="K204" s="714"/>
      <c r="L204" s="712"/>
      <c r="M204" s="713"/>
      <c r="N204" s="715"/>
      <c r="O204" s="716"/>
      <c r="P204" s="716"/>
      <c r="Q204" s="716"/>
      <c r="R204" s="716"/>
      <c r="S204" s="693">
        <f t="shared" si="4"/>
        <v>0</v>
      </c>
      <c r="T204" s="692">
        <f t="shared" si="5"/>
        <v>0</v>
      </c>
      <c r="U204" s="615"/>
    </row>
    <row r="205" spans="1:21" ht="17.25" x14ac:dyDescent="0.2">
      <c r="A205" s="727"/>
      <c r="B205" s="728"/>
      <c r="C205" s="728"/>
      <c r="D205" s="728"/>
      <c r="E205" s="728"/>
      <c r="F205" s="728"/>
      <c r="G205" s="728"/>
      <c r="H205" s="729"/>
      <c r="I205" s="729"/>
      <c r="J205" s="729"/>
      <c r="K205" s="730"/>
      <c r="L205" s="728"/>
      <c r="M205" s="729"/>
      <c r="N205" s="731"/>
      <c r="O205" s="732"/>
      <c r="P205" s="732"/>
      <c r="Q205" s="732"/>
      <c r="R205" s="732"/>
      <c r="S205" s="691">
        <f t="shared" si="4"/>
        <v>0</v>
      </c>
      <c r="T205" s="630">
        <f t="shared" si="5"/>
        <v>0</v>
      </c>
    </row>
  </sheetData>
  <sheetProtection password="C040" sheet="1" objects="1" scenarios="1" formatCells="0" formatColumns="0" insertRows="0" deleteRows="0" autoFilter="0"/>
  <customSheetViews>
    <customSheetView guid="{864452AF-FE8B-4AB5-A77B-41D8DD524B81}" scale="70" showPageBreaks="1" showGridLines="0" zeroValues="0" fitToPage="1" printArea="1">
      <pane ySplit="21" topLeftCell="A22" activePane="bottomLeft" state="frozen"/>
      <selection pane="bottomLeft" activeCell="A5" sqref="A5:I7"/>
      <pageMargins left="0.25" right="0.25" top="0.25" bottom="0.25" header="0.25" footer="0.25"/>
      <printOptions horizontalCentered="1"/>
      <pageSetup scale="41" fitToHeight="0" orientation="landscape" useFirstPageNumber="1" r:id="rId1"/>
      <headerFooter alignWithMargins="0">
        <oddFooter>&amp;L&amp;"Tahoma,Regular"&amp;12FMFW v1.18 - 2018</oddFooter>
      </headerFooter>
    </customSheetView>
  </customSheetViews>
  <mergeCells count="14">
    <mergeCell ref="A1:T1"/>
    <mergeCell ref="A4:T4"/>
    <mergeCell ref="R5:T5"/>
    <mergeCell ref="A10:P10"/>
    <mergeCell ref="A5:P5"/>
    <mergeCell ref="A6:P6"/>
    <mergeCell ref="A7:P7"/>
    <mergeCell ref="A9:P9"/>
    <mergeCell ref="R7:T7"/>
    <mergeCell ref="R8:T8"/>
    <mergeCell ref="R9:T9"/>
    <mergeCell ref="R6:T6"/>
    <mergeCell ref="A2:T2"/>
    <mergeCell ref="A3:T3"/>
  </mergeCells>
  <phoneticPr fontId="2" type="noConversion"/>
  <conditionalFormatting sqref="Q12 Q14:Q205">
    <cfRule type="cellIs" dxfId="167" priority="39" stopIfTrue="1" operator="greaterThan">
      <formula>0</formula>
    </cfRule>
  </conditionalFormatting>
  <conditionalFormatting sqref="R7:T7">
    <cfRule type="notContainsBlanks" dxfId="166" priority="40">
      <formula>LEN(TRIM(R7))&gt;0</formula>
    </cfRule>
  </conditionalFormatting>
  <dataValidations count="18">
    <dataValidation operator="greaterThanOrEqual" allowBlank="1" showInputMessage="1" showErrorMessage="1" sqref="H1 H206:H65515"/>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R7:T7">
      <formula1>0</formula1>
    </dataValidation>
    <dataValidation type="list" allowBlank="1" showInputMessage="1" showErrorMessage="1" sqref="F14:F205">
      <formula1>SOURCE_SolutionAreaSubCategoryTraining</formula1>
    </dataValidation>
    <dataValidation type="list" allowBlank="1" showInputMessage="1" showErrorMessage="1" sqref="A14:A205">
      <formula1>SOURCE_ProjectLetter</formula1>
    </dataValidation>
    <dataValidation type="list" operator="greaterThanOrEqual" allowBlank="1" showInputMessage="1" showErrorMessage="1" sqref="I14:I205">
      <formula1>SOURCE_TrainingActivity</formula1>
    </dataValidation>
    <dataValidation type="list" allowBlank="1" showInputMessage="1" sqref="L14:L205">
      <formula1>"Yes, No"</formula1>
    </dataValidation>
    <dataValidation type="list" allowBlank="1" showInputMessage="1" showErrorMessage="1" sqref="B14:B205">
      <formula1>"Direct,Subaward"</formula1>
    </dataValidation>
    <dataValidation type="list" operator="greaterThanOrEqual" allowBlank="1" showInputMessage="1" showErrorMessage="1" sqref="M14:M205">
      <formula1>Source_TrainingHoldTrigger</formula1>
    </dataValidation>
    <dataValidation type="whole" operator="greaterThan" allowBlank="1" showInputMessage="1" showErrorMessage="1" errorTitle="BUDGETED COST" error="Enter the Budged Cost for this project, rounded DOWN to the nearest dollar." sqref="O14:O205">
      <formula1>0</formula1>
    </dataValidation>
    <dataValidation type="list" allowBlank="1" showInputMessage="1" showErrorMessage="1" sqref="D14:D205">
      <formula1>"EMPG"</formula1>
    </dataValidation>
    <dataValidation type="list" allowBlank="1" showInputMessage="1" showErrorMessage="1" sqref="E14:E205">
      <formula1>"EMG"</formula1>
    </dataValidation>
    <dataValidation type="list" allowBlank="1" showInputMessage="1" showErrorMessage="1" sqref="G14:G205">
      <formula1>INDIRECT(VLOOKUP(F14,Source_TrainingNameLookup,2,0))</formula1>
    </dataValidation>
    <dataValidation type="whole" operator="lessThanOrEqual" allowBlank="1" showInputMessage="1" showErrorMessage="1" errorTitle="Insufficient Funds" error="Please enter a request amount, rounded to the nearest dollar, that is less than or equal to the remaining balance for this project." sqref="Q14:Q205">
      <formula1>O14-P14</formula1>
    </dataValidation>
    <dataValidation type="date" operator="greaterThan" allowBlank="1" showInputMessage="1" showErrorMessage="1" errorTitle="Invalid Date" error="Enter the date you started working on this request." promptTitle="Date" prompt="Enter the date you started this request." sqref="R6:T6">
      <formula1>StartDate</formula1>
    </dataValidation>
    <dataValidation type="list" allowBlank="1" showInputMessage="1" showErrorMessage="1" promptTitle="Ledger Type" prompt="Select a request type from the drop-down list." sqref="R5:T5">
      <formula1>"Initial Application, Modification, Advance, Reimbursement Request, Final Reimbursement Request"</formula1>
    </dataValidation>
    <dataValidation allowBlank="1" showErrorMessage="1" prompt="Do not enter information into the following 4 columns because they will auto-populate:_x000a__x000a_1) Total Approved_x000a_2) Expenditures to Date_x000a_3) Remaining Balance_x000a_4) Percentage Expended" sqref="Q10:T10"/>
    <dataValidation allowBlank="1" showErrorMessage="1" prompt="Blank" sqref="U14:U205"/>
    <dataValidation allowBlank="1" showErrorMessage="1" prompt="Do not enter information into the following 4 columns because they will auto-populate:_x000a__x000a_1) Total Approved_x000a_2) Remaining Balance" sqref="A10:P10"/>
  </dataValidations>
  <printOptions horizontalCentered="1"/>
  <pageMargins left="0.25" right="0.25" top="0.5" bottom="0.5" header="0.25" footer="0.25"/>
  <pageSetup scale="36" fitToHeight="0" orientation="landscape" useFirstPageNumber="1" r:id="rId2"/>
  <headerFooter alignWithMargins="0">
    <oddHeader>&amp;C&amp;"Century Gothic,Regular"CALIFORNIA GOVERNOR'S OFFICE OF EMERGENCY SERVICES (Cal OES)</oddHeader>
    <oddFooter>&amp;L&amp;"Tahoma,Regular"&amp;12EMPG FMFW v1.19 - 2019&amp;R&amp;A</oddFooter>
  </headerFooter>
  <drawing r:id="rId3"/>
  <legacyDrawing r:id="rId4"/>
  <tableParts count="1">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CCCCFF"/>
    <pageSetUpPr fitToPage="1"/>
  </sheetPr>
  <dimension ref="A1:W202"/>
  <sheetViews>
    <sheetView showGridLines="0" showZeros="0" zoomScale="65" zoomScaleNormal="65" zoomScaleSheetLayoutView="65" workbookViewId="0">
      <pane ySplit="12" topLeftCell="A13" activePane="bottomLeft" state="frozen"/>
      <selection activeCell="A10" sqref="A10:P10"/>
      <selection pane="bottomLeft" sqref="A1:T1"/>
    </sheetView>
  </sheetViews>
  <sheetFormatPr defaultColWidth="9.140625" defaultRowHeight="12.75" x14ac:dyDescent="0.2"/>
  <cols>
    <col min="1" max="1" width="11.85546875" style="283" bestFit="1" customWidth="1"/>
    <col min="2" max="2" width="14.5703125" style="283" customWidth="1"/>
    <col min="3" max="3" width="27.7109375" style="283" customWidth="1"/>
    <col min="4" max="4" width="12.7109375" style="283" customWidth="1"/>
    <col min="5" max="5" width="15" style="283" customWidth="1"/>
    <col min="6" max="6" width="21.140625" style="283" customWidth="1"/>
    <col min="7" max="7" width="18" style="283" customWidth="1"/>
    <col min="8" max="8" width="20.140625" style="283" customWidth="1"/>
    <col min="9" max="9" width="23.7109375" style="283" customWidth="1"/>
    <col min="10" max="10" width="19.5703125" style="283" customWidth="1"/>
    <col min="11" max="11" width="18.28515625" style="283" customWidth="1"/>
    <col min="12" max="12" width="22.5703125" style="283" customWidth="1"/>
    <col min="13" max="13" width="15.7109375" style="283" customWidth="1"/>
    <col min="14" max="14" width="13.7109375" style="283" bestFit="1" customWidth="1"/>
    <col min="15" max="16" width="18.7109375" style="283" customWidth="1"/>
    <col min="17" max="17" width="19.28515625" style="283" bestFit="1" customWidth="1"/>
    <col min="18" max="18" width="22.7109375" style="283" bestFit="1" customWidth="1"/>
    <col min="19" max="20" width="18.7109375" style="283" customWidth="1"/>
    <col min="21" max="21" width="15.42578125" style="7" customWidth="1"/>
    <col min="22" max="23" width="9.140625" style="7" customWidth="1"/>
    <col min="24" max="16384" width="9.140625" style="7"/>
  </cols>
  <sheetData>
    <row r="1" spans="1:23" ht="30" customHeight="1" x14ac:dyDescent="0.35">
      <c r="A1" s="1199" t="s">
        <v>613</v>
      </c>
      <c r="B1" s="1199"/>
      <c r="C1" s="1199"/>
      <c r="D1" s="1199"/>
      <c r="E1" s="1199"/>
      <c r="F1" s="1199"/>
      <c r="G1" s="1199"/>
      <c r="H1" s="1199"/>
      <c r="I1" s="1199"/>
      <c r="J1" s="1199"/>
      <c r="K1" s="1199"/>
      <c r="L1" s="1199"/>
      <c r="M1" s="1199"/>
      <c r="N1" s="1199"/>
      <c r="O1" s="1199"/>
      <c r="P1" s="1199"/>
      <c r="Q1" s="1199"/>
      <c r="R1" s="1200"/>
      <c r="S1" s="1200"/>
      <c r="T1" s="1200"/>
    </row>
    <row r="2" spans="1:23" s="9" customFormat="1" ht="20.100000000000001" customHeight="1" x14ac:dyDescent="0.2">
      <c r="A2" s="1188" t="s">
        <v>1339</v>
      </c>
      <c r="B2" s="1189"/>
      <c r="C2" s="1189"/>
      <c r="D2" s="1189"/>
      <c r="E2" s="1189"/>
      <c r="F2" s="1189"/>
      <c r="G2" s="1189"/>
      <c r="H2" s="1189"/>
      <c r="I2" s="1189"/>
      <c r="J2" s="1189"/>
      <c r="K2" s="1189"/>
      <c r="L2" s="1189"/>
      <c r="M2" s="1189"/>
      <c r="N2" s="1189"/>
      <c r="O2" s="1189"/>
      <c r="P2" s="1189"/>
      <c r="Q2" s="1189"/>
      <c r="R2" s="1189"/>
      <c r="S2" s="1189"/>
      <c r="T2" s="1190"/>
    </row>
    <row r="3" spans="1:23" s="9" customFormat="1" ht="35.1" customHeight="1" x14ac:dyDescent="0.2">
      <c r="A3" s="1191" t="s">
        <v>1066</v>
      </c>
      <c r="B3" s="1191"/>
      <c r="C3" s="1191"/>
      <c r="D3" s="1191"/>
      <c r="E3" s="1191"/>
      <c r="F3" s="1191"/>
      <c r="G3" s="1191"/>
      <c r="H3" s="1191"/>
      <c r="I3" s="1191"/>
      <c r="J3" s="1191"/>
      <c r="K3" s="1191"/>
      <c r="L3" s="1191"/>
      <c r="M3" s="1191"/>
      <c r="N3" s="1191"/>
      <c r="O3" s="1191"/>
      <c r="P3" s="1191"/>
      <c r="Q3" s="1191"/>
      <c r="R3" s="1191"/>
      <c r="S3" s="1191"/>
      <c r="T3" s="1191"/>
    </row>
    <row r="4" spans="1:23" ht="20.100000000000001" customHeight="1" x14ac:dyDescent="0.2">
      <c r="A4" s="1173"/>
      <c r="B4" s="1173"/>
      <c r="C4" s="1173"/>
      <c r="D4" s="1173"/>
      <c r="E4" s="1173"/>
      <c r="F4" s="1173"/>
      <c r="G4" s="1173"/>
      <c r="H4" s="1173"/>
      <c r="I4" s="1173"/>
      <c r="J4" s="1173"/>
      <c r="K4" s="1173"/>
      <c r="L4" s="1173"/>
      <c r="M4" s="1173"/>
      <c r="N4" s="1173"/>
      <c r="O4" s="1173"/>
      <c r="P4" s="1173"/>
      <c r="Q4" s="1173"/>
      <c r="R4" s="1173"/>
      <c r="S4" s="1173"/>
      <c r="T4" s="1173"/>
    </row>
    <row r="5" spans="1:23" ht="24.95" customHeight="1" x14ac:dyDescent="0.35">
      <c r="A5" s="1201">
        <f>SubrecipientName</f>
        <v>0</v>
      </c>
      <c r="B5" s="1202"/>
      <c r="C5" s="1202"/>
      <c r="D5" s="1202"/>
      <c r="E5" s="1202"/>
      <c r="F5" s="1202"/>
      <c r="G5" s="1202"/>
      <c r="H5" s="1202"/>
      <c r="I5" s="1202"/>
      <c r="J5" s="1202"/>
      <c r="K5" s="1202"/>
      <c r="L5" s="1202"/>
      <c r="M5" s="1202"/>
      <c r="N5" s="1202"/>
      <c r="O5" s="1202"/>
      <c r="P5" s="1202"/>
      <c r="Q5" s="689" t="s">
        <v>49</v>
      </c>
      <c r="R5" s="1203"/>
      <c r="S5" s="1204"/>
      <c r="T5" s="1204"/>
    </row>
    <row r="6" spans="1:23" ht="24.95" customHeight="1" x14ac:dyDescent="0.25">
      <c r="A6" s="1195">
        <f>FIPSNumber</f>
        <v>0</v>
      </c>
      <c r="B6" s="1196"/>
      <c r="C6" s="1196"/>
      <c r="D6" s="1196"/>
      <c r="E6" s="1196"/>
      <c r="F6" s="1196"/>
      <c r="G6" s="1196"/>
      <c r="H6" s="1196"/>
      <c r="I6" s="1196"/>
      <c r="J6" s="1196"/>
      <c r="K6" s="1196"/>
      <c r="L6" s="1196"/>
      <c r="M6" s="1196"/>
      <c r="N6" s="1196"/>
      <c r="O6" s="1196"/>
      <c r="P6" s="1196"/>
      <c r="Q6" s="733" t="s">
        <v>10</v>
      </c>
      <c r="R6" s="1194"/>
      <c r="S6" s="1194"/>
      <c r="T6" s="1194"/>
      <c r="W6" s="734"/>
    </row>
    <row r="7" spans="1:23" ht="24.95" customHeight="1" x14ac:dyDescent="0.2">
      <c r="A7" s="1131" t="str">
        <f>SubawardNumber</f>
        <v>2019-0003</v>
      </c>
      <c r="B7" s="1132"/>
      <c r="C7" s="1132"/>
      <c r="D7" s="1132"/>
      <c r="E7" s="1132"/>
      <c r="F7" s="1132"/>
      <c r="G7" s="1132"/>
      <c r="H7" s="1132"/>
      <c r="I7" s="1132"/>
      <c r="J7" s="1132"/>
      <c r="K7" s="1132"/>
      <c r="L7" s="1132"/>
      <c r="M7" s="1132"/>
      <c r="N7" s="1132"/>
      <c r="O7" s="1132"/>
      <c r="P7" s="1132"/>
      <c r="Q7" s="733" t="s">
        <v>885</v>
      </c>
      <c r="R7" s="1184"/>
      <c r="S7" s="1184"/>
      <c r="T7" s="1184"/>
    </row>
    <row r="8" spans="1:23" ht="24.95" customHeight="1" x14ac:dyDescent="0.2">
      <c r="A8" s="1197"/>
      <c r="B8" s="1197"/>
      <c r="C8" s="1197"/>
      <c r="D8" s="1197"/>
      <c r="E8" s="1197"/>
      <c r="F8" s="1197"/>
      <c r="G8" s="1197"/>
      <c r="H8" s="1197"/>
      <c r="I8" s="1197"/>
      <c r="J8" s="1197"/>
      <c r="K8" s="1197"/>
      <c r="L8" s="1197"/>
      <c r="M8" s="1197"/>
      <c r="N8" s="1197"/>
      <c r="O8" s="1197"/>
      <c r="P8" s="1197"/>
      <c r="Q8" s="635" t="s">
        <v>1072</v>
      </c>
      <c r="R8" s="1192">
        <f>StartDate</f>
        <v>0</v>
      </c>
      <c r="S8" s="1193"/>
      <c r="T8" s="1193"/>
    </row>
    <row r="9" spans="1:23" ht="24.95" customHeight="1" x14ac:dyDescent="0.25">
      <c r="A9" s="1133"/>
      <c r="B9" s="1133"/>
      <c r="C9" s="1133"/>
      <c r="D9" s="1133"/>
      <c r="E9" s="1133"/>
      <c r="F9" s="1133"/>
      <c r="G9" s="1133"/>
      <c r="H9" s="1133"/>
      <c r="I9" s="1133"/>
      <c r="J9" s="1133"/>
      <c r="K9" s="1133"/>
      <c r="L9" s="1133"/>
      <c r="M9" s="1133"/>
      <c r="N9" s="1133"/>
      <c r="O9" s="1133"/>
      <c r="P9" s="1198"/>
      <c r="Q9" s="635" t="s">
        <v>1073</v>
      </c>
      <c r="R9" s="1192">
        <f>EndDate</f>
        <v>0</v>
      </c>
      <c r="S9" s="1193"/>
      <c r="T9" s="1193"/>
    </row>
    <row r="10" spans="1:23" s="690" customFormat="1" ht="39.950000000000003" customHeight="1" x14ac:dyDescent="0.2">
      <c r="A10" s="1176" t="s">
        <v>1424</v>
      </c>
      <c r="B10" s="1176"/>
      <c r="C10" s="1176"/>
      <c r="D10" s="1176"/>
      <c r="E10" s="1176"/>
      <c r="F10" s="1176"/>
      <c r="G10" s="1176"/>
      <c r="H10" s="1176"/>
      <c r="I10" s="1176"/>
      <c r="J10" s="1176"/>
      <c r="K10" s="1176"/>
      <c r="L10" s="1176"/>
      <c r="M10" s="1176"/>
      <c r="N10" s="1176"/>
      <c r="O10" s="1176"/>
      <c r="P10" s="1177"/>
      <c r="Q10" s="319" t="s">
        <v>1076</v>
      </c>
      <c r="R10" s="320" t="s">
        <v>1141</v>
      </c>
      <c r="S10" s="284"/>
      <c r="T10" s="507"/>
    </row>
    <row r="11" spans="1:23" ht="50.1" customHeight="1" x14ac:dyDescent="0.2">
      <c r="A11" s="751" t="s">
        <v>220</v>
      </c>
      <c r="B11" s="752" t="s">
        <v>1039</v>
      </c>
      <c r="C11" s="752" t="s">
        <v>1124</v>
      </c>
      <c r="D11" s="753" t="s">
        <v>1040</v>
      </c>
      <c r="E11" s="753" t="s">
        <v>330</v>
      </c>
      <c r="F11" s="753" t="s">
        <v>1041</v>
      </c>
      <c r="G11" s="753" t="s">
        <v>1108</v>
      </c>
      <c r="H11" s="752" t="s">
        <v>1334</v>
      </c>
      <c r="I11" s="752" t="s">
        <v>1135</v>
      </c>
      <c r="J11" s="752" t="s">
        <v>1125</v>
      </c>
      <c r="K11" s="752" t="s">
        <v>1361</v>
      </c>
      <c r="L11" s="752" t="s">
        <v>1229</v>
      </c>
      <c r="M11" s="752" t="s">
        <v>1115</v>
      </c>
      <c r="N11" s="752" t="s">
        <v>1114</v>
      </c>
      <c r="O11" s="752" t="s">
        <v>1109</v>
      </c>
      <c r="P11" s="752" t="s">
        <v>1126</v>
      </c>
      <c r="Q11" s="752" t="s">
        <v>1105</v>
      </c>
      <c r="R11" s="752" t="s">
        <v>1106</v>
      </c>
      <c r="S11" s="752" t="s">
        <v>1107</v>
      </c>
      <c r="T11" s="752" t="s">
        <v>1075</v>
      </c>
    </row>
    <row r="12" spans="1:23" s="611" customFormat="1" ht="20.25" x14ac:dyDescent="0.2">
      <c r="A12" s="750"/>
      <c r="B12" s="736"/>
      <c r="C12" s="737"/>
      <c r="D12" s="738"/>
      <c r="E12" s="738"/>
      <c r="F12" s="738"/>
      <c r="G12" s="739"/>
      <c r="H12" s="740"/>
      <c r="I12" s="740"/>
      <c r="J12" s="741"/>
      <c r="K12" s="742"/>
      <c r="L12" s="742"/>
      <c r="M12" s="742"/>
      <c r="N12" s="742"/>
      <c r="O12" s="743">
        <f>SUM(RangeCost)</f>
        <v>0</v>
      </c>
      <c r="P12" s="743">
        <f>SUM(RangePrevious)</f>
        <v>0</v>
      </c>
      <c r="Q12" s="743">
        <f>SUM(RangeThisRequest)</f>
        <v>0</v>
      </c>
      <c r="R12" s="741"/>
      <c r="S12" s="743">
        <f>SUM(RangeApproved)</f>
        <v>0</v>
      </c>
      <c r="T12" s="743">
        <f>SUM(RangeBalance)</f>
        <v>0</v>
      </c>
    </row>
    <row r="13" spans="1:23" s="611" customFormat="1" ht="0.2" customHeight="1" x14ac:dyDescent="0.2">
      <c r="A13" s="685" t="s">
        <v>1400</v>
      </c>
      <c r="B13" s="662" t="s">
        <v>1400</v>
      </c>
      <c r="C13" s="662" t="s">
        <v>1400</v>
      </c>
      <c r="D13" s="662" t="s">
        <v>1400</v>
      </c>
      <c r="E13" s="662" t="s">
        <v>1400</v>
      </c>
      <c r="F13" s="662" t="s">
        <v>1400</v>
      </c>
      <c r="G13" s="662" t="s">
        <v>1400</v>
      </c>
      <c r="H13" s="662" t="s">
        <v>1400</v>
      </c>
      <c r="I13" s="662" t="s">
        <v>1400</v>
      </c>
      <c r="J13" s="744" t="s">
        <v>1400</v>
      </c>
      <c r="K13" s="745" t="s">
        <v>1400</v>
      </c>
      <c r="L13" s="669" t="s">
        <v>1400</v>
      </c>
      <c r="M13" s="744" t="s">
        <v>1400</v>
      </c>
      <c r="N13" s="744" t="s">
        <v>1400</v>
      </c>
      <c r="O13" s="672" t="s">
        <v>1400</v>
      </c>
      <c r="P13" s="672" t="s">
        <v>1400</v>
      </c>
      <c r="Q13" s="672" t="s">
        <v>1400</v>
      </c>
      <c r="R13" s="663" t="s">
        <v>1400</v>
      </c>
      <c r="S13" s="746" t="s">
        <v>1400</v>
      </c>
      <c r="T13" s="672" t="s">
        <v>1400</v>
      </c>
    </row>
    <row r="14" spans="1:23" s="616" customFormat="1" ht="17.25" x14ac:dyDescent="0.2">
      <c r="A14" s="646"/>
      <c r="B14" s="647"/>
      <c r="C14" s="647"/>
      <c r="D14" s="647"/>
      <c r="E14" s="647"/>
      <c r="F14" s="647"/>
      <c r="G14" s="647"/>
      <c r="H14" s="647"/>
      <c r="I14" s="647"/>
      <c r="J14" s="681"/>
      <c r="K14" s="748"/>
      <c r="L14" s="681"/>
      <c r="M14" s="681"/>
      <c r="N14" s="681"/>
      <c r="O14" s="694"/>
      <c r="P14" s="694"/>
      <c r="Q14" s="694"/>
      <c r="R14" s="647"/>
      <c r="S14" s="747">
        <f t="shared" ref="S14:S45" si="0">Q14+P14</f>
        <v>0</v>
      </c>
      <c r="T14" s="747">
        <f t="shared" ref="T14:T45" si="1">O14-S14</f>
        <v>0</v>
      </c>
    </row>
    <row r="15" spans="1:23" s="735" customFormat="1" ht="17.25" x14ac:dyDescent="0.2">
      <c r="A15" s="646"/>
      <c r="B15" s="647"/>
      <c r="C15" s="647"/>
      <c r="D15" s="647"/>
      <c r="E15" s="647"/>
      <c r="F15" s="647"/>
      <c r="G15" s="647"/>
      <c r="H15" s="647"/>
      <c r="I15" s="647"/>
      <c r="J15" s="681"/>
      <c r="K15" s="748"/>
      <c r="L15" s="681"/>
      <c r="M15" s="681"/>
      <c r="N15" s="681"/>
      <c r="O15" s="694"/>
      <c r="P15" s="694"/>
      <c r="Q15" s="694"/>
      <c r="R15" s="647"/>
      <c r="S15" s="747">
        <f t="shared" si="0"/>
        <v>0</v>
      </c>
      <c r="T15" s="747">
        <f t="shared" si="1"/>
        <v>0</v>
      </c>
    </row>
    <row r="16" spans="1:23" s="616" customFormat="1" ht="17.25" x14ac:dyDescent="0.2">
      <c r="A16" s="646"/>
      <c r="B16" s="647"/>
      <c r="C16" s="647"/>
      <c r="D16" s="647"/>
      <c r="E16" s="647"/>
      <c r="F16" s="647"/>
      <c r="G16" s="647"/>
      <c r="H16" s="647"/>
      <c r="I16" s="647"/>
      <c r="J16" s="681"/>
      <c r="K16" s="748"/>
      <c r="L16" s="681"/>
      <c r="M16" s="681"/>
      <c r="N16" s="681"/>
      <c r="O16" s="694"/>
      <c r="P16" s="694"/>
      <c r="Q16" s="694"/>
      <c r="R16" s="647"/>
      <c r="S16" s="747">
        <f t="shared" si="0"/>
        <v>0</v>
      </c>
      <c r="T16" s="747">
        <f t="shared" si="1"/>
        <v>0</v>
      </c>
    </row>
    <row r="17" spans="1:20" s="616" customFormat="1" ht="17.25" x14ac:dyDescent="0.2">
      <c r="A17" s="646"/>
      <c r="B17" s="647"/>
      <c r="C17" s="647"/>
      <c r="D17" s="647"/>
      <c r="E17" s="647"/>
      <c r="F17" s="647"/>
      <c r="G17" s="647"/>
      <c r="H17" s="647"/>
      <c r="I17" s="647"/>
      <c r="J17" s="681"/>
      <c r="K17" s="748"/>
      <c r="L17" s="681"/>
      <c r="M17" s="681"/>
      <c r="N17" s="681"/>
      <c r="O17" s="694"/>
      <c r="P17" s="694"/>
      <c r="Q17" s="694"/>
      <c r="R17" s="647"/>
      <c r="S17" s="747">
        <f t="shared" si="0"/>
        <v>0</v>
      </c>
      <c r="T17" s="747">
        <f t="shared" si="1"/>
        <v>0</v>
      </c>
    </row>
    <row r="18" spans="1:20" s="616" customFormat="1" ht="17.25" x14ac:dyDescent="0.2">
      <c r="A18" s="646"/>
      <c r="B18" s="647"/>
      <c r="C18" s="647"/>
      <c r="D18" s="647"/>
      <c r="E18" s="647"/>
      <c r="F18" s="647"/>
      <c r="G18" s="647"/>
      <c r="H18" s="647"/>
      <c r="I18" s="647"/>
      <c r="J18" s="681"/>
      <c r="K18" s="748"/>
      <c r="L18" s="681"/>
      <c r="M18" s="681"/>
      <c r="N18" s="681"/>
      <c r="O18" s="694"/>
      <c r="P18" s="694"/>
      <c r="Q18" s="694"/>
      <c r="R18" s="647"/>
      <c r="S18" s="747">
        <f t="shared" si="0"/>
        <v>0</v>
      </c>
      <c r="T18" s="747">
        <f t="shared" si="1"/>
        <v>0</v>
      </c>
    </row>
    <row r="19" spans="1:20" s="616" customFormat="1" ht="17.25" x14ac:dyDescent="0.2">
      <c r="A19" s="646"/>
      <c r="B19" s="647"/>
      <c r="C19" s="647"/>
      <c r="D19" s="647"/>
      <c r="E19" s="647"/>
      <c r="F19" s="647"/>
      <c r="G19" s="647"/>
      <c r="H19" s="647"/>
      <c r="I19" s="647"/>
      <c r="J19" s="681"/>
      <c r="K19" s="748"/>
      <c r="L19" s="681"/>
      <c r="M19" s="681"/>
      <c r="N19" s="681"/>
      <c r="O19" s="694"/>
      <c r="P19" s="694"/>
      <c r="Q19" s="694"/>
      <c r="R19" s="647"/>
      <c r="S19" s="747">
        <f t="shared" si="0"/>
        <v>0</v>
      </c>
      <c r="T19" s="747">
        <f t="shared" si="1"/>
        <v>0</v>
      </c>
    </row>
    <row r="20" spans="1:20" s="616" customFormat="1" ht="17.25" x14ac:dyDescent="0.2">
      <c r="A20" s="646"/>
      <c r="B20" s="647"/>
      <c r="C20" s="647"/>
      <c r="D20" s="647"/>
      <c r="E20" s="647"/>
      <c r="F20" s="647"/>
      <c r="G20" s="647"/>
      <c r="H20" s="647"/>
      <c r="I20" s="647"/>
      <c r="J20" s="681"/>
      <c r="K20" s="748"/>
      <c r="L20" s="681"/>
      <c r="M20" s="681"/>
      <c r="N20" s="681"/>
      <c r="O20" s="694"/>
      <c r="P20" s="694"/>
      <c r="Q20" s="694"/>
      <c r="R20" s="647"/>
      <c r="S20" s="747">
        <f t="shared" si="0"/>
        <v>0</v>
      </c>
      <c r="T20" s="747">
        <f t="shared" si="1"/>
        <v>0</v>
      </c>
    </row>
    <row r="21" spans="1:20" s="616" customFormat="1" ht="17.25" x14ac:dyDescent="0.2">
      <c r="A21" s="646"/>
      <c r="B21" s="647"/>
      <c r="C21" s="647"/>
      <c r="D21" s="647"/>
      <c r="E21" s="647"/>
      <c r="F21" s="647"/>
      <c r="G21" s="647"/>
      <c r="H21" s="647"/>
      <c r="I21" s="647"/>
      <c r="J21" s="681"/>
      <c r="K21" s="748"/>
      <c r="L21" s="681"/>
      <c r="M21" s="681"/>
      <c r="N21" s="681"/>
      <c r="O21" s="694"/>
      <c r="P21" s="694"/>
      <c r="Q21" s="694"/>
      <c r="R21" s="647"/>
      <c r="S21" s="747">
        <f t="shared" si="0"/>
        <v>0</v>
      </c>
      <c r="T21" s="747">
        <f t="shared" si="1"/>
        <v>0</v>
      </c>
    </row>
    <row r="22" spans="1:20" s="616" customFormat="1" ht="17.25" x14ac:dyDescent="0.2">
      <c r="A22" s="646"/>
      <c r="B22" s="647"/>
      <c r="C22" s="647"/>
      <c r="D22" s="647"/>
      <c r="E22" s="647"/>
      <c r="F22" s="647"/>
      <c r="G22" s="647"/>
      <c r="H22" s="647"/>
      <c r="I22" s="647"/>
      <c r="J22" s="681"/>
      <c r="K22" s="748"/>
      <c r="L22" s="681"/>
      <c r="M22" s="681"/>
      <c r="N22" s="681"/>
      <c r="O22" s="694"/>
      <c r="P22" s="694"/>
      <c r="Q22" s="694"/>
      <c r="R22" s="647"/>
      <c r="S22" s="747">
        <f t="shared" si="0"/>
        <v>0</v>
      </c>
      <c r="T22" s="747">
        <f t="shared" si="1"/>
        <v>0</v>
      </c>
    </row>
    <row r="23" spans="1:20" s="616" customFormat="1" ht="17.25" x14ac:dyDescent="0.2">
      <c r="A23" s="646"/>
      <c r="B23" s="647"/>
      <c r="C23" s="647"/>
      <c r="D23" s="647"/>
      <c r="E23" s="647"/>
      <c r="F23" s="647"/>
      <c r="G23" s="647"/>
      <c r="H23" s="647"/>
      <c r="I23" s="647"/>
      <c r="J23" s="681"/>
      <c r="K23" s="748"/>
      <c r="L23" s="681"/>
      <c r="M23" s="681"/>
      <c r="N23" s="681"/>
      <c r="O23" s="694"/>
      <c r="P23" s="694"/>
      <c r="Q23" s="694"/>
      <c r="R23" s="647"/>
      <c r="S23" s="747">
        <f t="shared" si="0"/>
        <v>0</v>
      </c>
      <c r="T23" s="747">
        <f t="shared" si="1"/>
        <v>0</v>
      </c>
    </row>
    <row r="24" spans="1:20" s="616" customFormat="1" ht="17.25" x14ac:dyDescent="0.2">
      <c r="A24" s="646"/>
      <c r="B24" s="647"/>
      <c r="C24" s="647"/>
      <c r="D24" s="647"/>
      <c r="E24" s="647"/>
      <c r="F24" s="647"/>
      <c r="G24" s="647"/>
      <c r="H24" s="647"/>
      <c r="I24" s="647"/>
      <c r="J24" s="681"/>
      <c r="K24" s="748"/>
      <c r="L24" s="681"/>
      <c r="M24" s="681"/>
      <c r="N24" s="681"/>
      <c r="O24" s="694"/>
      <c r="P24" s="694"/>
      <c r="Q24" s="694"/>
      <c r="R24" s="647"/>
      <c r="S24" s="747">
        <f t="shared" si="0"/>
        <v>0</v>
      </c>
      <c r="T24" s="747">
        <f t="shared" si="1"/>
        <v>0</v>
      </c>
    </row>
    <row r="25" spans="1:20" s="616" customFormat="1" ht="17.25" x14ac:dyDescent="0.2">
      <c r="A25" s="646"/>
      <c r="B25" s="647"/>
      <c r="C25" s="647"/>
      <c r="D25" s="647"/>
      <c r="E25" s="647"/>
      <c r="F25" s="647"/>
      <c r="G25" s="647"/>
      <c r="H25" s="647"/>
      <c r="I25" s="647"/>
      <c r="J25" s="681"/>
      <c r="K25" s="748"/>
      <c r="L25" s="681"/>
      <c r="M25" s="681"/>
      <c r="N25" s="681"/>
      <c r="O25" s="694"/>
      <c r="P25" s="694"/>
      <c r="Q25" s="694"/>
      <c r="R25" s="647"/>
      <c r="S25" s="747">
        <f t="shared" si="0"/>
        <v>0</v>
      </c>
      <c r="T25" s="747">
        <f t="shared" si="1"/>
        <v>0</v>
      </c>
    </row>
    <row r="26" spans="1:20" s="616" customFormat="1" ht="17.25" x14ac:dyDescent="0.2">
      <c r="A26" s="646"/>
      <c r="B26" s="647"/>
      <c r="C26" s="647"/>
      <c r="D26" s="647"/>
      <c r="E26" s="647"/>
      <c r="F26" s="647"/>
      <c r="G26" s="647"/>
      <c r="H26" s="647"/>
      <c r="I26" s="647"/>
      <c r="J26" s="681"/>
      <c r="K26" s="748"/>
      <c r="L26" s="681"/>
      <c r="M26" s="681"/>
      <c r="N26" s="681"/>
      <c r="O26" s="694"/>
      <c r="P26" s="694"/>
      <c r="Q26" s="694"/>
      <c r="R26" s="647"/>
      <c r="S26" s="747">
        <f t="shared" si="0"/>
        <v>0</v>
      </c>
      <c r="T26" s="747">
        <f t="shared" si="1"/>
        <v>0</v>
      </c>
    </row>
    <row r="27" spans="1:20" s="616" customFormat="1" ht="17.25" x14ac:dyDescent="0.2">
      <c r="A27" s="646"/>
      <c r="B27" s="647"/>
      <c r="C27" s="647"/>
      <c r="D27" s="647"/>
      <c r="E27" s="647"/>
      <c r="F27" s="647"/>
      <c r="G27" s="647"/>
      <c r="H27" s="647"/>
      <c r="I27" s="647"/>
      <c r="J27" s="681"/>
      <c r="K27" s="748"/>
      <c r="L27" s="681"/>
      <c r="M27" s="681"/>
      <c r="N27" s="681"/>
      <c r="O27" s="694"/>
      <c r="P27" s="694"/>
      <c r="Q27" s="694"/>
      <c r="R27" s="647"/>
      <c r="S27" s="747">
        <f t="shared" si="0"/>
        <v>0</v>
      </c>
      <c r="T27" s="747">
        <f t="shared" si="1"/>
        <v>0</v>
      </c>
    </row>
    <row r="28" spans="1:20" s="616" customFormat="1" ht="17.25" x14ac:dyDescent="0.2">
      <c r="A28" s="646"/>
      <c r="B28" s="647"/>
      <c r="C28" s="647"/>
      <c r="D28" s="647"/>
      <c r="E28" s="647"/>
      <c r="F28" s="647"/>
      <c r="G28" s="647"/>
      <c r="H28" s="647"/>
      <c r="I28" s="647"/>
      <c r="J28" s="681"/>
      <c r="K28" s="748"/>
      <c r="L28" s="681"/>
      <c r="M28" s="681"/>
      <c r="N28" s="681"/>
      <c r="O28" s="694"/>
      <c r="P28" s="694"/>
      <c r="Q28" s="694"/>
      <c r="R28" s="647"/>
      <c r="S28" s="747">
        <f t="shared" si="0"/>
        <v>0</v>
      </c>
      <c r="T28" s="747">
        <f t="shared" si="1"/>
        <v>0</v>
      </c>
    </row>
    <row r="29" spans="1:20" s="616" customFormat="1" ht="17.25" x14ac:dyDescent="0.2">
      <c r="A29" s="646"/>
      <c r="B29" s="647"/>
      <c r="C29" s="647"/>
      <c r="D29" s="647"/>
      <c r="E29" s="647"/>
      <c r="F29" s="647"/>
      <c r="G29" s="647"/>
      <c r="H29" s="647"/>
      <c r="I29" s="647"/>
      <c r="J29" s="681"/>
      <c r="K29" s="748"/>
      <c r="L29" s="681"/>
      <c r="M29" s="681"/>
      <c r="N29" s="681"/>
      <c r="O29" s="694"/>
      <c r="P29" s="694"/>
      <c r="Q29" s="694"/>
      <c r="R29" s="647"/>
      <c r="S29" s="747">
        <f t="shared" si="0"/>
        <v>0</v>
      </c>
      <c r="T29" s="747">
        <f t="shared" si="1"/>
        <v>0</v>
      </c>
    </row>
    <row r="30" spans="1:20" s="616" customFormat="1" ht="17.25" x14ac:dyDescent="0.2">
      <c r="A30" s="646"/>
      <c r="B30" s="647"/>
      <c r="C30" s="647"/>
      <c r="D30" s="647"/>
      <c r="E30" s="647"/>
      <c r="F30" s="647"/>
      <c r="G30" s="647"/>
      <c r="H30" s="647"/>
      <c r="I30" s="647"/>
      <c r="J30" s="681"/>
      <c r="K30" s="748"/>
      <c r="L30" s="681"/>
      <c r="M30" s="681"/>
      <c r="N30" s="681"/>
      <c r="O30" s="694"/>
      <c r="P30" s="694"/>
      <c r="Q30" s="694"/>
      <c r="R30" s="647"/>
      <c r="S30" s="747">
        <f t="shared" si="0"/>
        <v>0</v>
      </c>
      <c r="T30" s="747">
        <f t="shared" si="1"/>
        <v>0</v>
      </c>
    </row>
    <row r="31" spans="1:20" s="616" customFormat="1" ht="17.25" x14ac:dyDescent="0.2">
      <c r="A31" s="646"/>
      <c r="B31" s="647"/>
      <c r="C31" s="647"/>
      <c r="D31" s="647"/>
      <c r="E31" s="647"/>
      <c r="F31" s="647"/>
      <c r="G31" s="647"/>
      <c r="H31" s="647"/>
      <c r="I31" s="647"/>
      <c r="J31" s="681"/>
      <c r="K31" s="748"/>
      <c r="L31" s="681"/>
      <c r="M31" s="681"/>
      <c r="N31" s="681"/>
      <c r="O31" s="694"/>
      <c r="P31" s="694"/>
      <c r="Q31" s="694"/>
      <c r="R31" s="647"/>
      <c r="S31" s="747">
        <f t="shared" si="0"/>
        <v>0</v>
      </c>
      <c r="T31" s="747">
        <f t="shared" si="1"/>
        <v>0</v>
      </c>
    </row>
    <row r="32" spans="1:20" s="616" customFormat="1" ht="17.25" x14ac:dyDescent="0.2">
      <c r="A32" s="646"/>
      <c r="B32" s="647"/>
      <c r="C32" s="647"/>
      <c r="D32" s="647"/>
      <c r="E32" s="647"/>
      <c r="F32" s="647"/>
      <c r="G32" s="647"/>
      <c r="H32" s="647"/>
      <c r="I32" s="647"/>
      <c r="J32" s="681"/>
      <c r="K32" s="748"/>
      <c r="L32" s="681"/>
      <c r="M32" s="681"/>
      <c r="N32" s="681"/>
      <c r="O32" s="694"/>
      <c r="P32" s="694"/>
      <c r="Q32" s="694"/>
      <c r="R32" s="647"/>
      <c r="S32" s="747">
        <f t="shared" si="0"/>
        <v>0</v>
      </c>
      <c r="T32" s="747">
        <f t="shared" si="1"/>
        <v>0</v>
      </c>
    </row>
    <row r="33" spans="1:20" s="616" customFormat="1" ht="17.25" x14ac:dyDescent="0.2">
      <c r="A33" s="646"/>
      <c r="B33" s="647"/>
      <c r="C33" s="647"/>
      <c r="D33" s="647"/>
      <c r="E33" s="647"/>
      <c r="F33" s="647"/>
      <c r="G33" s="647"/>
      <c r="H33" s="647"/>
      <c r="I33" s="647"/>
      <c r="J33" s="681"/>
      <c r="K33" s="748"/>
      <c r="L33" s="681"/>
      <c r="M33" s="681"/>
      <c r="N33" s="681"/>
      <c r="O33" s="694"/>
      <c r="P33" s="694"/>
      <c r="Q33" s="694"/>
      <c r="R33" s="647"/>
      <c r="S33" s="747">
        <f t="shared" si="0"/>
        <v>0</v>
      </c>
      <c r="T33" s="747">
        <f t="shared" si="1"/>
        <v>0</v>
      </c>
    </row>
    <row r="34" spans="1:20" s="616" customFormat="1" ht="17.25" x14ac:dyDescent="0.2">
      <c r="A34" s="646"/>
      <c r="B34" s="647"/>
      <c r="C34" s="647"/>
      <c r="D34" s="647"/>
      <c r="E34" s="647"/>
      <c r="F34" s="647"/>
      <c r="G34" s="647"/>
      <c r="H34" s="647"/>
      <c r="I34" s="647"/>
      <c r="J34" s="681"/>
      <c r="K34" s="748"/>
      <c r="L34" s="681"/>
      <c r="M34" s="681"/>
      <c r="N34" s="681"/>
      <c r="O34" s="694"/>
      <c r="P34" s="694"/>
      <c r="Q34" s="694"/>
      <c r="R34" s="647"/>
      <c r="S34" s="747">
        <f t="shared" si="0"/>
        <v>0</v>
      </c>
      <c r="T34" s="747">
        <f t="shared" si="1"/>
        <v>0</v>
      </c>
    </row>
    <row r="35" spans="1:20" s="616" customFormat="1" ht="17.25" x14ac:dyDescent="0.2">
      <c r="A35" s="646"/>
      <c r="B35" s="647"/>
      <c r="C35" s="647"/>
      <c r="D35" s="647"/>
      <c r="E35" s="647"/>
      <c r="F35" s="647"/>
      <c r="G35" s="647"/>
      <c r="H35" s="647"/>
      <c r="I35" s="647"/>
      <c r="J35" s="681"/>
      <c r="K35" s="748"/>
      <c r="L35" s="681"/>
      <c r="M35" s="681"/>
      <c r="N35" s="681"/>
      <c r="O35" s="694"/>
      <c r="P35" s="694"/>
      <c r="Q35" s="694"/>
      <c r="R35" s="647"/>
      <c r="S35" s="747">
        <f t="shared" si="0"/>
        <v>0</v>
      </c>
      <c r="T35" s="747">
        <f t="shared" si="1"/>
        <v>0</v>
      </c>
    </row>
    <row r="36" spans="1:20" s="616" customFormat="1" ht="17.25" x14ac:dyDescent="0.2">
      <c r="A36" s="646"/>
      <c r="B36" s="647"/>
      <c r="C36" s="647"/>
      <c r="D36" s="647"/>
      <c r="E36" s="647"/>
      <c r="F36" s="647"/>
      <c r="G36" s="647"/>
      <c r="H36" s="647"/>
      <c r="I36" s="647"/>
      <c r="J36" s="681"/>
      <c r="K36" s="748"/>
      <c r="L36" s="681"/>
      <c r="M36" s="681"/>
      <c r="N36" s="681"/>
      <c r="O36" s="694"/>
      <c r="P36" s="694"/>
      <c r="Q36" s="694"/>
      <c r="R36" s="647"/>
      <c r="S36" s="747">
        <f t="shared" si="0"/>
        <v>0</v>
      </c>
      <c r="T36" s="747">
        <f t="shared" si="1"/>
        <v>0</v>
      </c>
    </row>
    <row r="37" spans="1:20" s="616" customFormat="1" ht="17.25" x14ac:dyDescent="0.2">
      <c r="A37" s="646"/>
      <c r="B37" s="647"/>
      <c r="C37" s="647"/>
      <c r="D37" s="647"/>
      <c r="E37" s="647"/>
      <c r="F37" s="647"/>
      <c r="G37" s="647"/>
      <c r="H37" s="647"/>
      <c r="I37" s="647"/>
      <c r="J37" s="681"/>
      <c r="K37" s="748"/>
      <c r="L37" s="681"/>
      <c r="M37" s="681"/>
      <c r="N37" s="681"/>
      <c r="O37" s="694"/>
      <c r="P37" s="694"/>
      <c r="Q37" s="694"/>
      <c r="R37" s="647"/>
      <c r="S37" s="747">
        <f t="shared" si="0"/>
        <v>0</v>
      </c>
      <c r="T37" s="747">
        <f t="shared" si="1"/>
        <v>0</v>
      </c>
    </row>
    <row r="38" spans="1:20" s="616" customFormat="1" ht="17.25" x14ac:dyDescent="0.2">
      <c r="A38" s="646"/>
      <c r="B38" s="647"/>
      <c r="C38" s="647"/>
      <c r="D38" s="647"/>
      <c r="E38" s="647"/>
      <c r="F38" s="647"/>
      <c r="G38" s="647"/>
      <c r="H38" s="647"/>
      <c r="I38" s="647"/>
      <c r="J38" s="681"/>
      <c r="K38" s="748"/>
      <c r="L38" s="681"/>
      <c r="M38" s="681"/>
      <c r="N38" s="681"/>
      <c r="O38" s="694"/>
      <c r="P38" s="694"/>
      <c r="Q38" s="694"/>
      <c r="R38" s="647"/>
      <c r="S38" s="747">
        <f t="shared" si="0"/>
        <v>0</v>
      </c>
      <c r="T38" s="747">
        <f t="shared" si="1"/>
        <v>0</v>
      </c>
    </row>
    <row r="39" spans="1:20" s="616" customFormat="1" ht="17.25" x14ac:dyDescent="0.2">
      <c r="A39" s="646"/>
      <c r="B39" s="647"/>
      <c r="C39" s="647"/>
      <c r="D39" s="647"/>
      <c r="E39" s="647"/>
      <c r="F39" s="647"/>
      <c r="G39" s="647"/>
      <c r="H39" s="647"/>
      <c r="I39" s="647"/>
      <c r="J39" s="681"/>
      <c r="K39" s="748"/>
      <c r="L39" s="681"/>
      <c r="M39" s="681"/>
      <c r="N39" s="681"/>
      <c r="O39" s="694"/>
      <c r="P39" s="694"/>
      <c r="Q39" s="694"/>
      <c r="R39" s="647"/>
      <c r="S39" s="747">
        <f t="shared" si="0"/>
        <v>0</v>
      </c>
      <c r="T39" s="747">
        <f t="shared" si="1"/>
        <v>0</v>
      </c>
    </row>
    <row r="40" spans="1:20" s="616" customFormat="1" ht="17.25" x14ac:dyDescent="0.2">
      <c r="A40" s="646"/>
      <c r="B40" s="647"/>
      <c r="C40" s="647"/>
      <c r="D40" s="647"/>
      <c r="E40" s="647"/>
      <c r="F40" s="647"/>
      <c r="G40" s="647"/>
      <c r="H40" s="647"/>
      <c r="I40" s="647"/>
      <c r="J40" s="681"/>
      <c r="K40" s="748"/>
      <c r="L40" s="681"/>
      <c r="M40" s="681"/>
      <c r="N40" s="681"/>
      <c r="O40" s="694"/>
      <c r="P40" s="694"/>
      <c r="Q40" s="694"/>
      <c r="R40" s="647"/>
      <c r="S40" s="747">
        <f t="shared" si="0"/>
        <v>0</v>
      </c>
      <c r="T40" s="747">
        <f t="shared" si="1"/>
        <v>0</v>
      </c>
    </row>
    <row r="41" spans="1:20" s="616" customFormat="1" ht="17.25" x14ac:dyDescent="0.2">
      <c r="A41" s="646"/>
      <c r="B41" s="647"/>
      <c r="C41" s="647"/>
      <c r="D41" s="647"/>
      <c r="E41" s="647"/>
      <c r="F41" s="647"/>
      <c r="G41" s="647"/>
      <c r="H41" s="647"/>
      <c r="I41" s="647"/>
      <c r="J41" s="681"/>
      <c r="K41" s="748"/>
      <c r="L41" s="681"/>
      <c r="M41" s="681"/>
      <c r="N41" s="681"/>
      <c r="O41" s="694"/>
      <c r="P41" s="694"/>
      <c r="Q41" s="694"/>
      <c r="R41" s="647"/>
      <c r="S41" s="747">
        <f t="shared" si="0"/>
        <v>0</v>
      </c>
      <c r="T41" s="747">
        <f t="shared" si="1"/>
        <v>0</v>
      </c>
    </row>
    <row r="42" spans="1:20" s="616" customFormat="1" ht="17.25" x14ac:dyDescent="0.2">
      <c r="A42" s="646"/>
      <c r="B42" s="647"/>
      <c r="C42" s="647"/>
      <c r="D42" s="647"/>
      <c r="E42" s="647"/>
      <c r="F42" s="647"/>
      <c r="G42" s="647"/>
      <c r="H42" s="647"/>
      <c r="I42" s="647"/>
      <c r="J42" s="681"/>
      <c r="K42" s="748"/>
      <c r="L42" s="681"/>
      <c r="M42" s="681"/>
      <c r="N42" s="681"/>
      <c r="O42" s="694"/>
      <c r="P42" s="694"/>
      <c r="Q42" s="694"/>
      <c r="R42" s="647"/>
      <c r="S42" s="747">
        <f t="shared" si="0"/>
        <v>0</v>
      </c>
      <c r="T42" s="747">
        <f t="shared" si="1"/>
        <v>0</v>
      </c>
    </row>
    <row r="43" spans="1:20" s="616" customFormat="1" ht="17.25" x14ac:dyDescent="0.2">
      <c r="A43" s="646"/>
      <c r="B43" s="647"/>
      <c r="C43" s="647"/>
      <c r="D43" s="647"/>
      <c r="E43" s="647"/>
      <c r="F43" s="647"/>
      <c r="G43" s="647"/>
      <c r="H43" s="647"/>
      <c r="I43" s="647"/>
      <c r="J43" s="681"/>
      <c r="K43" s="748"/>
      <c r="L43" s="681"/>
      <c r="M43" s="681"/>
      <c r="N43" s="681"/>
      <c r="O43" s="694"/>
      <c r="P43" s="694"/>
      <c r="Q43" s="694"/>
      <c r="R43" s="647"/>
      <c r="S43" s="747">
        <f t="shared" si="0"/>
        <v>0</v>
      </c>
      <c r="T43" s="747">
        <f t="shared" si="1"/>
        <v>0</v>
      </c>
    </row>
    <row r="44" spans="1:20" s="616" customFormat="1" ht="17.25" x14ac:dyDescent="0.2">
      <c r="A44" s="646"/>
      <c r="B44" s="647"/>
      <c r="C44" s="647"/>
      <c r="D44" s="647"/>
      <c r="E44" s="647"/>
      <c r="F44" s="647"/>
      <c r="G44" s="647"/>
      <c r="H44" s="647"/>
      <c r="I44" s="647"/>
      <c r="J44" s="681"/>
      <c r="K44" s="748"/>
      <c r="L44" s="681"/>
      <c r="M44" s="681"/>
      <c r="N44" s="681"/>
      <c r="O44" s="694"/>
      <c r="P44" s="694"/>
      <c r="Q44" s="694"/>
      <c r="R44" s="647"/>
      <c r="S44" s="747">
        <f t="shared" si="0"/>
        <v>0</v>
      </c>
      <c r="T44" s="747">
        <f t="shared" si="1"/>
        <v>0</v>
      </c>
    </row>
    <row r="45" spans="1:20" s="616" customFormat="1" ht="17.25" x14ac:dyDescent="0.2">
      <c r="A45" s="646"/>
      <c r="B45" s="647"/>
      <c r="C45" s="647"/>
      <c r="D45" s="647"/>
      <c r="E45" s="647"/>
      <c r="F45" s="647"/>
      <c r="G45" s="647"/>
      <c r="H45" s="647"/>
      <c r="I45" s="647"/>
      <c r="J45" s="681"/>
      <c r="K45" s="748"/>
      <c r="L45" s="681"/>
      <c r="M45" s="681"/>
      <c r="N45" s="681"/>
      <c r="O45" s="694"/>
      <c r="P45" s="694"/>
      <c r="Q45" s="694"/>
      <c r="R45" s="647"/>
      <c r="S45" s="747">
        <f t="shared" si="0"/>
        <v>0</v>
      </c>
      <c r="T45" s="747">
        <f t="shared" si="1"/>
        <v>0</v>
      </c>
    </row>
    <row r="46" spans="1:20" s="616" customFormat="1" ht="17.25" x14ac:dyDescent="0.2">
      <c r="A46" s="646"/>
      <c r="B46" s="647"/>
      <c r="C46" s="647"/>
      <c r="D46" s="647"/>
      <c r="E46" s="647"/>
      <c r="F46" s="647"/>
      <c r="G46" s="647"/>
      <c r="H46" s="647"/>
      <c r="I46" s="647"/>
      <c r="J46" s="681"/>
      <c r="K46" s="748"/>
      <c r="L46" s="681"/>
      <c r="M46" s="681"/>
      <c r="N46" s="681"/>
      <c r="O46" s="694"/>
      <c r="P46" s="694"/>
      <c r="Q46" s="694"/>
      <c r="R46" s="647"/>
      <c r="S46" s="747">
        <f t="shared" ref="S46:S77" si="2">Q46+P46</f>
        <v>0</v>
      </c>
      <c r="T46" s="747">
        <f t="shared" ref="T46:T77" si="3">O46-S46</f>
        <v>0</v>
      </c>
    </row>
    <row r="47" spans="1:20" s="616" customFormat="1" ht="17.25" x14ac:dyDescent="0.2">
      <c r="A47" s="646"/>
      <c r="B47" s="647"/>
      <c r="C47" s="647"/>
      <c r="D47" s="647"/>
      <c r="E47" s="647"/>
      <c r="F47" s="647"/>
      <c r="G47" s="647"/>
      <c r="H47" s="647"/>
      <c r="I47" s="647"/>
      <c r="J47" s="681"/>
      <c r="K47" s="748"/>
      <c r="L47" s="681"/>
      <c r="M47" s="681"/>
      <c r="N47" s="681"/>
      <c r="O47" s="694"/>
      <c r="P47" s="694"/>
      <c r="Q47" s="694"/>
      <c r="R47" s="647"/>
      <c r="S47" s="747">
        <f t="shared" si="2"/>
        <v>0</v>
      </c>
      <c r="T47" s="747">
        <f t="shared" si="3"/>
        <v>0</v>
      </c>
    </row>
    <row r="48" spans="1:20" s="616" customFormat="1" ht="17.25" x14ac:dyDescent="0.2">
      <c r="A48" s="646"/>
      <c r="B48" s="647"/>
      <c r="C48" s="647"/>
      <c r="D48" s="647"/>
      <c r="E48" s="647"/>
      <c r="F48" s="647"/>
      <c r="G48" s="647"/>
      <c r="H48" s="647"/>
      <c r="I48" s="647"/>
      <c r="J48" s="681"/>
      <c r="K48" s="748"/>
      <c r="L48" s="681"/>
      <c r="M48" s="681"/>
      <c r="N48" s="681"/>
      <c r="O48" s="694"/>
      <c r="P48" s="694"/>
      <c r="Q48" s="694"/>
      <c r="R48" s="647"/>
      <c r="S48" s="747">
        <f t="shared" si="2"/>
        <v>0</v>
      </c>
      <c r="T48" s="747">
        <f t="shared" si="3"/>
        <v>0</v>
      </c>
    </row>
    <row r="49" spans="1:20" s="616" customFormat="1" ht="17.25" x14ac:dyDescent="0.2">
      <c r="A49" s="646"/>
      <c r="B49" s="647"/>
      <c r="C49" s="647"/>
      <c r="D49" s="647"/>
      <c r="E49" s="647"/>
      <c r="F49" s="647"/>
      <c r="G49" s="647"/>
      <c r="H49" s="647"/>
      <c r="I49" s="647"/>
      <c r="J49" s="681"/>
      <c r="K49" s="748"/>
      <c r="L49" s="681"/>
      <c r="M49" s="681"/>
      <c r="N49" s="681"/>
      <c r="O49" s="694"/>
      <c r="P49" s="694"/>
      <c r="Q49" s="694"/>
      <c r="R49" s="647"/>
      <c r="S49" s="747">
        <f t="shared" si="2"/>
        <v>0</v>
      </c>
      <c r="T49" s="747">
        <f t="shared" si="3"/>
        <v>0</v>
      </c>
    </row>
    <row r="50" spans="1:20" s="616" customFormat="1" ht="17.25" x14ac:dyDescent="0.2">
      <c r="A50" s="646"/>
      <c r="B50" s="647"/>
      <c r="C50" s="647"/>
      <c r="D50" s="647"/>
      <c r="E50" s="647"/>
      <c r="F50" s="647"/>
      <c r="G50" s="647"/>
      <c r="H50" s="647"/>
      <c r="I50" s="647"/>
      <c r="J50" s="681"/>
      <c r="K50" s="748"/>
      <c r="L50" s="681"/>
      <c r="M50" s="681"/>
      <c r="N50" s="681"/>
      <c r="O50" s="694"/>
      <c r="P50" s="694"/>
      <c r="Q50" s="694"/>
      <c r="R50" s="647"/>
      <c r="S50" s="747">
        <f t="shared" si="2"/>
        <v>0</v>
      </c>
      <c r="T50" s="747">
        <f t="shared" si="3"/>
        <v>0</v>
      </c>
    </row>
    <row r="51" spans="1:20" s="616" customFormat="1" ht="17.25" x14ac:dyDescent="0.2">
      <c r="A51" s="646"/>
      <c r="B51" s="647"/>
      <c r="C51" s="647"/>
      <c r="D51" s="647"/>
      <c r="E51" s="647"/>
      <c r="F51" s="647"/>
      <c r="G51" s="647"/>
      <c r="H51" s="647"/>
      <c r="I51" s="647"/>
      <c r="J51" s="681"/>
      <c r="K51" s="748"/>
      <c r="L51" s="681"/>
      <c r="M51" s="681"/>
      <c r="N51" s="681"/>
      <c r="O51" s="694"/>
      <c r="P51" s="694"/>
      <c r="Q51" s="694"/>
      <c r="R51" s="647"/>
      <c r="S51" s="747">
        <f t="shared" si="2"/>
        <v>0</v>
      </c>
      <c r="T51" s="747">
        <f t="shared" si="3"/>
        <v>0</v>
      </c>
    </row>
    <row r="52" spans="1:20" s="616" customFormat="1" ht="17.25" x14ac:dyDescent="0.2">
      <c r="A52" s="646"/>
      <c r="B52" s="647"/>
      <c r="C52" s="647"/>
      <c r="D52" s="647"/>
      <c r="E52" s="647"/>
      <c r="F52" s="647"/>
      <c r="G52" s="647"/>
      <c r="H52" s="647"/>
      <c r="I52" s="647"/>
      <c r="J52" s="681"/>
      <c r="K52" s="748"/>
      <c r="L52" s="681"/>
      <c r="M52" s="681"/>
      <c r="N52" s="681"/>
      <c r="O52" s="694"/>
      <c r="P52" s="694"/>
      <c r="Q52" s="694"/>
      <c r="R52" s="647"/>
      <c r="S52" s="747">
        <f t="shared" si="2"/>
        <v>0</v>
      </c>
      <c r="T52" s="747">
        <f t="shared" si="3"/>
        <v>0</v>
      </c>
    </row>
    <row r="53" spans="1:20" s="616" customFormat="1" ht="17.25" x14ac:dyDescent="0.2">
      <c r="A53" s="646"/>
      <c r="B53" s="647"/>
      <c r="C53" s="647"/>
      <c r="D53" s="647"/>
      <c r="E53" s="647"/>
      <c r="F53" s="647"/>
      <c r="G53" s="647"/>
      <c r="H53" s="647"/>
      <c r="I53" s="647"/>
      <c r="J53" s="681"/>
      <c r="K53" s="748"/>
      <c r="L53" s="681"/>
      <c r="M53" s="681"/>
      <c r="N53" s="681"/>
      <c r="O53" s="694"/>
      <c r="P53" s="694"/>
      <c r="Q53" s="694"/>
      <c r="R53" s="647"/>
      <c r="S53" s="747">
        <f t="shared" si="2"/>
        <v>0</v>
      </c>
      <c r="T53" s="747">
        <f t="shared" si="3"/>
        <v>0</v>
      </c>
    </row>
    <row r="54" spans="1:20" s="616" customFormat="1" ht="17.25" x14ac:dyDescent="0.2">
      <c r="A54" s="646"/>
      <c r="B54" s="647"/>
      <c r="C54" s="647"/>
      <c r="D54" s="647"/>
      <c r="E54" s="647"/>
      <c r="F54" s="647"/>
      <c r="G54" s="647"/>
      <c r="H54" s="647"/>
      <c r="I54" s="647"/>
      <c r="J54" s="681"/>
      <c r="K54" s="748"/>
      <c r="L54" s="681"/>
      <c r="M54" s="681"/>
      <c r="N54" s="681"/>
      <c r="O54" s="694"/>
      <c r="P54" s="694"/>
      <c r="Q54" s="694"/>
      <c r="R54" s="647"/>
      <c r="S54" s="747">
        <f t="shared" si="2"/>
        <v>0</v>
      </c>
      <c r="T54" s="747">
        <f t="shared" si="3"/>
        <v>0</v>
      </c>
    </row>
    <row r="55" spans="1:20" s="616" customFormat="1" ht="17.25" x14ac:dyDescent="0.2">
      <c r="A55" s="646"/>
      <c r="B55" s="647"/>
      <c r="C55" s="647"/>
      <c r="D55" s="647"/>
      <c r="E55" s="647"/>
      <c r="F55" s="647"/>
      <c r="G55" s="647"/>
      <c r="H55" s="647"/>
      <c r="I55" s="647"/>
      <c r="J55" s="681"/>
      <c r="K55" s="748"/>
      <c r="L55" s="681"/>
      <c r="M55" s="681"/>
      <c r="N55" s="681"/>
      <c r="O55" s="694"/>
      <c r="P55" s="694"/>
      <c r="Q55" s="694"/>
      <c r="R55" s="647"/>
      <c r="S55" s="747">
        <f t="shared" si="2"/>
        <v>0</v>
      </c>
      <c r="T55" s="747">
        <f t="shared" si="3"/>
        <v>0</v>
      </c>
    </row>
    <row r="56" spans="1:20" s="616" customFormat="1" ht="17.25" x14ac:dyDescent="0.2">
      <c r="A56" s="646"/>
      <c r="B56" s="647"/>
      <c r="C56" s="647"/>
      <c r="D56" s="647"/>
      <c r="E56" s="647"/>
      <c r="F56" s="647"/>
      <c r="G56" s="647"/>
      <c r="H56" s="647"/>
      <c r="I56" s="647"/>
      <c r="J56" s="681"/>
      <c r="K56" s="748"/>
      <c r="L56" s="681"/>
      <c r="M56" s="681"/>
      <c r="N56" s="681"/>
      <c r="O56" s="694"/>
      <c r="P56" s="694"/>
      <c r="Q56" s="694"/>
      <c r="R56" s="647"/>
      <c r="S56" s="747">
        <f t="shared" si="2"/>
        <v>0</v>
      </c>
      <c r="T56" s="747">
        <f t="shared" si="3"/>
        <v>0</v>
      </c>
    </row>
    <row r="57" spans="1:20" s="616" customFormat="1" ht="17.25" x14ac:dyDescent="0.2">
      <c r="A57" s="646"/>
      <c r="B57" s="647"/>
      <c r="C57" s="647"/>
      <c r="D57" s="647"/>
      <c r="E57" s="647"/>
      <c r="F57" s="647"/>
      <c r="G57" s="647"/>
      <c r="H57" s="647"/>
      <c r="I57" s="647"/>
      <c r="J57" s="681"/>
      <c r="K57" s="748"/>
      <c r="L57" s="681"/>
      <c r="M57" s="681"/>
      <c r="N57" s="681"/>
      <c r="O57" s="694"/>
      <c r="P57" s="694"/>
      <c r="Q57" s="694"/>
      <c r="R57" s="647"/>
      <c r="S57" s="747">
        <f t="shared" si="2"/>
        <v>0</v>
      </c>
      <c r="T57" s="747">
        <f t="shared" si="3"/>
        <v>0</v>
      </c>
    </row>
    <row r="58" spans="1:20" s="616" customFormat="1" ht="17.25" x14ac:dyDescent="0.2">
      <c r="A58" s="646"/>
      <c r="B58" s="647"/>
      <c r="C58" s="647"/>
      <c r="D58" s="647"/>
      <c r="E58" s="647"/>
      <c r="F58" s="647"/>
      <c r="G58" s="647"/>
      <c r="H58" s="647"/>
      <c r="I58" s="647"/>
      <c r="J58" s="681"/>
      <c r="K58" s="748"/>
      <c r="L58" s="681"/>
      <c r="M58" s="681"/>
      <c r="N58" s="681"/>
      <c r="O58" s="694"/>
      <c r="P58" s="694"/>
      <c r="Q58" s="694"/>
      <c r="R58" s="647"/>
      <c r="S58" s="747">
        <f t="shared" si="2"/>
        <v>0</v>
      </c>
      <c r="T58" s="747">
        <f t="shared" si="3"/>
        <v>0</v>
      </c>
    </row>
    <row r="59" spans="1:20" s="616" customFormat="1" ht="17.25" x14ac:dyDescent="0.2">
      <c r="A59" s="646"/>
      <c r="B59" s="647"/>
      <c r="C59" s="647"/>
      <c r="D59" s="647"/>
      <c r="E59" s="647"/>
      <c r="F59" s="647"/>
      <c r="G59" s="647"/>
      <c r="H59" s="647"/>
      <c r="I59" s="647"/>
      <c r="J59" s="681"/>
      <c r="K59" s="748"/>
      <c r="L59" s="681"/>
      <c r="M59" s="681"/>
      <c r="N59" s="681"/>
      <c r="O59" s="694"/>
      <c r="P59" s="694"/>
      <c r="Q59" s="694"/>
      <c r="R59" s="647"/>
      <c r="S59" s="747">
        <f t="shared" si="2"/>
        <v>0</v>
      </c>
      <c r="T59" s="747">
        <f t="shared" si="3"/>
        <v>0</v>
      </c>
    </row>
    <row r="60" spans="1:20" s="616" customFormat="1" ht="17.25" x14ac:dyDescent="0.2">
      <c r="A60" s="646"/>
      <c r="B60" s="647"/>
      <c r="C60" s="647"/>
      <c r="D60" s="647"/>
      <c r="E60" s="647"/>
      <c r="F60" s="647"/>
      <c r="G60" s="647"/>
      <c r="H60" s="647"/>
      <c r="I60" s="647"/>
      <c r="J60" s="681"/>
      <c r="K60" s="748"/>
      <c r="L60" s="681"/>
      <c r="M60" s="681"/>
      <c r="N60" s="681"/>
      <c r="O60" s="694"/>
      <c r="P60" s="694"/>
      <c r="Q60" s="694"/>
      <c r="R60" s="647"/>
      <c r="S60" s="747">
        <f t="shared" si="2"/>
        <v>0</v>
      </c>
      <c r="T60" s="747">
        <f t="shared" si="3"/>
        <v>0</v>
      </c>
    </row>
    <row r="61" spans="1:20" s="616" customFormat="1" ht="17.25" x14ac:dyDescent="0.2">
      <c r="A61" s="646"/>
      <c r="B61" s="647"/>
      <c r="C61" s="647"/>
      <c r="D61" s="647"/>
      <c r="E61" s="647"/>
      <c r="F61" s="647"/>
      <c r="G61" s="647"/>
      <c r="H61" s="647"/>
      <c r="I61" s="647"/>
      <c r="J61" s="681"/>
      <c r="K61" s="748"/>
      <c r="L61" s="681"/>
      <c r="M61" s="681"/>
      <c r="N61" s="681"/>
      <c r="O61" s="694"/>
      <c r="P61" s="694"/>
      <c r="Q61" s="694"/>
      <c r="R61" s="647"/>
      <c r="S61" s="747">
        <f t="shared" si="2"/>
        <v>0</v>
      </c>
      <c r="T61" s="747">
        <f t="shared" si="3"/>
        <v>0</v>
      </c>
    </row>
    <row r="62" spans="1:20" s="616" customFormat="1" ht="17.25" x14ac:dyDescent="0.2">
      <c r="A62" s="646"/>
      <c r="B62" s="647"/>
      <c r="C62" s="647"/>
      <c r="D62" s="647"/>
      <c r="E62" s="647"/>
      <c r="F62" s="647"/>
      <c r="G62" s="647"/>
      <c r="H62" s="647"/>
      <c r="I62" s="647"/>
      <c r="J62" s="681"/>
      <c r="K62" s="748"/>
      <c r="L62" s="681"/>
      <c r="M62" s="681"/>
      <c r="N62" s="681"/>
      <c r="O62" s="694"/>
      <c r="P62" s="694"/>
      <c r="Q62" s="694"/>
      <c r="R62" s="647"/>
      <c r="S62" s="747">
        <f t="shared" si="2"/>
        <v>0</v>
      </c>
      <c r="T62" s="747">
        <f t="shared" si="3"/>
        <v>0</v>
      </c>
    </row>
    <row r="63" spans="1:20" s="616" customFormat="1" ht="17.25" x14ac:dyDescent="0.2">
      <c r="A63" s="646"/>
      <c r="B63" s="647"/>
      <c r="C63" s="647"/>
      <c r="D63" s="647"/>
      <c r="E63" s="647"/>
      <c r="F63" s="647"/>
      <c r="G63" s="647"/>
      <c r="H63" s="647"/>
      <c r="I63" s="647"/>
      <c r="J63" s="681"/>
      <c r="K63" s="748"/>
      <c r="L63" s="681"/>
      <c r="M63" s="681"/>
      <c r="N63" s="681"/>
      <c r="O63" s="694"/>
      <c r="P63" s="694"/>
      <c r="Q63" s="694"/>
      <c r="R63" s="647"/>
      <c r="S63" s="747">
        <f t="shared" si="2"/>
        <v>0</v>
      </c>
      <c r="T63" s="747">
        <f t="shared" si="3"/>
        <v>0</v>
      </c>
    </row>
    <row r="64" spans="1:20" s="616" customFormat="1" ht="17.25" x14ac:dyDescent="0.2">
      <c r="A64" s="646"/>
      <c r="B64" s="647"/>
      <c r="C64" s="647"/>
      <c r="D64" s="647"/>
      <c r="E64" s="647"/>
      <c r="F64" s="647"/>
      <c r="G64" s="647"/>
      <c r="H64" s="647"/>
      <c r="I64" s="647"/>
      <c r="J64" s="681"/>
      <c r="K64" s="748"/>
      <c r="L64" s="681"/>
      <c r="M64" s="681"/>
      <c r="N64" s="681"/>
      <c r="O64" s="694"/>
      <c r="P64" s="694"/>
      <c r="Q64" s="694"/>
      <c r="R64" s="647"/>
      <c r="S64" s="747">
        <f t="shared" si="2"/>
        <v>0</v>
      </c>
      <c r="T64" s="747">
        <f t="shared" si="3"/>
        <v>0</v>
      </c>
    </row>
    <row r="65" spans="1:20" s="616" customFormat="1" ht="17.25" x14ac:dyDescent="0.2">
      <c r="A65" s="646"/>
      <c r="B65" s="647"/>
      <c r="C65" s="647"/>
      <c r="D65" s="647"/>
      <c r="E65" s="647"/>
      <c r="F65" s="647"/>
      <c r="G65" s="647"/>
      <c r="H65" s="647"/>
      <c r="I65" s="647"/>
      <c r="J65" s="681"/>
      <c r="K65" s="748"/>
      <c r="L65" s="681"/>
      <c r="M65" s="681"/>
      <c r="N65" s="681"/>
      <c r="O65" s="694"/>
      <c r="P65" s="694"/>
      <c r="Q65" s="694"/>
      <c r="R65" s="647"/>
      <c r="S65" s="747">
        <f t="shared" si="2"/>
        <v>0</v>
      </c>
      <c r="T65" s="747">
        <f t="shared" si="3"/>
        <v>0</v>
      </c>
    </row>
    <row r="66" spans="1:20" s="616" customFormat="1" ht="17.25" x14ac:dyDescent="0.2">
      <c r="A66" s="646"/>
      <c r="B66" s="647"/>
      <c r="C66" s="647"/>
      <c r="D66" s="647"/>
      <c r="E66" s="647"/>
      <c r="F66" s="647"/>
      <c r="G66" s="647"/>
      <c r="H66" s="647"/>
      <c r="I66" s="647"/>
      <c r="J66" s="681"/>
      <c r="K66" s="748"/>
      <c r="L66" s="681"/>
      <c r="M66" s="681"/>
      <c r="N66" s="681"/>
      <c r="O66" s="694"/>
      <c r="P66" s="694"/>
      <c r="Q66" s="694"/>
      <c r="R66" s="647"/>
      <c r="S66" s="747">
        <f t="shared" si="2"/>
        <v>0</v>
      </c>
      <c r="T66" s="747">
        <f t="shared" si="3"/>
        <v>0</v>
      </c>
    </row>
    <row r="67" spans="1:20" s="616" customFormat="1" ht="17.25" x14ac:dyDescent="0.2">
      <c r="A67" s="646"/>
      <c r="B67" s="647"/>
      <c r="C67" s="647"/>
      <c r="D67" s="647"/>
      <c r="E67" s="647"/>
      <c r="F67" s="647"/>
      <c r="G67" s="647"/>
      <c r="H67" s="647"/>
      <c r="I67" s="647"/>
      <c r="J67" s="681"/>
      <c r="K67" s="748"/>
      <c r="L67" s="681"/>
      <c r="M67" s="681"/>
      <c r="N67" s="681"/>
      <c r="O67" s="694"/>
      <c r="P67" s="694"/>
      <c r="Q67" s="694"/>
      <c r="R67" s="647"/>
      <c r="S67" s="747">
        <f t="shared" si="2"/>
        <v>0</v>
      </c>
      <c r="T67" s="747">
        <f t="shared" si="3"/>
        <v>0</v>
      </c>
    </row>
    <row r="68" spans="1:20" s="616" customFormat="1" ht="17.25" x14ac:dyDescent="0.2">
      <c r="A68" s="646"/>
      <c r="B68" s="647"/>
      <c r="C68" s="647"/>
      <c r="D68" s="647"/>
      <c r="E68" s="647"/>
      <c r="F68" s="647"/>
      <c r="G68" s="647"/>
      <c r="H68" s="647"/>
      <c r="I68" s="647"/>
      <c r="J68" s="681"/>
      <c r="K68" s="748"/>
      <c r="L68" s="681"/>
      <c r="M68" s="681"/>
      <c r="N68" s="681"/>
      <c r="O68" s="694"/>
      <c r="P68" s="694"/>
      <c r="Q68" s="694"/>
      <c r="R68" s="647"/>
      <c r="S68" s="747">
        <f t="shared" si="2"/>
        <v>0</v>
      </c>
      <c r="T68" s="747">
        <f t="shared" si="3"/>
        <v>0</v>
      </c>
    </row>
    <row r="69" spans="1:20" s="616" customFormat="1" ht="17.25" x14ac:dyDescent="0.2">
      <c r="A69" s="646"/>
      <c r="B69" s="647"/>
      <c r="C69" s="647"/>
      <c r="D69" s="647"/>
      <c r="E69" s="647"/>
      <c r="F69" s="647"/>
      <c r="G69" s="647"/>
      <c r="H69" s="647"/>
      <c r="I69" s="647"/>
      <c r="J69" s="681"/>
      <c r="K69" s="748"/>
      <c r="L69" s="681"/>
      <c r="M69" s="681"/>
      <c r="N69" s="681"/>
      <c r="O69" s="694"/>
      <c r="P69" s="694"/>
      <c r="Q69" s="694"/>
      <c r="R69" s="647"/>
      <c r="S69" s="747">
        <f t="shared" si="2"/>
        <v>0</v>
      </c>
      <c r="T69" s="747">
        <f t="shared" si="3"/>
        <v>0</v>
      </c>
    </row>
    <row r="70" spans="1:20" s="616" customFormat="1" ht="17.25" x14ac:dyDescent="0.2">
      <c r="A70" s="646"/>
      <c r="B70" s="647"/>
      <c r="C70" s="647"/>
      <c r="D70" s="647"/>
      <c r="E70" s="647"/>
      <c r="F70" s="647"/>
      <c r="G70" s="647"/>
      <c r="H70" s="647"/>
      <c r="I70" s="647"/>
      <c r="J70" s="681"/>
      <c r="K70" s="748"/>
      <c r="L70" s="681"/>
      <c r="M70" s="681"/>
      <c r="N70" s="681"/>
      <c r="O70" s="694"/>
      <c r="P70" s="694"/>
      <c r="Q70" s="694"/>
      <c r="R70" s="647"/>
      <c r="S70" s="747">
        <f t="shared" si="2"/>
        <v>0</v>
      </c>
      <c r="T70" s="747">
        <f t="shared" si="3"/>
        <v>0</v>
      </c>
    </row>
    <row r="71" spans="1:20" s="616" customFormat="1" ht="17.25" x14ac:dyDescent="0.2">
      <c r="A71" s="646"/>
      <c r="B71" s="647"/>
      <c r="C71" s="647"/>
      <c r="D71" s="647"/>
      <c r="E71" s="647"/>
      <c r="F71" s="647"/>
      <c r="G71" s="647"/>
      <c r="H71" s="647"/>
      <c r="I71" s="647"/>
      <c r="J71" s="681"/>
      <c r="K71" s="748"/>
      <c r="L71" s="681"/>
      <c r="M71" s="681"/>
      <c r="N71" s="681"/>
      <c r="O71" s="694"/>
      <c r="P71" s="694"/>
      <c r="Q71" s="694"/>
      <c r="R71" s="647"/>
      <c r="S71" s="747">
        <f t="shared" si="2"/>
        <v>0</v>
      </c>
      <c r="T71" s="747">
        <f t="shared" si="3"/>
        <v>0</v>
      </c>
    </row>
    <row r="72" spans="1:20" s="616" customFormat="1" ht="17.25" x14ac:dyDescent="0.2">
      <c r="A72" s="646"/>
      <c r="B72" s="647"/>
      <c r="C72" s="647"/>
      <c r="D72" s="647"/>
      <c r="E72" s="647"/>
      <c r="F72" s="647"/>
      <c r="G72" s="647"/>
      <c r="H72" s="647"/>
      <c r="I72" s="647"/>
      <c r="J72" s="681"/>
      <c r="K72" s="748"/>
      <c r="L72" s="681"/>
      <c r="M72" s="681"/>
      <c r="N72" s="681"/>
      <c r="O72" s="694"/>
      <c r="P72" s="694"/>
      <c r="Q72" s="694"/>
      <c r="R72" s="647"/>
      <c r="S72" s="747">
        <f t="shared" si="2"/>
        <v>0</v>
      </c>
      <c r="T72" s="747">
        <f t="shared" si="3"/>
        <v>0</v>
      </c>
    </row>
    <row r="73" spans="1:20" s="616" customFormat="1" ht="17.25" x14ac:dyDescent="0.2">
      <c r="A73" s="646"/>
      <c r="B73" s="647"/>
      <c r="C73" s="647"/>
      <c r="D73" s="647"/>
      <c r="E73" s="647"/>
      <c r="F73" s="647"/>
      <c r="G73" s="647"/>
      <c r="H73" s="647"/>
      <c r="I73" s="647"/>
      <c r="J73" s="681"/>
      <c r="K73" s="748"/>
      <c r="L73" s="681"/>
      <c r="M73" s="681"/>
      <c r="N73" s="681"/>
      <c r="O73" s="694"/>
      <c r="P73" s="694"/>
      <c r="Q73" s="694"/>
      <c r="R73" s="647"/>
      <c r="S73" s="747">
        <f t="shared" si="2"/>
        <v>0</v>
      </c>
      <c r="T73" s="747">
        <f t="shared" si="3"/>
        <v>0</v>
      </c>
    </row>
    <row r="74" spans="1:20" s="616" customFormat="1" ht="17.25" x14ac:dyDescent="0.2">
      <c r="A74" s="646"/>
      <c r="B74" s="647"/>
      <c r="C74" s="647"/>
      <c r="D74" s="647"/>
      <c r="E74" s="647"/>
      <c r="F74" s="647"/>
      <c r="G74" s="647"/>
      <c r="H74" s="647"/>
      <c r="I74" s="647"/>
      <c r="J74" s="681"/>
      <c r="K74" s="748"/>
      <c r="L74" s="681"/>
      <c r="M74" s="681"/>
      <c r="N74" s="681"/>
      <c r="O74" s="694"/>
      <c r="P74" s="694"/>
      <c r="Q74" s="694"/>
      <c r="R74" s="647"/>
      <c r="S74" s="747">
        <f t="shared" si="2"/>
        <v>0</v>
      </c>
      <c r="T74" s="747">
        <f t="shared" si="3"/>
        <v>0</v>
      </c>
    </row>
    <row r="75" spans="1:20" s="616" customFormat="1" ht="17.25" x14ac:dyDescent="0.2">
      <c r="A75" s="646"/>
      <c r="B75" s="647"/>
      <c r="C75" s="647"/>
      <c r="D75" s="647"/>
      <c r="E75" s="647"/>
      <c r="F75" s="647"/>
      <c r="G75" s="647"/>
      <c r="H75" s="647"/>
      <c r="I75" s="647"/>
      <c r="J75" s="681"/>
      <c r="K75" s="748"/>
      <c r="L75" s="681"/>
      <c r="M75" s="681"/>
      <c r="N75" s="681"/>
      <c r="O75" s="694"/>
      <c r="P75" s="694"/>
      <c r="Q75" s="694"/>
      <c r="R75" s="647"/>
      <c r="S75" s="747">
        <f t="shared" si="2"/>
        <v>0</v>
      </c>
      <c r="T75" s="747">
        <f t="shared" si="3"/>
        <v>0</v>
      </c>
    </row>
    <row r="76" spans="1:20" s="616" customFormat="1" ht="17.25" x14ac:dyDescent="0.2">
      <c r="A76" s="646"/>
      <c r="B76" s="647"/>
      <c r="C76" s="647"/>
      <c r="D76" s="647"/>
      <c r="E76" s="647"/>
      <c r="F76" s="647"/>
      <c r="G76" s="647"/>
      <c r="H76" s="647"/>
      <c r="I76" s="647"/>
      <c r="J76" s="681"/>
      <c r="K76" s="748"/>
      <c r="L76" s="681"/>
      <c r="M76" s="681"/>
      <c r="N76" s="681"/>
      <c r="O76" s="694"/>
      <c r="P76" s="694"/>
      <c r="Q76" s="694"/>
      <c r="R76" s="647"/>
      <c r="S76" s="747">
        <f t="shared" si="2"/>
        <v>0</v>
      </c>
      <c r="T76" s="747">
        <f t="shared" si="3"/>
        <v>0</v>
      </c>
    </row>
    <row r="77" spans="1:20" s="616" customFormat="1" ht="17.25" x14ac:dyDescent="0.2">
      <c r="A77" s="646"/>
      <c r="B77" s="647"/>
      <c r="C77" s="647"/>
      <c r="D77" s="647"/>
      <c r="E77" s="647"/>
      <c r="F77" s="647"/>
      <c r="G77" s="647"/>
      <c r="H77" s="647"/>
      <c r="I77" s="647"/>
      <c r="J77" s="681"/>
      <c r="K77" s="748"/>
      <c r="L77" s="681"/>
      <c r="M77" s="681"/>
      <c r="N77" s="681"/>
      <c r="O77" s="694"/>
      <c r="P77" s="694"/>
      <c r="Q77" s="694"/>
      <c r="R77" s="647"/>
      <c r="S77" s="747">
        <f t="shared" si="2"/>
        <v>0</v>
      </c>
      <c r="T77" s="747">
        <f t="shared" si="3"/>
        <v>0</v>
      </c>
    </row>
    <row r="78" spans="1:20" s="616" customFormat="1" ht="17.25" x14ac:dyDescent="0.2">
      <c r="A78" s="646"/>
      <c r="B78" s="647"/>
      <c r="C78" s="647"/>
      <c r="D78" s="647"/>
      <c r="E78" s="647"/>
      <c r="F78" s="647"/>
      <c r="G78" s="647"/>
      <c r="H78" s="647"/>
      <c r="I78" s="647"/>
      <c r="J78" s="681"/>
      <c r="K78" s="748"/>
      <c r="L78" s="681"/>
      <c r="M78" s="681"/>
      <c r="N78" s="681"/>
      <c r="O78" s="694"/>
      <c r="P78" s="694"/>
      <c r="Q78" s="694"/>
      <c r="R78" s="647"/>
      <c r="S78" s="747">
        <f t="shared" ref="S78:S109" si="4">Q78+P78</f>
        <v>0</v>
      </c>
      <c r="T78" s="747">
        <f t="shared" ref="T78:T109" si="5">O78-S78</f>
        <v>0</v>
      </c>
    </row>
    <row r="79" spans="1:20" s="616" customFormat="1" ht="17.25" x14ac:dyDescent="0.2">
      <c r="A79" s="646"/>
      <c r="B79" s="647"/>
      <c r="C79" s="647"/>
      <c r="D79" s="647"/>
      <c r="E79" s="647"/>
      <c r="F79" s="647"/>
      <c r="G79" s="647"/>
      <c r="H79" s="647"/>
      <c r="I79" s="647"/>
      <c r="J79" s="681"/>
      <c r="K79" s="748"/>
      <c r="L79" s="681"/>
      <c r="M79" s="681"/>
      <c r="N79" s="681"/>
      <c r="O79" s="694"/>
      <c r="P79" s="694"/>
      <c r="Q79" s="694"/>
      <c r="R79" s="647"/>
      <c r="S79" s="747">
        <f t="shared" si="4"/>
        <v>0</v>
      </c>
      <c r="T79" s="747">
        <f t="shared" si="5"/>
        <v>0</v>
      </c>
    </row>
    <row r="80" spans="1:20" s="616" customFormat="1" ht="17.25" x14ac:dyDescent="0.2">
      <c r="A80" s="646"/>
      <c r="B80" s="647"/>
      <c r="C80" s="647"/>
      <c r="D80" s="647"/>
      <c r="E80" s="647"/>
      <c r="F80" s="647"/>
      <c r="G80" s="647"/>
      <c r="H80" s="647"/>
      <c r="I80" s="647"/>
      <c r="J80" s="681"/>
      <c r="K80" s="748"/>
      <c r="L80" s="681"/>
      <c r="M80" s="681"/>
      <c r="N80" s="681"/>
      <c r="O80" s="694"/>
      <c r="P80" s="694"/>
      <c r="Q80" s="694"/>
      <c r="R80" s="647"/>
      <c r="S80" s="747">
        <f t="shared" si="4"/>
        <v>0</v>
      </c>
      <c r="T80" s="747">
        <f t="shared" si="5"/>
        <v>0</v>
      </c>
    </row>
    <row r="81" spans="1:20" s="616" customFormat="1" ht="17.25" x14ac:dyDescent="0.2">
      <c r="A81" s="646"/>
      <c r="B81" s="647"/>
      <c r="C81" s="647"/>
      <c r="D81" s="647"/>
      <c r="E81" s="647"/>
      <c r="F81" s="647"/>
      <c r="G81" s="647"/>
      <c r="H81" s="647"/>
      <c r="I81" s="647"/>
      <c r="J81" s="681"/>
      <c r="K81" s="748"/>
      <c r="L81" s="681"/>
      <c r="M81" s="681"/>
      <c r="N81" s="681"/>
      <c r="O81" s="694"/>
      <c r="P81" s="694"/>
      <c r="Q81" s="694"/>
      <c r="R81" s="647"/>
      <c r="S81" s="747">
        <f t="shared" si="4"/>
        <v>0</v>
      </c>
      <c r="T81" s="747">
        <f t="shared" si="5"/>
        <v>0</v>
      </c>
    </row>
    <row r="82" spans="1:20" s="616" customFormat="1" ht="17.25" x14ac:dyDescent="0.2">
      <c r="A82" s="646"/>
      <c r="B82" s="647"/>
      <c r="C82" s="647"/>
      <c r="D82" s="647"/>
      <c r="E82" s="647"/>
      <c r="F82" s="647"/>
      <c r="G82" s="647"/>
      <c r="H82" s="647"/>
      <c r="I82" s="647"/>
      <c r="J82" s="681"/>
      <c r="K82" s="748"/>
      <c r="L82" s="681"/>
      <c r="M82" s="681"/>
      <c r="N82" s="681"/>
      <c r="O82" s="694"/>
      <c r="P82" s="694"/>
      <c r="Q82" s="694"/>
      <c r="R82" s="647"/>
      <c r="S82" s="747">
        <f t="shared" si="4"/>
        <v>0</v>
      </c>
      <c r="T82" s="747">
        <f t="shared" si="5"/>
        <v>0</v>
      </c>
    </row>
    <row r="83" spans="1:20" s="616" customFormat="1" ht="17.25" x14ac:dyDescent="0.2">
      <c r="A83" s="646"/>
      <c r="B83" s="647"/>
      <c r="C83" s="647"/>
      <c r="D83" s="647"/>
      <c r="E83" s="647"/>
      <c r="F83" s="647"/>
      <c r="G83" s="647"/>
      <c r="H83" s="647"/>
      <c r="I83" s="647"/>
      <c r="J83" s="681"/>
      <c r="K83" s="748"/>
      <c r="L83" s="681"/>
      <c r="M83" s="681"/>
      <c r="N83" s="681"/>
      <c r="O83" s="694"/>
      <c r="P83" s="694"/>
      <c r="Q83" s="694"/>
      <c r="R83" s="647"/>
      <c r="S83" s="747">
        <f t="shared" si="4"/>
        <v>0</v>
      </c>
      <c r="T83" s="747">
        <f t="shared" si="5"/>
        <v>0</v>
      </c>
    </row>
    <row r="84" spans="1:20" s="616" customFormat="1" ht="17.25" x14ac:dyDescent="0.2">
      <c r="A84" s="646"/>
      <c r="B84" s="647"/>
      <c r="C84" s="647"/>
      <c r="D84" s="647"/>
      <c r="E84" s="647"/>
      <c r="F84" s="647"/>
      <c r="G84" s="647"/>
      <c r="H84" s="647"/>
      <c r="I84" s="647"/>
      <c r="J84" s="681"/>
      <c r="K84" s="748"/>
      <c r="L84" s="681"/>
      <c r="M84" s="681"/>
      <c r="N84" s="681"/>
      <c r="O84" s="694"/>
      <c r="P84" s="694"/>
      <c r="Q84" s="694"/>
      <c r="R84" s="647"/>
      <c r="S84" s="747">
        <f t="shared" si="4"/>
        <v>0</v>
      </c>
      <c r="T84" s="747">
        <f t="shared" si="5"/>
        <v>0</v>
      </c>
    </row>
    <row r="85" spans="1:20" s="616" customFormat="1" ht="17.25" x14ac:dyDescent="0.2">
      <c r="A85" s="646"/>
      <c r="B85" s="647"/>
      <c r="C85" s="647"/>
      <c r="D85" s="647"/>
      <c r="E85" s="647"/>
      <c r="F85" s="647"/>
      <c r="G85" s="647"/>
      <c r="H85" s="647"/>
      <c r="I85" s="647"/>
      <c r="J85" s="681"/>
      <c r="K85" s="748"/>
      <c r="L85" s="681"/>
      <c r="M85" s="681"/>
      <c r="N85" s="681"/>
      <c r="O85" s="694"/>
      <c r="P85" s="694"/>
      <c r="Q85" s="694"/>
      <c r="R85" s="647"/>
      <c r="S85" s="747">
        <f t="shared" si="4"/>
        <v>0</v>
      </c>
      <c r="T85" s="747">
        <f t="shared" si="5"/>
        <v>0</v>
      </c>
    </row>
    <row r="86" spans="1:20" s="616" customFormat="1" ht="17.25" x14ac:dyDescent="0.2">
      <c r="A86" s="646"/>
      <c r="B86" s="647"/>
      <c r="C86" s="647"/>
      <c r="D86" s="647"/>
      <c r="E86" s="647"/>
      <c r="F86" s="647"/>
      <c r="G86" s="647"/>
      <c r="H86" s="647"/>
      <c r="I86" s="647"/>
      <c r="J86" s="681"/>
      <c r="K86" s="748"/>
      <c r="L86" s="681"/>
      <c r="M86" s="681"/>
      <c r="N86" s="681"/>
      <c r="O86" s="694"/>
      <c r="P86" s="694"/>
      <c r="Q86" s="694"/>
      <c r="R86" s="647"/>
      <c r="S86" s="747">
        <f t="shared" si="4"/>
        <v>0</v>
      </c>
      <c r="T86" s="747">
        <f t="shared" si="5"/>
        <v>0</v>
      </c>
    </row>
    <row r="87" spans="1:20" s="616" customFormat="1" ht="17.25" x14ac:dyDescent="0.2">
      <c r="A87" s="646"/>
      <c r="B87" s="647"/>
      <c r="C87" s="647"/>
      <c r="D87" s="647"/>
      <c r="E87" s="647"/>
      <c r="F87" s="647"/>
      <c r="G87" s="647"/>
      <c r="H87" s="647"/>
      <c r="I87" s="647"/>
      <c r="J87" s="681"/>
      <c r="K87" s="748"/>
      <c r="L87" s="681"/>
      <c r="M87" s="681"/>
      <c r="N87" s="681"/>
      <c r="O87" s="694"/>
      <c r="P87" s="694"/>
      <c r="Q87" s="694"/>
      <c r="R87" s="647"/>
      <c r="S87" s="747">
        <f t="shared" si="4"/>
        <v>0</v>
      </c>
      <c r="T87" s="747">
        <f t="shared" si="5"/>
        <v>0</v>
      </c>
    </row>
    <row r="88" spans="1:20" s="616" customFormat="1" ht="17.25" x14ac:dyDescent="0.2">
      <c r="A88" s="646"/>
      <c r="B88" s="647"/>
      <c r="C88" s="647"/>
      <c r="D88" s="647"/>
      <c r="E88" s="647"/>
      <c r="F88" s="647"/>
      <c r="G88" s="647"/>
      <c r="H88" s="647"/>
      <c r="I88" s="647"/>
      <c r="J88" s="681"/>
      <c r="K88" s="748"/>
      <c r="L88" s="681"/>
      <c r="M88" s="681"/>
      <c r="N88" s="681"/>
      <c r="O88" s="694"/>
      <c r="P88" s="694"/>
      <c r="Q88" s="694"/>
      <c r="R88" s="647"/>
      <c r="S88" s="747">
        <f t="shared" si="4"/>
        <v>0</v>
      </c>
      <c r="T88" s="747">
        <f t="shared" si="5"/>
        <v>0</v>
      </c>
    </row>
    <row r="89" spans="1:20" s="616" customFormat="1" ht="17.25" x14ac:dyDescent="0.2">
      <c r="A89" s="646"/>
      <c r="B89" s="647"/>
      <c r="C89" s="647"/>
      <c r="D89" s="647"/>
      <c r="E89" s="647"/>
      <c r="F89" s="647"/>
      <c r="G89" s="647"/>
      <c r="H89" s="647"/>
      <c r="I89" s="647"/>
      <c r="J89" s="681"/>
      <c r="K89" s="748"/>
      <c r="L89" s="681"/>
      <c r="M89" s="681"/>
      <c r="N89" s="681"/>
      <c r="O89" s="694"/>
      <c r="P89" s="694"/>
      <c r="Q89" s="694"/>
      <c r="R89" s="647"/>
      <c r="S89" s="747">
        <f t="shared" si="4"/>
        <v>0</v>
      </c>
      <c r="T89" s="747">
        <f t="shared" si="5"/>
        <v>0</v>
      </c>
    </row>
    <row r="90" spans="1:20" s="616" customFormat="1" ht="17.25" x14ac:dyDescent="0.2">
      <c r="A90" s="646"/>
      <c r="B90" s="647"/>
      <c r="C90" s="647"/>
      <c r="D90" s="647"/>
      <c r="E90" s="647"/>
      <c r="F90" s="647"/>
      <c r="G90" s="647"/>
      <c r="H90" s="647"/>
      <c r="I90" s="647"/>
      <c r="J90" s="681"/>
      <c r="K90" s="748"/>
      <c r="L90" s="681"/>
      <c r="M90" s="681"/>
      <c r="N90" s="681"/>
      <c r="O90" s="694"/>
      <c r="P90" s="694"/>
      <c r="Q90" s="694"/>
      <c r="R90" s="647"/>
      <c r="S90" s="747">
        <f t="shared" si="4"/>
        <v>0</v>
      </c>
      <c r="T90" s="747">
        <f t="shared" si="5"/>
        <v>0</v>
      </c>
    </row>
    <row r="91" spans="1:20" s="616" customFormat="1" ht="17.25" x14ac:dyDescent="0.2">
      <c r="A91" s="646"/>
      <c r="B91" s="647"/>
      <c r="C91" s="647"/>
      <c r="D91" s="647"/>
      <c r="E91" s="647"/>
      <c r="F91" s="647"/>
      <c r="G91" s="647"/>
      <c r="H91" s="647"/>
      <c r="I91" s="647"/>
      <c r="J91" s="681"/>
      <c r="K91" s="748"/>
      <c r="L91" s="681"/>
      <c r="M91" s="681"/>
      <c r="N91" s="681"/>
      <c r="O91" s="694"/>
      <c r="P91" s="694"/>
      <c r="Q91" s="694"/>
      <c r="R91" s="647"/>
      <c r="S91" s="747">
        <f t="shared" si="4"/>
        <v>0</v>
      </c>
      <c r="T91" s="747">
        <f t="shared" si="5"/>
        <v>0</v>
      </c>
    </row>
    <row r="92" spans="1:20" s="616" customFormat="1" ht="17.25" x14ac:dyDescent="0.2">
      <c r="A92" s="646"/>
      <c r="B92" s="647"/>
      <c r="C92" s="647"/>
      <c r="D92" s="647"/>
      <c r="E92" s="647"/>
      <c r="F92" s="647"/>
      <c r="G92" s="647"/>
      <c r="H92" s="647"/>
      <c r="I92" s="647"/>
      <c r="J92" s="681"/>
      <c r="K92" s="748"/>
      <c r="L92" s="681"/>
      <c r="M92" s="681"/>
      <c r="N92" s="681"/>
      <c r="O92" s="694"/>
      <c r="P92" s="694"/>
      <c r="Q92" s="694"/>
      <c r="R92" s="647"/>
      <c r="S92" s="747">
        <f t="shared" si="4"/>
        <v>0</v>
      </c>
      <c r="T92" s="747">
        <f t="shared" si="5"/>
        <v>0</v>
      </c>
    </row>
    <row r="93" spans="1:20" s="616" customFormat="1" ht="17.25" x14ac:dyDescent="0.2">
      <c r="A93" s="646"/>
      <c r="B93" s="647"/>
      <c r="C93" s="647"/>
      <c r="D93" s="647"/>
      <c r="E93" s="647"/>
      <c r="F93" s="647"/>
      <c r="G93" s="647"/>
      <c r="H93" s="647"/>
      <c r="I93" s="647"/>
      <c r="J93" s="681"/>
      <c r="K93" s="748"/>
      <c r="L93" s="681"/>
      <c r="M93" s="681"/>
      <c r="N93" s="681"/>
      <c r="O93" s="694"/>
      <c r="P93" s="694"/>
      <c r="Q93" s="694"/>
      <c r="R93" s="647"/>
      <c r="S93" s="747">
        <f t="shared" si="4"/>
        <v>0</v>
      </c>
      <c r="T93" s="747">
        <f t="shared" si="5"/>
        <v>0</v>
      </c>
    </row>
    <row r="94" spans="1:20" s="616" customFormat="1" ht="17.25" x14ac:dyDescent="0.2">
      <c r="A94" s="646"/>
      <c r="B94" s="647"/>
      <c r="C94" s="647"/>
      <c r="D94" s="647"/>
      <c r="E94" s="647"/>
      <c r="F94" s="647"/>
      <c r="G94" s="647"/>
      <c r="H94" s="647"/>
      <c r="I94" s="647"/>
      <c r="J94" s="681"/>
      <c r="K94" s="748"/>
      <c r="L94" s="681"/>
      <c r="M94" s="681"/>
      <c r="N94" s="681"/>
      <c r="O94" s="694"/>
      <c r="P94" s="694"/>
      <c r="Q94" s="694"/>
      <c r="R94" s="647"/>
      <c r="S94" s="747">
        <f t="shared" si="4"/>
        <v>0</v>
      </c>
      <c r="T94" s="747">
        <f t="shared" si="5"/>
        <v>0</v>
      </c>
    </row>
    <row r="95" spans="1:20" s="616" customFormat="1" ht="17.25" x14ac:dyDescent="0.2">
      <c r="A95" s="646"/>
      <c r="B95" s="647"/>
      <c r="C95" s="647"/>
      <c r="D95" s="647"/>
      <c r="E95" s="647"/>
      <c r="F95" s="647"/>
      <c r="G95" s="647"/>
      <c r="H95" s="647"/>
      <c r="I95" s="647"/>
      <c r="J95" s="681"/>
      <c r="K95" s="748"/>
      <c r="L95" s="681"/>
      <c r="M95" s="681"/>
      <c r="N95" s="681"/>
      <c r="O95" s="694"/>
      <c r="P95" s="694"/>
      <c r="Q95" s="694"/>
      <c r="R95" s="647"/>
      <c r="S95" s="747">
        <f t="shared" si="4"/>
        <v>0</v>
      </c>
      <c r="T95" s="747">
        <f t="shared" si="5"/>
        <v>0</v>
      </c>
    </row>
    <row r="96" spans="1:20" s="616" customFormat="1" ht="17.25" x14ac:dyDescent="0.2">
      <c r="A96" s="646"/>
      <c r="B96" s="647"/>
      <c r="C96" s="647"/>
      <c r="D96" s="647"/>
      <c r="E96" s="647"/>
      <c r="F96" s="647"/>
      <c r="G96" s="647"/>
      <c r="H96" s="647"/>
      <c r="I96" s="647"/>
      <c r="J96" s="681"/>
      <c r="K96" s="748"/>
      <c r="L96" s="681"/>
      <c r="M96" s="681"/>
      <c r="N96" s="681"/>
      <c r="O96" s="694"/>
      <c r="P96" s="694"/>
      <c r="Q96" s="694"/>
      <c r="R96" s="647"/>
      <c r="S96" s="747">
        <f t="shared" si="4"/>
        <v>0</v>
      </c>
      <c r="T96" s="747">
        <f t="shared" si="5"/>
        <v>0</v>
      </c>
    </row>
    <row r="97" spans="1:20" s="616" customFormat="1" ht="17.25" x14ac:dyDescent="0.2">
      <c r="A97" s="646"/>
      <c r="B97" s="647"/>
      <c r="C97" s="647"/>
      <c r="D97" s="647"/>
      <c r="E97" s="647"/>
      <c r="F97" s="647"/>
      <c r="G97" s="647"/>
      <c r="H97" s="647"/>
      <c r="I97" s="647"/>
      <c r="J97" s="681"/>
      <c r="K97" s="748"/>
      <c r="L97" s="681"/>
      <c r="M97" s="681"/>
      <c r="N97" s="681"/>
      <c r="O97" s="694"/>
      <c r="P97" s="694"/>
      <c r="Q97" s="694"/>
      <c r="R97" s="647"/>
      <c r="S97" s="747">
        <f t="shared" si="4"/>
        <v>0</v>
      </c>
      <c r="T97" s="747">
        <f t="shared" si="5"/>
        <v>0</v>
      </c>
    </row>
    <row r="98" spans="1:20" s="616" customFormat="1" ht="17.25" x14ac:dyDescent="0.2">
      <c r="A98" s="646"/>
      <c r="B98" s="647"/>
      <c r="C98" s="647"/>
      <c r="D98" s="647"/>
      <c r="E98" s="647"/>
      <c r="F98" s="647"/>
      <c r="G98" s="647"/>
      <c r="H98" s="647"/>
      <c r="I98" s="647"/>
      <c r="J98" s="681"/>
      <c r="K98" s="748"/>
      <c r="L98" s="681"/>
      <c r="M98" s="681"/>
      <c r="N98" s="681"/>
      <c r="O98" s="694"/>
      <c r="P98" s="694"/>
      <c r="Q98" s="694"/>
      <c r="R98" s="647"/>
      <c r="S98" s="747">
        <f t="shared" si="4"/>
        <v>0</v>
      </c>
      <c r="T98" s="747">
        <f t="shared" si="5"/>
        <v>0</v>
      </c>
    </row>
    <row r="99" spans="1:20" s="616" customFormat="1" ht="17.25" x14ac:dyDescent="0.2">
      <c r="A99" s="646"/>
      <c r="B99" s="647"/>
      <c r="C99" s="647"/>
      <c r="D99" s="647"/>
      <c r="E99" s="647"/>
      <c r="F99" s="647"/>
      <c r="G99" s="647"/>
      <c r="H99" s="647"/>
      <c r="I99" s="647"/>
      <c r="J99" s="681"/>
      <c r="K99" s="748"/>
      <c r="L99" s="681"/>
      <c r="M99" s="681"/>
      <c r="N99" s="681"/>
      <c r="O99" s="694"/>
      <c r="P99" s="694"/>
      <c r="Q99" s="694"/>
      <c r="R99" s="647"/>
      <c r="S99" s="747">
        <f t="shared" si="4"/>
        <v>0</v>
      </c>
      <c r="T99" s="747">
        <f t="shared" si="5"/>
        <v>0</v>
      </c>
    </row>
    <row r="100" spans="1:20" s="616" customFormat="1" ht="17.25" x14ac:dyDescent="0.2">
      <c r="A100" s="646"/>
      <c r="B100" s="647"/>
      <c r="C100" s="647"/>
      <c r="D100" s="647"/>
      <c r="E100" s="647"/>
      <c r="F100" s="647"/>
      <c r="G100" s="647"/>
      <c r="H100" s="647"/>
      <c r="I100" s="647"/>
      <c r="J100" s="681"/>
      <c r="K100" s="748"/>
      <c r="L100" s="681"/>
      <c r="M100" s="681"/>
      <c r="N100" s="681"/>
      <c r="O100" s="694"/>
      <c r="P100" s="694"/>
      <c r="Q100" s="694"/>
      <c r="R100" s="647"/>
      <c r="S100" s="747">
        <f t="shared" si="4"/>
        <v>0</v>
      </c>
      <c r="T100" s="747">
        <f t="shared" si="5"/>
        <v>0</v>
      </c>
    </row>
    <row r="101" spans="1:20" s="616" customFormat="1" ht="17.25" x14ac:dyDescent="0.2">
      <c r="A101" s="646"/>
      <c r="B101" s="647"/>
      <c r="C101" s="647"/>
      <c r="D101" s="647"/>
      <c r="E101" s="647"/>
      <c r="F101" s="647"/>
      <c r="G101" s="647"/>
      <c r="H101" s="647"/>
      <c r="I101" s="647"/>
      <c r="J101" s="681"/>
      <c r="K101" s="748"/>
      <c r="L101" s="681"/>
      <c r="M101" s="681"/>
      <c r="N101" s="681"/>
      <c r="O101" s="694"/>
      <c r="P101" s="694"/>
      <c r="Q101" s="694"/>
      <c r="R101" s="647"/>
      <c r="S101" s="747">
        <f t="shared" si="4"/>
        <v>0</v>
      </c>
      <c r="T101" s="747">
        <f t="shared" si="5"/>
        <v>0</v>
      </c>
    </row>
    <row r="102" spans="1:20" s="616" customFormat="1" ht="17.25" x14ac:dyDescent="0.2">
      <c r="A102" s="646"/>
      <c r="B102" s="647"/>
      <c r="C102" s="647"/>
      <c r="D102" s="647"/>
      <c r="E102" s="647"/>
      <c r="F102" s="647"/>
      <c r="G102" s="647"/>
      <c r="H102" s="647"/>
      <c r="I102" s="647"/>
      <c r="J102" s="681"/>
      <c r="K102" s="748"/>
      <c r="L102" s="681"/>
      <c r="M102" s="681"/>
      <c r="N102" s="681"/>
      <c r="O102" s="694"/>
      <c r="P102" s="694"/>
      <c r="Q102" s="694"/>
      <c r="R102" s="647"/>
      <c r="S102" s="747">
        <f t="shared" si="4"/>
        <v>0</v>
      </c>
      <c r="T102" s="747">
        <f t="shared" si="5"/>
        <v>0</v>
      </c>
    </row>
    <row r="103" spans="1:20" s="616" customFormat="1" ht="17.25" x14ac:dyDescent="0.2">
      <c r="A103" s="646"/>
      <c r="B103" s="647"/>
      <c r="C103" s="647"/>
      <c r="D103" s="647"/>
      <c r="E103" s="647"/>
      <c r="F103" s="647"/>
      <c r="G103" s="647"/>
      <c r="H103" s="647"/>
      <c r="I103" s="647"/>
      <c r="J103" s="681"/>
      <c r="K103" s="748"/>
      <c r="L103" s="681"/>
      <c r="M103" s="681"/>
      <c r="N103" s="681"/>
      <c r="O103" s="694"/>
      <c r="P103" s="694"/>
      <c r="Q103" s="694"/>
      <c r="R103" s="647"/>
      <c r="S103" s="747">
        <f t="shared" si="4"/>
        <v>0</v>
      </c>
      <c r="T103" s="747">
        <f t="shared" si="5"/>
        <v>0</v>
      </c>
    </row>
    <row r="104" spans="1:20" s="616" customFormat="1" ht="17.25" x14ac:dyDescent="0.2">
      <c r="A104" s="646"/>
      <c r="B104" s="647"/>
      <c r="C104" s="647"/>
      <c r="D104" s="647"/>
      <c r="E104" s="647"/>
      <c r="F104" s="647"/>
      <c r="G104" s="647"/>
      <c r="H104" s="647"/>
      <c r="I104" s="647"/>
      <c r="J104" s="681"/>
      <c r="K104" s="748"/>
      <c r="L104" s="681"/>
      <c r="M104" s="681"/>
      <c r="N104" s="681"/>
      <c r="O104" s="694"/>
      <c r="P104" s="694"/>
      <c r="Q104" s="694"/>
      <c r="R104" s="647"/>
      <c r="S104" s="747">
        <f t="shared" si="4"/>
        <v>0</v>
      </c>
      <c r="T104" s="747">
        <f t="shared" si="5"/>
        <v>0</v>
      </c>
    </row>
    <row r="105" spans="1:20" s="616" customFormat="1" ht="17.25" x14ac:dyDescent="0.2">
      <c r="A105" s="646"/>
      <c r="B105" s="647"/>
      <c r="C105" s="647"/>
      <c r="D105" s="647"/>
      <c r="E105" s="647"/>
      <c r="F105" s="647"/>
      <c r="G105" s="647"/>
      <c r="H105" s="647"/>
      <c r="I105" s="647"/>
      <c r="J105" s="681"/>
      <c r="K105" s="748"/>
      <c r="L105" s="681"/>
      <c r="M105" s="681"/>
      <c r="N105" s="681"/>
      <c r="O105" s="694"/>
      <c r="P105" s="694"/>
      <c r="Q105" s="694"/>
      <c r="R105" s="647"/>
      <c r="S105" s="747">
        <f t="shared" si="4"/>
        <v>0</v>
      </c>
      <c r="T105" s="747">
        <f t="shared" si="5"/>
        <v>0</v>
      </c>
    </row>
    <row r="106" spans="1:20" s="616" customFormat="1" ht="17.25" x14ac:dyDescent="0.2">
      <c r="A106" s="646"/>
      <c r="B106" s="647"/>
      <c r="C106" s="647"/>
      <c r="D106" s="647"/>
      <c r="E106" s="647"/>
      <c r="F106" s="647"/>
      <c r="G106" s="647"/>
      <c r="H106" s="647"/>
      <c r="I106" s="647"/>
      <c r="J106" s="681"/>
      <c r="K106" s="748"/>
      <c r="L106" s="681"/>
      <c r="M106" s="681"/>
      <c r="N106" s="681"/>
      <c r="O106" s="694"/>
      <c r="P106" s="694"/>
      <c r="Q106" s="694"/>
      <c r="R106" s="647"/>
      <c r="S106" s="747">
        <f t="shared" si="4"/>
        <v>0</v>
      </c>
      <c r="T106" s="747">
        <f t="shared" si="5"/>
        <v>0</v>
      </c>
    </row>
    <row r="107" spans="1:20" s="616" customFormat="1" ht="17.25" x14ac:dyDescent="0.2">
      <c r="A107" s="646"/>
      <c r="B107" s="647"/>
      <c r="C107" s="647"/>
      <c r="D107" s="647"/>
      <c r="E107" s="647"/>
      <c r="F107" s="647"/>
      <c r="G107" s="647"/>
      <c r="H107" s="647"/>
      <c r="I107" s="647"/>
      <c r="J107" s="681"/>
      <c r="K107" s="748"/>
      <c r="L107" s="681"/>
      <c r="M107" s="681"/>
      <c r="N107" s="681"/>
      <c r="O107" s="694"/>
      <c r="P107" s="694"/>
      <c r="Q107" s="694"/>
      <c r="R107" s="647"/>
      <c r="S107" s="747">
        <f t="shared" si="4"/>
        <v>0</v>
      </c>
      <c r="T107" s="747">
        <f t="shared" si="5"/>
        <v>0</v>
      </c>
    </row>
    <row r="108" spans="1:20" s="616" customFormat="1" ht="17.25" x14ac:dyDescent="0.2">
      <c r="A108" s="646"/>
      <c r="B108" s="647"/>
      <c r="C108" s="647"/>
      <c r="D108" s="647"/>
      <c r="E108" s="647"/>
      <c r="F108" s="647"/>
      <c r="G108" s="647"/>
      <c r="H108" s="647"/>
      <c r="I108" s="647"/>
      <c r="J108" s="681"/>
      <c r="K108" s="748"/>
      <c r="L108" s="681"/>
      <c r="M108" s="681"/>
      <c r="N108" s="681"/>
      <c r="O108" s="694"/>
      <c r="P108" s="694"/>
      <c r="Q108" s="694"/>
      <c r="R108" s="647"/>
      <c r="S108" s="747">
        <f t="shared" si="4"/>
        <v>0</v>
      </c>
      <c r="T108" s="747">
        <f t="shared" si="5"/>
        <v>0</v>
      </c>
    </row>
    <row r="109" spans="1:20" s="616" customFormat="1" ht="17.25" x14ac:dyDescent="0.2">
      <c r="A109" s="646"/>
      <c r="B109" s="647"/>
      <c r="C109" s="647"/>
      <c r="D109" s="647"/>
      <c r="E109" s="647"/>
      <c r="F109" s="647"/>
      <c r="G109" s="647"/>
      <c r="H109" s="647"/>
      <c r="I109" s="647"/>
      <c r="J109" s="681"/>
      <c r="K109" s="748"/>
      <c r="L109" s="681"/>
      <c r="M109" s="681"/>
      <c r="N109" s="681"/>
      <c r="O109" s="694"/>
      <c r="P109" s="694"/>
      <c r="Q109" s="694"/>
      <c r="R109" s="647"/>
      <c r="S109" s="747">
        <f t="shared" si="4"/>
        <v>0</v>
      </c>
      <c r="T109" s="747">
        <f t="shared" si="5"/>
        <v>0</v>
      </c>
    </row>
    <row r="110" spans="1:20" s="616" customFormat="1" ht="17.25" x14ac:dyDescent="0.2">
      <c r="A110" s="646"/>
      <c r="B110" s="647"/>
      <c r="C110" s="647"/>
      <c r="D110" s="647"/>
      <c r="E110" s="647"/>
      <c r="F110" s="647"/>
      <c r="G110" s="647"/>
      <c r="H110" s="647"/>
      <c r="I110" s="647"/>
      <c r="J110" s="681"/>
      <c r="K110" s="748"/>
      <c r="L110" s="681"/>
      <c r="M110" s="681"/>
      <c r="N110" s="681"/>
      <c r="O110" s="694"/>
      <c r="P110" s="694"/>
      <c r="Q110" s="694"/>
      <c r="R110" s="647"/>
      <c r="S110" s="747">
        <f t="shared" ref="S110:S141" si="6">Q110+P110</f>
        <v>0</v>
      </c>
      <c r="T110" s="747">
        <f t="shared" ref="T110:T141" si="7">O110-S110</f>
        <v>0</v>
      </c>
    </row>
    <row r="111" spans="1:20" s="616" customFormat="1" ht="17.25" x14ac:dyDescent="0.2">
      <c r="A111" s="646"/>
      <c r="B111" s="647"/>
      <c r="C111" s="647"/>
      <c r="D111" s="647"/>
      <c r="E111" s="647"/>
      <c r="F111" s="647"/>
      <c r="G111" s="647"/>
      <c r="H111" s="647"/>
      <c r="I111" s="647"/>
      <c r="J111" s="681"/>
      <c r="K111" s="748"/>
      <c r="L111" s="681"/>
      <c r="M111" s="681"/>
      <c r="N111" s="681"/>
      <c r="O111" s="694"/>
      <c r="P111" s="694"/>
      <c r="Q111" s="694"/>
      <c r="R111" s="647"/>
      <c r="S111" s="747">
        <f t="shared" si="6"/>
        <v>0</v>
      </c>
      <c r="T111" s="747">
        <f t="shared" si="7"/>
        <v>0</v>
      </c>
    </row>
    <row r="112" spans="1:20" s="616" customFormat="1" ht="17.25" x14ac:dyDescent="0.2">
      <c r="A112" s="646"/>
      <c r="B112" s="647"/>
      <c r="C112" s="647"/>
      <c r="D112" s="647"/>
      <c r="E112" s="647"/>
      <c r="F112" s="647"/>
      <c r="G112" s="647"/>
      <c r="H112" s="647"/>
      <c r="I112" s="647"/>
      <c r="J112" s="681"/>
      <c r="K112" s="748"/>
      <c r="L112" s="681"/>
      <c r="M112" s="681"/>
      <c r="N112" s="681"/>
      <c r="O112" s="694"/>
      <c r="P112" s="694"/>
      <c r="Q112" s="694"/>
      <c r="R112" s="647"/>
      <c r="S112" s="747">
        <f t="shared" si="6"/>
        <v>0</v>
      </c>
      <c r="T112" s="747">
        <f t="shared" si="7"/>
        <v>0</v>
      </c>
    </row>
    <row r="113" spans="1:20" s="616" customFormat="1" ht="17.25" x14ac:dyDescent="0.2">
      <c r="A113" s="646"/>
      <c r="B113" s="647"/>
      <c r="C113" s="647"/>
      <c r="D113" s="647"/>
      <c r="E113" s="647"/>
      <c r="F113" s="647"/>
      <c r="G113" s="647"/>
      <c r="H113" s="647"/>
      <c r="I113" s="647"/>
      <c r="J113" s="681"/>
      <c r="K113" s="748"/>
      <c r="L113" s="681"/>
      <c r="M113" s="681"/>
      <c r="N113" s="681"/>
      <c r="O113" s="694"/>
      <c r="P113" s="694"/>
      <c r="Q113" s="694"/>
      <c r="R113" s="647"/>
      <c r="S113" s="747">
        <f t="shared" si="6"/>
        <v>0</v>
      </c>
      <c r="T113" s="747">
        <f t="shared" si="7"/>
        <v>0</v>
      </c>
    </row>
    <row r="114" spans="1:20" s="616" customFormat="1" ht="17.25" x14ac:dyDescent="0.2">
      <c r="A114" s="646"/>
      <c r="B114" s="647"/>
      <c r="C114" s="647"/>
      <c r="D114" s="647"/>
      <c r="E114" s="647"/>
      <c r="F114" s="647"/>
      <c r="G114" s="647"/>
      <c r="H114" s="647"/>
      <c r="I114" s="647"/>
      <c r="J114" s="681"/>
      <c r="K114" s="748"/>
      <c r="L114" s="681"/>
      <c r="M114" s="681"/>
      <c r="N114" s="681"/>
      <c r="O114" s="694"/>
      <c r="P114" s="694"/>
      <c r="Q114" s="694"/>
      <c r="R114" s="647"/>
      <c r="S114" s="747">
        <f t="shared" si="6"/>
        <v>0</v>
      </c>
      <c r="T114" s="747">
        <f t="shared" si="7"/>
        <v>0</v>
      </c>
    </row>
    <row r="115" spans="1:20" s="616" customFormat="1" ht="17.25" x14ac:dyDescent="0.2">
      <c r="A115" s="646"/>
      <c r="B115" s="647"/>
      <c r="C115" s="647"/>
      <c r="D115" s="647"/>
      <c r="E115" s="647"/>
      <c r="F115" s="647"/>
      <c r="G115" s="647"/>
      <c r="H115" s="647"/>
      <c r="I115" s="647"/>
      <c r="J115" s="681"/>
      <c r="K115" s="748"/>
      <c r="L115" s="681"/>
      <c r="M115" s="681"/>
      <c r="N115" s="681"/>
      <c r="O115" s="694"/>
      <c r="P115" s="694"/>
      <c r="Q115" s="694"/>
      <c r="R115" s="647"/>
      <c r="S115" s="747">
        <f t="shared" si="6"/>
        <v>0</v>
      </c>
      <c r="T115" s="747">
        <f t="shared" si="7"/>
        <v>0</v>
      </c>
    </row>
    <row r="116" spans="1:20" s="616" customFormat="1" ht="17.25" x14ac:dyDescent="0.2">
      <c r="A116" s="646"/>
      <c r="B116" s="647"/>
      <c r="C116" s="647"/>
      <c r="D116" s="647"/>
      <c r="E116" s="647"/>
      <c r="F116" s="647"/>
      <c r="G116" s="647"/>
      <c r="H116" s="647"/>
      <c r="I116" s="647"/>
      <c r="J116" s="681"/>
      <c r="K116" s="748"/>
      <c r="L116" s="681"/>
      <c r="M116" s="681"/>
      <c r="N116" s="681"/>
      <c r="O116" s="694"/>
      <c r="P116" s="694"/>
      <c r="Q116" s="694"/>
      <c r="R116" s="647"/>
      <c r="S116" s="747">
        <f t="shared" si="6"/>
        <v>0</v>
      </c>
      <c r="T116" s="747">
        <f t="shared" si="7"/>
        <v>0</v>
      </c>
    </row>
    <row r="117" spans="1:20" s="616" customFormat="1" ht="17.25" x14ac:dyDescent="0.2">
      <c r="A117" s="646"/>
      <c r="B117" s="647"/>
      <c r="C117" s="647"/>
      <c r="D117" s="647"/>
      <c r="E117" s="647"/>
      <c r="F117" s="647"/>
      <c r="G117" s="647"/>
      <c r="H117" s="647"/>
      <c r="I117" s="647"/>
      <c r="J117" s="681"/>
      <c r="K117" s="748"/>
      <c r="L117" s="681"/>
      <c r="M117" s="681"/>
      <c r="N117" s="681"/>
      <c r="O117" s="694"/>
      <c r="P117" s="694"/>
      <c r="Q117" s="694"/>
      <c r="R117" s="647"/>
      <c r="S117" s="747">
        <f t="shared" si="6"/>
        <v>0</v>
      </c>
      <c r="T117" s="747">
        <f t="shared" si="7"/>
        <v>0</v>
      </c>
    </row>
    <row r="118" spans="1:20" s="616" customFormat="1" ht="17.25" x14ac:dyDescent="0.2">
      <c r="A118" s="646"/>
      <c r="B118" s="647"/>
      <c r="C118" s="647"/>
      <c r="D118" s="647"/>
      <c r="E118" s="647"/>
      <c r="F118" s="647"/>
      <c r="G118" s="647"/>
      <c r="H118" s="647"/>
      <c r="I118" s="647"/>
      <c r="J118" s="681"/>
      <c r="K118" s="748"/>
      <c r="L118" s="681"/>
      <c r="M118" s="681"/>
      <c r="N118" s="681"/>
      <c r="O118" s="694"/>
      <c r="P118" s="694"/>
      <c r="Q118" s="694"/>
      <c r="R118" s="647"/>
      <c r="S118" s="747">
        <f t="shared" si="6"/>
        <v>0</v>
      </c>
      <c r="T118" s="747">
        <f t="shared" si="7"/>
        <v>0</v>
      </c>
    </row>
    <row r="119" spans="1:20" s="616" customFormat="1" ht="17.25" x14ac:dyDescent="0.2">
      <c r="A119" s="646"/>
      <c r="B119" s="647"/>
      <c r="C119" s="647"/>
      <c r="D119" s="647"/>
      <c r="E119" s="647"/>
      <c r="F119" s="647"/>
      <c r="G119" s="647"/>
      <c r="H119" s="647"/>
      <c r="I119" s="647"/>
      <c r="J119" s="681"/>
      <c r="K119" s="748"/>
      <c r="L119" s="681"/>
      <c r="M119" s="681"/>
      <c r="N119" s="681"/>
      <c r="O119" s="694"/>
      <c r="P119" s="694"/>
      <c r="Q119" s="694"/>
      <c r="R119" s="647"/>
      <c r="S119" s="747">
        <f t="shared" si="6"/>
        <v>0</v>
      </c>
      <c r="T119" s="747">
        <f t="shared" si="7"/>
        <v>0</v>
      </c>
    </row>
    <row r="120" spans="1:20" s="616" customFormat="1" ht="17.25" x14ac:dyDescent="0.2">
      <c r="A120" s="646"/>
      <c r="B120" s="647"/>
      <c r="C120" s="647"/>
      <c r="D120" s="647"/>
      <c r="E120" s="647"/>
      <c r="F120" s="647"/>
      <c r="G120" s="647"/>
      <c r="H120" s="647"/>
      <c r="I120" s="647"/>
      <c r="J120" s="681"/>
      <c r="K120" s="748"/>
      <c r="L120" s="681"/>
      <c r="M120" s="681"/>
      <c r="N120" s="681"/>
      <c r="O120" s="694"/>
      <c r="P120" s="694"/>
      <c r="Q120" s="694"/>
      <c r="R120" s="647"/>
      <c r="S120" s="747">
        <f t="shared" si="6"/>
        <v>0</v>
      </c>
      <c r="T120" s="747">
        <f t="shared" si="7"/>
        <v>0</v>
      </c>
    </row>
    <row r="121" spans="1:20" s="616" customFormat="1" ht="17.25" x14ac:dyDescent="0.2">
      <c r="A121" s="646"/>
      <c r="B121" s="647"/>
      <c r="C121" s="647"/>
      <c r="D121" s="647"/>
      <c r="E121" s="647"/>
      <c r="F121" s="647"/>
      <c r="G121" s="647"/>
      <c r="H121" s="647"/>
      <c r="I121" s="647"/>
      <c r="J121" s="681"/>
      <c r="K121" s="748"/>
      <c r="L121" s="681"/>
      <c r="M121" s="681"/>
      <c r="N121" s="681"/>
      <c r="O121" s="694"/>
      <c r="P121" s="694"/>
      <c r="Q121" s="694"/>
      <c r="R121" s="647"/>
      <c r="S121" s="747">
        <f t="shared" si="6"/>
        <v>0</v>
      </c>
      <c r="T121" s="747">
        <f t="shared" si="7"/>
        <v>0</v>
      </c>
    </row>
    <row r="122" spans="1:20" s="616" customFormat="1" ht="17.25" x14ac:dyDescent="0.2">
      <c r="A122" s="646"/>
      <c r="B122" s="647"/>
      <c r="C122" s="647"/>
      <c r="D122" s="647"/>
      <c r="E122" s="647"/>
      <c r="F122" s="647"/>
      <c r="G122" s="647"/>
      <c r="H122" s="647"/>
      <c r="I122" s="647"/>
      <c r="J122" s="681"/>
      <c r="K122" s="748"/>
      <c r="L122" s="681"/>
      <c r="M122" s="681"/>
      <c r="N122" s="681"/>
      <c r="O122" s="694"/>
      <c r="P122" s="694"/>
      <c r="Q122" s="694"/>
      <c r="R122" s="647"/>
      <c r="S122" s="747">
        <f t="shared" si="6"/>
        <v>0</v>
      </c>
      <c r="T122" s="747">
        <f t="shared" si="7"/>
        <v>0</v>
      </c>
    </row>
    <row r="123" spans="1:20" s="616" customFormat="1" ht="17.25" x14ac:dyDescent="0.2">
      <c r="A123" s="646"/>
      <c r="B123" s="647"/>
      <c r="C123" s="647"/>
      <c r="D123" s="647"/>
      <c r="E123" s="647"/>
      <c r="F123" s="647"/>
      <c r="G123" s="647"/>
      <c r="H123" s="647"/>
      <c r="I123" s="647"/>
      <c r="J123" s="681"/>
      <c r="K123" s="748"/>
      <c r="L123" s="681"/>
      <c r="M123" s="681"/>
      <c r="N123" s="681"/>
      <c r="O123" s="694"/>
      <c r="P123" s="694"/>
      <c r="Q123" s="694"/>
      <c r="R123" s="647"/>
      <c r="S123" s="747">
        <f t="shared" si="6"/>
        <v>0</v>
      </c>
      <c r="T123" s="747">
        <f t="shared" si="7"/>
        <v>0</v>
      </c>
    </row>
    <row r="124" spans="1:20" s="616" customFormat="1" ht="17.25" x14ac:dyDescent="0.2">
      <c r="A124" s="646"/>
      <c r="B124" s="647"/>
      <c r="C124" s="647"/>
      <c r="D124" s="647"/>
      <c r="E124" s="647"/>
      <c r="F124" s="647"/>
      <c r="G124" s="647"/>
      <c r="H124" s="647"/>
      <c r="I124" s="647"/>
      <c r="J124" s="681"/>
      <c r="K124" s="748"/>
      <c r="L124" s="681"/>
      <c r="M124" s="681"/>
      <c r="N124" s="681"/>
      <c r="O124" s="694"/>
      <c r="P124" s="694"/>
      <c r="Q124" s="694"/>
      <c r="R124" s="647"/>
      <c r="S124" s="747">
        <f t="shared" si="6"/>
        <v>0</v>
      </c>
      <c r="T124" s="747">
        <f t="shared" si="7"/>
        <v>0</v>
      </c>
    </row>
    <row r="125" spans="1:20" s="616" customFormat="1" ht="17.25" x14ac:dyDescent="0.2">
      <c r="A125" s="646"/>
      <c r="B125" s="647"/>
      <c r="C125" s="647"/>
      <c r="D125" s="647"/>
      <c r="E125" s="647"/>
      <c r="F125" s="647"/>
      <c r="G125" s="647"/>
      <c r="H125" s="647"/>
      <c r="I125" s="647"/>
      <c r="J125" s="681"/>
      <c r="K125" s="748"/>
      <c r="L125" s="681"/>
      <c r="M125" s="681"/>
      <c r="N125" s="681"/>
      <c r="O125" s="694"/>
      <c r="P125" s="694"/>
      <c r="Q125" s="694"/>
      <c r="R125" s="647"/>
      <c r="S125" s="747">
        <f t="shared" si="6"/>
        <v>0</v>
      </c>
      <c r="T125" s="747">
        <f t="shared" si="7"/>
        <v>0</v>
      </c>
    </row>
    <row r="126" spans="1:20" s="616" customFormat="1" ht="17.25" x14ac:dyDescent="0.2">
      <c r="A126" s="646"/>
      <c r="B126" s="647"/>
      <c r="C126" s="647"/>
      <c r="D126" s="647"/>
      <c r="E126" s="647"/>
      <c r="F126" s="647"/>
      <c r="G126" s="647"/>
      <c r="H126" s="647"/>
      <c r="I126" s="647"/>
      <c r="J126" s="681"/>
      <c r="K126" s="748"/>
      <c r="L126" s="681"/>
      <c r="M126" s="681"/>
      <c r="N126" s="681"/>
      <c r="O126" s="694"/>
      <c r="P126" s="694"/>
      <c r="Q126" s="694"/>
      <c r="R126" s="647"/>
      <c r="S126" s="747">
        <f t="shared" si="6"/>
        <v>0</v>
      </c>
      <c r="T126" s="747">
        <f t="shared" si="7"/>
        <v>0</v>
      </c>
    </row>
    <row r="127" spans="1:20" s="616" customFormat="1" ht="17.25" x14ac:dyDescent="0.2">
      <c r="A127" s="646"/>
      <c r="B127" s="647"/>
      <c r="C127" s="647"/>
      <c r="D127" s="647"/>
      <c r="E127" s="647"/>
      <c r="F127" s="647"/>
      <c r="G127" s="647"/>
      <c r="H127" s="647"/>
      <c r="I127" s="647"/>
      <c r="J127" s="681"/>
      <c r="K127" s="748"/>
      <c r="L127" s="681"/>
      <c r="M127" s="681"/>
      <c r="N127" s="681"/>
      <c r="O127" s="694"/>
      <c r="P127" s="694"/>
      <c r="Q127" s="694"/>
      <c r="R127" s="647"/>
      <c r="S127" s="747">
        <f t="shared" si="6"/>
        <v>0</v>
      </c>
      <c r="T127" s="747">
        <f t="shared" si="7"/>
        <v>0</v>
      </c>
    </row>
    <row r="128" spans="1:20" s="616" customFormat="1" ht="17.25" x14ac:dyDescent="0.2">
      <c r="A128" s="646"/>
      <c r="B128" s="647"/>
      <c r="C128" s="647"/>
      <c r="D128" s="647"/>
      <c r="E128" s="647"/>
      <c r="F128" s="647"/>
      <c r="G128" s="647"/>
      <c r="H128" s="647"/>
      <c r="I128" s="647"/>
      <c r="J128" s="681"/>
      <c r="K128" s="748"/>
      <c r="L128" s="681"/>
      <c r="M128" s="681"/>
      <c r="N128" s="681"/>
      <c r="O128" s="694"/>
      <c r="P128" s="694"/>
      <c r="Q128" s="694"/>
      <c r="R128" s="647"/>
      <c r="S128" s="747">
        <f t="shared" si="6"/>
        <v>0</v>
      </c>
      <c r="T128" s="747">
        <f t="shared" si="7"/>
        <v>0</v>
      </c>
    </row>
    <row r="129" spans="1:20" s="616" customFormat="1" ht="17.25" x14ac:dyDescent="0.2">
      <c r="A129" s="646"/>
      <c r="B129" s="647"/>
      <c r="C129" s="647"/>
      <c r="D129" s="647"/>
      <c r="E129" s="647"/>
      <c r="F129" s="647"/>
      <c r="G129" s="647"/>
      <c r="H129" s="647"/>
      <c r="I129" s="647"/>
      <c r="J129" s="681"/>
      <c r="K129" s="748"/>
      <c r="L129" s="681"/>
      <c r="M129" s="681"/>
      <c r="N129" s="681"/>
      <c r="O129" s="694"/>
      <c r="P129" s="694"/>
      <c r="Q129" s="694"/>
      <c r="R129" s="647"/>
      <c r="S129" s="747">
        <f t="shared" si="6"/>
        <v>0</v>
      </c>
      <c r="T129" s="747">
        <f t="shared" si="7"/>
        <v>0</v>
      </c>
    </row>
    <row r="130" spans="1:20" s="616" customFormat="1" ht="17.25" x14ac:dyDescent="0.2">
      <c r="A130" s="646"/>
      <c r="B130" s="647"/>
      <c r="C130" s="647"/>
      <c r="D130" s="647"/>
      <c r="E130" s="647"/>
      <c r="F130" s="647"/>
      <c r="G130" s="647"/>
      <c r="H130" s="647"/>
      <c r="I130" s="647"/>
      <c r="J130" s="681"/>
      <c r="K130" s="748"/>
      <c r="L130" s="681"/>
      <c r="M130" s="681"/>
      <c r="N130" s="681"/>
      <c r="O130" s="694"/>
      <c r="P130" s="694"/>
      <c r="Q130" s="694"/>
      <c r="R130" s="647"/>
      <c r="S130" s="747">
        <f t="shared" si="6"/>
        <v>0</v>
      </c>
      <c r="T130" s="747">
        <f t="shared" si="7"/>
        <v>0</v>
      </c>
    </row>
    <row r="131" spans="1:20" s="616" customFormat="1" ht="17.25" x14ac:dyDescent="0.2">
      <c r="A131" s="646"/>
      <c r="B131" s="647"/>
      <c r="C131" s="647"/>
      <c r="D131" s="647"/>
      <c r="E131" s="647"/>
      <c r="F131" s="647"/>
      <c r="G131" s="647"/>
      <c r="H131" s="647"/>
      <c r="I131" s="647"/>
      <c r="J131" s="681"/>
      <c r="K131" s="748"/>
      <c r="L131" s="681"/>
      <c r="M131" s="681"/>
      <c r="N131" s="681"/>
      <c r="O131" s="694"/>
      <c r="P131" s="694"/>
      <c r="Q131" s="694"/>
      <c r="R131" s="647"/>
      <c r="S131" s="747">
        <f t="shared" si="6"/>
        <v>0</v>
      </c>
      <c r="T131" s="747">
        <f t="shared" si="7"/>
        <v>0</v>
      </c>
    </row>
    <row r="132" spans="1:20" s="616" customFormat="1" ht="17.25" x14ac:dyDescent="0.2">
      <c r="A132" s="646"/>
      <c r="B132" s="647"/>
      <c r="C132" s="647"/>
      <c r="D132" s="647"/>
      <c r="E132" s="647"/>
      <c r="F132" s="647"/>
      <c r="G132" s="647"/>
      <c r="H132" s="647"/>
      <c r="I132" s="647"/>
      <c r="J132" s="681"/>
      <c r="K132" s="748"/>
      <c r="L132" s="681"/>
      <c r="M132" s="681"/>
      <c r="N132" s="681"/>
      <c r="O132" s="694"/>
      <c r="P132" s="694"/>
      <c r="Q132" s="694"/>
      <c r="R132" s="647"/>
      <c r="S132" s="747">
        <f t="shared" si="6"/>
        <v>0</v>
      </c>
      <c r="T132" s="747">
        <f t="shared" si="7"/>
        <v>0</v>
      </c>
    </row>
    <row r="133" spans="1:20" s="616" customFormat="1" ht="17.25" x14ac:dyDescent="0.2">
      <c r="A133" s="646"/>
      <c r="B133" s="647"/>
      <c r="C133" s="647"/>
      <c r="D133" s="647"/>
      <c r="E133" s="647"/>
      <c r="F133" s="647"/>
      <c r="G133" s="647"/>
      <c r="H133" s="647"/>
      <c r="I133" s="647"/>
      <c r="J133" s="681"/>
      <c r="K133" s="748"/>
      <c r="L133" s="681"/>
      <c r="M133" s="681"/>
      <c r="N133" s="681"/>
      <c r="O133" s="694"/>
      <c r="P133" s="694"/>
      <c r="Q133" s="694"/>
      <c r="R133" s="647"/>
      <c r="S133" s="747">
        <f t="shared" si="6"/>
        <v>0</v>
      </c>
      <c r="T133" s="747">
        <f t="shared" si="7"/>
        <v>0</v>
      </c>
    </row>
    <row r="134" spans="1:20" s="616" customFormat="1" ht="17.25" x14ac:dyDescent="0.2">
      <c r="A134" s="646"/>
      <c r="B134" s="647"/>
      <c r="C134" s="647"/>
      <c r="D134" s="647"/>
      <c r="E134" s="647"/>
      <c r="F134" s="647"/>
      <c r="G134" s="647"/>
      <c r="H134" s="647"/>
      <c r="I134" s="647"/>
      <c r="J134" s="681"/>
      <c r="K134" s="748"/>
      <c r="L134" s="681"/>
      <c r="M134" s="681"/>
      <c r="N134" s="681"/>
      <c r="O134" s="694"/>
      <c r="P134" s="694"/>
      <c r="Q134" s="694"/>
      <c r="R134" s="647"/>
      <c r="S134" s="747">
        <f t="shared" si="6"/>
        <v>0</v>
      </c>
      <c r="T134" s="747">
        <f t="shared" si="7"/>
        <v>0</v>
      </c>
    </row>
    <row r="135" spans="1:20" s="616" customFormat="1" ht="17.25" x14ac:dyDescent="0.2">
      <c r="A135" s="646"/>
      <c r="B135" s="647"/>
      <c r="C135" s="647"/>
      <c r="D135" s="647"/>
      <c r="E135" s="647"/>
      <c r="F135" s="647"/>
      <c r="G135" s="647"/>
      <c r="H135" s="647"/>
      <c r="I135" s="647"/>
      <c r="J135" s="681"/>
      <c r="K135" s="748"/>
      <c r="L135" s="681"/>
      <c r="M135" s="681"/>
      <c r="N135" s="681"/>
      <c r="O135" s="694"/>
      <c r="P135" s="694"/>
      <c r="Q135" s="694"/>
      <c r="R135" s="647"/>
      <c r="S135" s="747">
        <f t="shared" si="6"/>
        <v>0</v>
      </c>
      <c r="T135" s="747">
        <f t="shared" si="7"/>
        <v>0</v>
      </c>
    </row>
    <row r="136" spans="1:20" s="616" customFormat="1" ht="17.25" x14ac:dyDescent="0.2">
      <c r="A136" s="646"/>
      <c r="B136" s="647"/>
      <c r="C136" s="647"/>
      <c r="D136" s="647"/>
      <c r="E136" s="647"/>
      <c r="F136" s="647"/>
      <c r="G136" s="647"/>
      <c r="H136" s="647"/>
      <c r="I136" s="647"/>
      <c r="J136" s="681"/>
      <c r="K136" s="748"/>
      <c r="L136" s="681"/>
      <c r="M136" s="681"/>
      <c r="N136" s="681"/>
      <c r="O136" s="694"/>
      <c r="P136" s="694"/>
      <c r="Q136" s="694"/>
      <c r="R136" s="647"/>
      <c r="S136" s="747">
        <f t="shared" si="6"/>
        <v>0</v>
      </c>
      <c r="T136" s="747">
        <f t="shared" si="7"/>
        <v>0</v>
      </c>
    </row>
    <row r="137" spans="1:20" s="616" customFormat="1" ht="17.25" x14ac:dyDescent="0.2">
      <c r="A137" s="646"/>
      <c r="B137" s="647"/>
      <c r="C137" s="647"/>
      <c r="D137" s="647"/>
      <c r="E137" s="647"/>
      <c r="F137" s="647"/>
      <c r="G137" s="647"/>
      <c r="H137" s="647"/>
      <c r="I137" s="647"/>
      <c r="J137" s="681"/>
      <c r="K137" s="748"/>
      <c r="L137" s="681"/>
      <c r="M137" s="681"/>
      <c r="N137" s="681"/>
      <c r="O137" s="694"/>
      <c r="P137" s="694"/>
      <c r="Q137" s="694"/>
      <c r="R137" s="647"/>
      <c r="S137" s="747">
        <f t="shared" si="6"/>
        <v>0</v>
      </c>
      <c r="T137" s="747">
        <f t="shared" si="7"/>
        <v>0</v>
      </c>
    </row>
    <row r="138" spans="1:20" s="616" customFormat="1" ht="17.25" x14ac:dyDescent="0.2">
      <c r="A138" s="646"/>
      <c r="B138" s="647"/>
      <c r="C138" s="647"/>
      <c r="D138" s="647"/>
      <c r="E138" s="647"/>
      <c r="F138" s="647"/>
      <c r="G138" s="647"/>
      <c r="H138" s="647"/>
      <c r="I138" s="647"/>
      <c r="J138" s="681"/>
      <c r="K138" s="748"/>
      <c r="L138" s="681"/>
      <c r="M138" s="681"/>
      <c r="N138" s="681"/>
      <c r="O138" s="694"/>
      <c r="P138" s="694"/>
      <c r="Q138" s="694"/>
      <c r="R138" s="647"/>
      <c r="S138" s="747">
        <f t="shared" si="6"/>
        <v>0</v>
      </c>
      <c r="T138" s="747">
        <f t="shared" si="7"/>
        <v>0</v>
      </c>
    </row>
    <row r="139" spans="1:20" s="616" customFormat="1" ht="17.25" x14ac:dyDescent="0.2">
      <c r="A139" s="646"/>
      <c r="B139" s="647"/>
      <c r="C139" s="647"/>
      <c r="D139" s="647"/>
      <c r="E139" s="647"/>
      <c r="F139" s="647"/>
      <c r="G139" s="647"/>
      <c r="H139" s="647"/>
      <c r="I139" s="647"/>
      <c r="J139" s="681"/>
      <c r="K139" s="748"/>
      <c r="L139" s="681"/>
      <c r="M139" s="681"/>
      <c r="N139" s="681"/>
      <c r="O139" s="694"/>
      <c r="P139" s="694"/>
      <c r="Q139" s="694"/>
      <c r="R139" s="647"/>
      <c r="S139" s="747">
        <f t="shared" si="6"/>
        <v>0</v>
      </c>
      <c r="T139" s="747">
        <f t="shared" si="7"/>
        <v>0</v>
      </c>
    </row>
    <row r="140" spans="1:20" s="616" customFormat="1" ht="17.25" x14ac:dyDescent="0.2">
      <c r="A140" s="646"/>
      <c r="B140" s="647"/>
      <c r="C140" s="647"/>
      <c r="D140" s="647"/>
      <c r="E140" s="647"/>
      <c r="F140" s="647"/>
      <c r="G140" s="647"/>
      <c r="H140" s="647"/>
      <c r="I140" s="647"/>
      <c r="J140" s="681"/>
      <c r="K140" s="748"/>
      <c r="L140" s="681"/>
      <c r="M140" s="681"/>
      <c r="N140" s="681"/>
      <c r="O140" s="694"/>
      <c r="P140" s="694"/>
      <c r="Q140" s="694"/>
      <c r="R140" s="647"/>
      <c r="S140" s="747">
        <f t="shared" si="6"/>
        <v>0</v>
      </c>
      <c r="T140" s="747">
        <f t="shared" si="7"/>
        <v>0</v>
      </c>
    </row>
    <row r="141" spans="1:20" s="616" customFormat="1" ht="17.25" x14ac:dyDescent="0.2">
      <c r="A141" s="646"/>
      <c r="B141" s="647"/>
      <c r="C141" s="647"/>
      <c r="D141" s="647"/>
      <c r="E141" s="647"/>
      <c r="F141" s="647"/>
      <c r="G141" s="647"/>
      <c r="H141" s="647"/>
      <c r="I141" s="647"/>
      <c r="J141" s="681"/>
      <c r="K141" s="748"/>
      <c r="L141" s="681"/>
      <c r="M141" s="681"/>
      <c r="N141" s="681"/>
      <c r="O141" s="694"/>
      <c r="P141" s="694"/>
      <c r="Q141" s="694"/>
      <c r="R141" s="647"/>
      <c r="S141" s="747">
        <f t="shared" si="6"/>
        <v>0</v>
      </c>
      <c r="T141" s="747">
        <f t="shared" si="7"/>
        <v>0</v>
      </c>
    </row>
    <row r="142" spans="1:20" s="616" customFormat="1" ht="17.25" x14ac:dyDescent="0.2">
      <c r="A142" s="646"/>
      <c r="B142" s="647"/>
      <c r="C142" s="647"/>
      <c r="D142" s="647"/>
      <c r="E142" s="647"/>
      <c r="F142" s="647"/>
      <c r="G142" s="647"/>
      <c r="H142" s="647"/>
      <c r="I142" s="647"/>
      <c r="J142" s="681"/>
      <c r="K142" s="748"/>
      <c r="L142" s="681"/>
      <c r="M142" s="681"/>
      <c r="N142" s="681"/>
      <c r="O142" s="694"/>
      <c r="P142" s="694"/>
      <c r="Q142" s="694"/>
      <c r="R142" s="647"/>
      <c r="S142" s="747">
        <f t="shared" ref="S142:S173" si="8">Q142+P142</f>
        <v>0</v>
      </c>
      <c r="T142" s="747">
        <f t="shared" ref="T142:T173" si="9">O142-S142</f>
        <v>0</v>
      </c>
    </row>
    <row r="143" spans="1:20" s="616" customFormat="1" ht="17.25" x14ac:dyDescent="0.2">
      <c r="A143" s="646"/>
      <c r="B143" s="647"/>
      <c r="C143" s="647"/>
      <c r="D143" s="647"/>
      <c r="E143" s="647"/>
      <c r="F143" s="647"/>
      <c r="G143" s="647"/>
      <c r="H143" s="647"/>
      <c r="I143" s="647"/>
      <c r="J143" s="681"/>
      <c r="K143" s="748"/>
      <c r="L143" s="681"/>
      <c r="M143" s="681"/>
      <c r="N143" s="681"/>
      <c r="O143" s="694"/>
      <c r="P143" s="694"/>
      <c r="Q143" s="694"/>
      <c r="R143" s="647"/>
      <c r="S143" s="747">
        <f t="shared" si="8"/>
        <v>0</v>
      </c>
      <c r="T143" s="747">
        <f t="shared" si="9"/>
        <v>0</v>
      </c>
    </row>
    <row r="144" spans="1:20" s="616" customFormat="1" ht="17.25" x14ac:dyDescent="0.2">
      <c r="A144" s="646"/>
      <c r="B144" s="647"/>
      <c r="C144" s="647"/>
      <c r="D144" s="647"/>
      <c r="E144" s="647"/>
      <c r="F144" s="647"/>
      <c r="G144" s="647"/>
      <c r="H144" s="647"/>
      <c r="I144" s="647"/>
      <c r="J144" s="681"/>
      <c r="K144" s="748"/>
      <c r="L144" s="681"/>
      <c r="M144" s="681"/>
      <c r="N144" s="681"/>
      <c r="O144" s="694"/>
      <c r="P144" s="694"/>
      <c r="Q144" s="694"/>
      <c r="R144" s="647"/>
      <c r="S144" s="747">
        <f t="shared" si="8"/>
        <v>0</v>
      </c>
      <c r="T144" s="747">
        <f t="shared" si="9"/>
        <v>0</v>
      </c>
    </row>
    <row r="145" spans="1:20" s="616" customFormat="1" ht="17.25" x14ac:dyDescent="0.2">
      <c r="A145" s="646"/>
      <c r="B145" s="647"/>
      <c r="C145" s="647"/>
      <c r="D145" s="647"/>
      <c r="E145" s="647"/>
      <c r="F145" s="647"/>
      <c r="G145" s="647"/>
      <c r="H145" s="647"/>
      <c r="I145" s="647"/>
      <c r="J145" s="681"/>
      <c r="K145" s="748"/>
      <c r="L145" s="681"/>
      <c r="M145" s="681"/>
      <c r="N145" s="681"/>
      <c r="O145" s="694"/>
      <c r="P145" s="694"/>
      <c r="Q145" s="694"/>
      <c r="R145" s="647"/>
      <c r="S145" s="747">
        <f t="shared" si="8"/>
        <v>0</v>
      </c>
      <c r="T145" s="747">
        <f t="shared" si="9"/>
        <v>0</v>
      </c>
    </row>
    <row r="146" spans="1:20" s="616" customFormat="1" ht="17.25" x14ac:dyDescent="0.2">
      <c r="A146" s="646"/>
      <c r="B146" s="647"/>
      <c r="C146" s="647"/>
      <c r="D146" s="647"/>
      <c r="E146" s="647"/>
      <c r="F146" s="647"/>
      <c r="G146" s="647"/>
      <c r="H146" s="647"/>
      <c r="I146" s="647"/>
      <c r="J146" s="681"/>
      <c r="K146" s="748"/>
      <c r="L146" s="681"/>
      <c r="M146" s="681"/>
      <c r="N146" s="681"/>
      <c r="O146" s="694"/>
      <c r="P146" s="694"/>
      <c r="Q146" s="694"/>
      <c r="R146" s="647"/>
      <c r="S146" s="747">
        <f t="shared" si="8"/>
        <v>0</v>
      </c>
      <c r="T146" s="747">
        <f t="shared" si="9"/>
        <v>0</v>
      </c>
    </row>
    <row r="147" spans="1:20" s="616" customFormat="1" ht="17.25" x14ac:dyDescent="0.2">
      <c r="A147" s="646"/>
      <c r="B147" s="647"/>
      <c r="C147" s="647"/>
      <c r="D147" s="647"/>
      <c r="E147" s="647"/>
      <c r="F147" s="647"/>
      <c r="G147" s="647"/>
      <c r="H147" s="647"/>
      <c r="I147" s="647"/>
      <c r="J147" s="681"/>
      <c r="K147" s="748"/>
      <c r="L147" s="681"/>
      <c r="M147" s="681"/>
      <c r="N147" s="681"/>
      <c r="O147" s="694"/>
      <c r="P147" s="694"/>
      <c r="Q147" s="694"/>
      <c r="R147" s="647"/>
      <c r="S147" s="747">
        <f t="shared" si="8"/>
        <v>0</v>
      </c>
      <c r="T147" s="747">
        <f t="shared" si="9"/>
        <v>0</v>
      </c>
    </row>
    <row r="148" spans="1:20" s="616" customFormat="1" ht="17.25" x14ac:dyDescent="0.2">
      <c r="A148" s="646"/>
      <c r="B148" s="647"/>
      <c r="C148" s="647"/>
      <c r="D148" s="647"/>
      <c r="E148" s="647"/>
      <c r="F148" s="647"/>
      <c r="G148" s="647"/>
      <c r="H148" s="647"/>
      <c r="I148" s="647"/>
      <c r="J148" s="681"/>
      <c r="K148" s="748"/>
      <c r="L148" s="681"/>
      <c r="M148" s="681"/>
      <c r="N148" s="681"/>
      <c r="O148" s="694"/>
      <c r="P148" s="694"/>
      <c r="Q148" s="694"/>
      <c r="R148" s="647"/>
      <c r="S148" s="747">
        <f t="shared" si="8"/>
        <v>0</v>
      </c>
      <c r="T148" s="747">
        <f t="shared" si="9"/>
        <v>0</v>
      </c>
    </row>
    <row r="149" spans="1:20" s="616" customFormat="1" ht="17.25" x14ac:dyDescent="0.2">
      <c r="A149" s="646"/>
      <c r="B149" s="647"/>
      <c r="C149" s="647"/>
      <c r="D149" s="647"/>
      <c r="E149" s="647"/>
      <c r="F149" s="647"/>
      <c r="G149" s="647"/>
      <c r="H149" s="647"/>
      <c r="I149" s="647"/>
      <c r="J149" s="681"/>
      <c r="K149" s="748"/>
      <c r="L149" s="681"/>
      <c r="M149" s="681"/>
      <c r="N149" s="681"/>
      <c r="O149" s="694"/>
      <c r="P149" s="694"/>
      <c r="Q149" s="694"/>
      <c r="R149" s="647"/>
      <c r="S149" s="747">
        <f t="shared" si="8"/>
        <v>0</v>
      </c>
      <c r="T149" s="747">
        <f t="shared" si="9"/>
        <v>0</v>
      </c>
    </row>
    <row r="150" spans="1:20" s="616" customFormat="1" ht="17.25" x14ac:dyDescent="0.2">
      <c r="A150" s="646"/>
      <c r="B150" s="647"/>
      <c r="C150" s="647"/>
      <c r="D150" s="647"/>
      <c r="E150" s="647"/>
      <c r="F150" s="647"/>
      <c r="G150" s="647"/>
      <c r="H150" s="647"/>
      <c r="I150" s="647"/>
      <c r="J150" s="681"/>
      <c r="K150" s="748"/>
      <c r="L150" s="681"/>
      <c r="M150" s="681"/>
      <c r="N150" s="681"/>
      <c r="O150" s="694"/>
      <c r="P150" s="694"/>
      <c r="Q150" s="694"/>
      <c r="R150" s="647"/>
      <c r="S150" s="747">
        <f t="shared" si="8"/>
        <v>0</v>
      </c>
      <c r="T150" s="747">
        <f t="shared" si="9"/>
        <v>0</v>
      </c>
    </row>
    <row r="151" spans="1:20" s="616" customFormat="1" ht="17.25" x14ac:dyDescent="0.2">
      <c r="A151" s="646"/>
      <c r="B151" s="647"/>
      <c r="C151" s="647"/>
      <c r="D151" s="647"/>
      <c r="E151" s="647"/>
      <c r="F151" s="647"/>
      <c r="G151" s="647"/>
      <c r="H151" s="647"/>
      <c r="I151" s="647"/>
      <c r="J151" s="681"/>
      <c r="K151" s="748"/>
      <c r="L151" s="681"/>
      <c r="M151" s="681"/>
      <c r="N151" s="681"/>
      <c r="O151" s="694"/>
      <c r="P151" s="694"/>
      <c r="Q151" s="694"/>
      <c r="R151" s="647"/>
      <c r="S151" s="747">
        <f t="shared" si="8"/>
        <v>0</v>
      </c>
      <c r="T151" s="747">
        <f t="shared" si="9"/>
        <v>0</v>
      </c>
    </row>
    <row r="152" spans="1:20" s="616" customFormat="1" ht="17.25" x14ac:dyDescent="0.2">
      <c r="A152" s="646"/>
      <c r="B152" s="647"/>
      <c r="C152" s="647"/>
      <c r="D152" s="647"/>
      <c r="E152" s="647"/>
      <c r="F152" s="647"/>
      <c r="G152" s="647"/>
      <c r="H152" s="647"/>
      <c r="I152" s="647"/>
      <c r="J152" s="681"/>
      <c r="K152" s="748"/>
      <c r="L152" s="681"/>
      <c r="M152" s="681"/>
      <c r="N152" s="681"/>
      <c r="O152" s="694"/>
      <c r="P152" s="694"/>
      <c r="Q152" s="694"/>
      <c r="R152" s="647"/>
      <c r="S152" s="747">
        <f t="shared" si="8"/>
        <v>0</v>
      </c>
      <c r="T152" s="747">
        <f t="shared" si="9"/>
        <v>0</v>
      </c>
    </row>
    <row r="153" spans="1:20" s="616" customFormat="1" ht="17.25" x14ac:dyDescent="0.2">
      <c r="A153" s="646"/>
      <c r="B153" s="647"/>
      <c r="C153" s="647"/>
      <c r="D153" s="647"/>
      <c r="E153" s="647"/>
      <c r="F153" s="647"/>
      <c r="G153" s="647"/>
      <c r="H153" s="647"/>
      <c r="I153" s="647"/>
      <c r="J153" s="681"/>
      <c r="K153" s="748"/>
      <c r="L153" s="681"/>
      <c r="M153" s="681"/>
      <c r="N153" s="681"/>
      <c r="O153" s="694"/>
      <c r="P153" s="694"/>
      <c r="Q153" s="694"/>
      <c r="R153" s="647"/>
      <c r="S153" s="747">
        <f t="shared" si="8"/>
        <v>0</v>
      </c>
      <c r="T153" s="747">
        <f t="shared" si="9"/>
        <v>0</v>
      </c>
    </row>
    <row r="154" spans="1:20" s="616" customFormat="1" ht="17.25" x14ac:dyDescent="0.2">
      <c r="A154" s="646"/>
      <c r="B154" s="647"/>
      <c r="C154" s="647"/>
      <c r="D154" s="647"/>
      <c r="E154" s="647"/>
      <c r="F154" s="647"/>
      <c r="G154" s="647"/>
      <c r="H154" s="647"/>
      <c r="I154" s="647"/>
      <c r="J154" s="681"/>
      <c r="K154" s="748"/>
      <c r="L154" s="681"/>
      <c r="M154" s="681"/>
      <c r="N154" s="681"/>
      <c r="O154" s="694"/>
      <c r="P154" s="694"/>
      <c r="Q154" s="694"/>
      <c r="R154" s="647"/>
      <c r="S154" s="747">
        <f t="shared" si="8"/>
        <v>0</v>
      </c>
      <c r="T154" s="747">
        <f t="shared" si="9"/>
        <v>0</v>
      </c>
    </row>
    <row r="155" spans="1:20" s="616" customFormat="1" ht="17.25" x14ac:dyDescent="0.2">
      <c r="A155" s="646"/>
      <c r="B155" s="647"/>
      <c r="C155" s="647"/>
      <c r="D155" s="647"/>
      <c r="E155" s="647"/>
      <c r="F155" s="647"/>
      <c r="G155" s="647"/>
      <c r="H155" s="647"/>
      <c r="I155" s="647"/>
      <c r="J155" s="681"/>
      <c r="K155" s="748"/>
      <c r="L155" s="681"/>
      <c r="M155" s="681"/>
      <c r="N155" s="681"/>
      <c r="O155" s="694"/>
      <c r="P155" s="694"/>
      <c r="Q155" s="694"/>
      <c r="R155" s="647"/>
      <c r="S155" s="747">
        <f t="shared" si="8"/>
        <v>0</v>
      </c>
      <c r="T155" s="747">
        <f t="shared" si="9"/>
        <v>0</v>
      </c>
    </row>
    <row r="156" spans="1:20" s="616" customFormat="1" ht="17.25" x14ac:dyDescent="0.2">
      <c r="A156" s="646"/>
      <c r="B156" s="647"/>
      <c r="C156" s="647"/>
      <c r="D156" s="647"/>
      <c r="E156" s="647"/>
      <c r="F156" s="647"/>
      <c r="G156" s="647"/>
      <c r="H156" s="647"/>
      <c r="I156" s="647"/>
      <c r="J156" s="681"/>
      <c r="K156" s="748"/>
      <c r="L156" s="681"/>
      <c r="M156" s="681"/>
      <c r="N156" s="681"/>
      <c r="O156" s="694"/>
      <c r="P156" s="694"/>
      <c r="Q156" s="694"/>
      <c r="R156" s="647"/>
      <c r="S156" s="747">
        <f t="shared" si="8"/>
        <v>0</v>
      </c>
      <c r="T156" s="747">
        <f t="shared" si="9"/>
        <v>0</v>
      </c>
    </row>
    <row r="157" spans="1:20" s="616" customFormat="1" ht="17.25" x14ac:dyDescent="0.2">
      <c r="A157" s="646"/>
      <c r="B157" s="647"/>
      <c r="C157" s="647"/>
      <c r="D157" s="647"/>
      <c r="E157" s="647"/>
      <c r="F157" s="647"/>
      <c r="G157" s="647"/>
      <c r="H157" s="647"/>
      <c r="I157" s="647"/>
      <c r="J157" s="681"/>
      <c r="K157" s="748"/>
      <c r="L157" s="681"/>
      <c r="M157" s="681"/>
      <c r="N157" s="681"/>
      <c r="O157" s="694"/>
      <c r="P157" s="694"/>
      <c r="Q157" s="694"/>
      <c r="R157" s="647"/>
      <c r="S157" s="747">
        <f t="shared" si="8"/>
        <v>0</v>
      </c>
      <c r="T157" s="747">
        <f t="shared" si="9"/>
        <v>0</v>
      </c>
    </row>
    <row r="158" spans="1:20" s="616" customFormat="1" ht="17.25" x14ac:dyDescent="0.2">
      <c r="A158" s="646"/>
      <c r="B158" s="647"/>
      <c r="C158" s="647"/>
      <c r="D158" s="647"/>
      <c r="E158" s="647"/>
      <c r="F158" s="647"/>
      <c r="G158" s="647"/>
      <c r="H158" s="647"/>
      <c r="I158" s="647"/>
      <c r="J158" s="681"/>
      <c r="K158" s="748"/>
      <c r="L158" s="681"/>
      <c r="M158" s="681"/>
      <c r="N158" s="681"/>
      <c r="O158" s="694"/>
      <c r="P158" s="694"/>
      <c r="Q158" s="694"/>
      <c r="R158" s="647"/>
      <c r="S158" s="747">
        <f t="shared" si="8"/>
        <v>0</v>
      </c>
      <c r="T158" s="747">
        <f t="shared" si="9"/>
        <v>0</v>
      </c>
    </row>
    <row r="159" spans="1:20" s="616" customFormat="1" ht="17.25" x14ac:dyDescent="0.2">
      <c r="A159" s="646"/>
      <c r="B159" s="647"/>
      <c r="C159" s="647"/>
      <c r="D159" s="647"/>
      <c r="E159" s="647"/>
      <c r="F159" s="647"/>
      <c r="G159" s="647"/>
      <c r="H159" s="647"/>
      <c r="I159" s="647"/>
      <c r="J159" s="681"/>
      <c r="K159" s="748"/>
      <c r="L159" s="681"/>
      <c r="M159" s="681"/>
      <c r="N159" s="681"/>
      <c r="O159" s="694"/>
      <c r="P159" s="694"/>
      <c r="Q159" s="694"/>
      <c r="R159" s="647"/>
      <c r="S159" s="747">
        <f t="shared" si="8"/>
        <v>0</v>
      </c>
      <c r="T159" s="747">
        <f t="shared" si="9"/>
        <v>0</v>
      </c>
    </row>
    <row r="160" spans="1:20" s="616" customFormat="1" ht="17.25" x14ac:dyDescent="0.2">
      <c r="A160" s="646"/>
      <c r="B160" s="647"/>
      <c r="C160" s="647"/>
      <c r="D160" s="647"/>
      <c r="E160" s="647"/>
      <c r="F160" s="647"/>
      <c r="G160" s="647"/>
      <c r="H160" s="647"/>
      <c r="I160" s="647"/>
      <c r="J160" s="681"/>
      <c r="K160" s="748"/>
      <c r="L160" s="681"/>
      <c r="M160" s="681"/>
      <c r="N160" s="681"/>
      <c r="O160" s="694"/>
      <c r="P160" s="694"/>
      <c r="Q160" s="694"/>
      <c r="R160" s="647"/>
      <c r="S160" s="747">
        <f t="shared" si="8"/>
        <v>0</v>
      </c>
      <c r="T160" s="747">
        <f t="shared" si="9"/>
        <v>0</v>
      </c>
    </row>
    <row r="161" spans="1:20" s="616" customFormat="1" ht="17.25" x14ac:dyDescent="0.2">
      <c r="A161" s="646"/>
      <c r="B161" s="647"/>
      <c r="C161" s="647"/>
      <c r="D161" s="647"/>
      <c r="E161" s="647"/>
      <c r="F161" s="647"/>
      <c r="G161" s="647"/>
      <c r="H161" s="647"/>
      <c r="I161" s="647"/>
      <c r="J161" s="681"/>
      <c r="K161" s="748"/>
      <c r="L161" s="681"/>
      <c r="M161" s="681"/>
      <c r="N161" s="681"/>
      <c r="O161" s="694"/>
      <c r="P161" s="694"/>
      <c r="Q161" s="694"/>
      <c r="R161" s="647"/>
      <c r="S161" s="747">
        <f t="shared" si="8"/>
        <v>0</v>
      </c>
      <c r="T161" s="747">
        <f t="shared" si="9"/>
        <v>0</v>
      </c>
    </row>
    <row r="162" spans="1:20" s="616" customFormat="1" ht="17.25" x14ac:dyDescent="0.2">
      <c r="A162" s="646"/>
      <c r="B162" s="647"/>
      <c r="C162" s="647"/>
      <c r="D162" s="647"/>
      <c r="E162" s="647"/>
      <c r="F162" s="647"/>
      <c r="G162" s="647"/>
      <c r="H162" s="647"/>
      <c r="I162" s="647"/>
      <c r="J162" s="681"/>
      <c r="K162" s="748"/>
      <c r="L162" s="681"/>
      <c r="M162" s="681"/>
      <c r="N162" s="681"/>
      <c r="O162" s="694"/>
      <c r="P162" s="694"/>
      <c r="Q162" s="694"/>
      <c r="R162" s="647"/>
      <c r="S162" s="747">
        <f t="shared" si="8"/>
        <v>0</v>
      </c>
      <c r="T162" s="747">
        <f t="shared" si="9"/>
        <v>0</v>
      </c>
    </row>
    <row r="163" spans="1:20" s="616" customFormat="1" ht="17.25" x14ac:dyDescent="0.2">
      <c r="A163" s="646"/>
      <c r="B163" s="647"/>
      <c r="C163" s="647"/>
      <c r="D163" s="647"/>
      <c r="E163" s="647"/>
      <c r="F163" s="647"/>
      <c r="G163" s="647"/>
      <c r="H163" s="647"/>
      <c r="I163" s="647"/>
      <c r="J163" s="681"/>
      <c r="K163" s="748"/>
      <c r="L163" s="681"/>
      <c r="M163" s="681"/>
      <c r="N163" s="681"/>
      <c r="O163" s="694"/>
      <c r="P163" s="694"/>
      <c r="Q163" s="694"/>
      <c r="R163" s="647"/>
      <c r="S163" s="747">
        <f t="shared" si="8"/>
        <v>0</v>
      </c>
      <c r="T163" s="747">
        <f t="shared" si="9"/>
        <v>0</v>
      </c>
    </row>
    <row r="164" spans="1:20" s="616" customFormat="1" ht="17.25" x14ac:dyDescent="0.2">
      <c r="A164" s="646"/>
      <c r="B164" s="647"/>
      <c r="C164" s="647"/>
      <c r="D164" s="647"/>
      <c r="E164" s="647"/>
      <c r="F164" s="647"/>
      <c r="G164" s="647"/>
      <c r="H164" s="647"/>
      <c r="I164" s="647"/>
      <c r="J164" s="681"/>
      <c r="K164" s="748"/>
      <c r="L164" s="681"/>
      <c r="M164" s="681"/>
      <c r="N164" s="681"/>
      <c r="O164" s="694"/>
      <c r="P164" s="694"/>
      <c r="Q164" s="694"/>
      <c r="R164" s="647"/>
      <c r="S164" s="747">
        <f t="shared" si="8"/>
        <v>0</v>
      </c>
      <c r="T164" s="747">
        <f t="shared" si="9"/>
        <v>0</v>
      </c>
    </row>
    <row r="165" spans="1:20" s="616" customFormat="1" ht="17.25" x14ac:dyDescent="0.2">
      <c r="A165" s="646"/>
      <c r="B165" s="647"/>
      <c r="C165" s="647"/>
      <c r="D165" s="647"/>
      <c r="E165" s="647"/>
      <c r="F165" s="647"/>
      <c r="G165" s="647"/>
      <c r="H165" s="647"/>
      <c r="I165" s="647"/>
      <c r="J165" s="681"/>
      <c r="K165" s="748"/>
      <c r="L165" s="681"/>
      <c r="M165" s="681"/>
      <c r="N165" s="681"/>
      <c r="O165" s="694"/>
      <c r="P165" s="694"/>
      <c r="Q165" s="694"/>
      <c r="R165" s="647"/>
      <c r="S165" s="747">
        <f t="shared" si="8"/>
        <v>0</v>
      </c>
      <c r="T165" s="747">
        <f t="shared" si="9"/>
        <v>0</v>
      </c>
    </row>
    <row r="166" spans="1:20" s="616" customFormat="1" ht="17.25" x14ac:dyDescent="0.2">
      <c r="A166" s="646"/>
      <c r="B166" s="647"/>
      <c r="C166" s="647"/>
      <c r="D166" s="647"/>
      <c r="E166" s="647"/>
      <c r="F166" s="647"/>
      <c r="G166" s="647"/>
      <c r="H166" s="647"/>
      <c r="I166" s="647"/>
      <c r="J166" s="681"/>
      <c r="K166" s="748"/>
      <c r="L166" s="681"/>
      <c r="M166" s="681"/>
      <c r="N166" s="681"/>
      <c r="O166" s="694"/>
      <c r="P166" s="694"/>
      <c r="Q166" s="694"/>
      <c r="R166" s="647"/>
      <c r="S166" s="747">
        <f t="shared" si="8"/>
        <v>0</v>
      </c>
      <c r="T166" s="747">
        <f t="shared" si="9"/>
        <v>0</v>
      </c>
    </row>
    <row r="167" spans="1:20" s="616" customFormat="1" ht="17.25" x14ac:dyDescent="0.2">
      <c r="A167" s="646"/>
      <c r="B167" s="647"/>
      <c r="C167" s="647"/>
      <c r="D167" s="647"/>
      <c r="E167" s="647"/>
      <c r="F167" s="647"/>
      <c r="G167" s="647"/>
      <c r="H167" s="647"/>
      <c r="I167" s="647"/>
      <c r="J167" s="681"/>
      <c r="K167" s="748"/>
      <c r="L167" s="681"/>
      <c r="M167" s="681"/>
      <c r="N167" s="681"/>
      <c r="O167" s="694"/>
      <c r="P167" s="694"/>
      <c r="Q167" s="694"/>
      <c r="R167" s="647"/>
      <c r="S167" s="747">
        <f t="shared" si="8"/>
        <v>0</v>
      </c>
      <c r="T167" s="747">
        <f t="shared" si="9"/>
        <v>0</v>
      </c>
    </row>
    <row r="168" spans="1:20" s="616" customFormat="1" ht="17.25" x14ac:dyDescent="0.2">
      <c r="A168" s="646"/>
      <c r="B168" s="647"/>
      <c r="C168" s="647"/>
      <c r="D168" s="647"/>
      <c r="E168" s="647"/>
      <c r="F168" s="647"/>
      <c r="G168" s="647"/>
      <c r="H168" s="647"/>
      <c r="I168" s="647"/>
      <c r="J168" s="681"/>
      <c r="K168" s="748"/>
      <c r="L168" s="681"/>
      <c r="M168" s="681"/>
      <c r="N168" s="681"/>
      <c r="O168" s="694"/>
      <c r="P168" s="694"/>
      <c r="Q168" s="694"/>
      <c r="R168" s="647"/>
      <c r="S168" s="747">
        <f t="shared" si="8"/>
        <v>0</v>
      </c>
      <c r="T168" s="747">
        <f t="shared" si="9"/>
        <v>0</v>
      </c>
    </row>
    <row r="169" spans="1:20" s="616" customFormat="1" ht="17.25" x14ac:dyDescent="0.2">
      <c r="A169" s="646"/>
      <c r="B169" s="647"/>
      <c r="C169" s="647"/>
      <c r="D169" s="647"/>
      <c r="E169" s="647"/>
      <c r="F169" s="647"/>
      <c r="G169" s="647"/>
      <c r="H169" s="647"/>
      <c r="I169" s="647"/>
      <c r="J169" s="681"/>
      <c r="K169" s="748"/>
      <c r="L169" s="681"/>
      <c r="M169" s="681"/>
      <c r="N169" s="681"/>
      <c r="O169" s="694"/>
      <c r="P169" s="694"/>
      <c r="Q169" s="694"/>
      <c r="R169" s="647"/>
      <c r="S169" s="747">
        <f t="shared" si="8"/>
        <v>0</v>
      </c>
      <c r="T169" s="747">
        <f t="shared" si="9"/>
        <v>0</v>
      </c>
    </row>
    <row r="170" spans="1:20" s="616" customFormat="1" ht="17.25" x14ac:dyDescent="0.2">
      <c r="A170" s="646"/>
      <c r="B170" s="647"/>
      <c r="C170" s="647"/>
      <c r="D170" s="647"/>
      <c r="E170" s="647"/>
      <c r="F170" s="647"/>
      <c r="G170" s="647"/>
      <c r="H170" s="647"/>
      <c r="I170" s="647"/>
      <c r="J170" s="681"/>
      <c r="K170" s="748"/>
      <c r="L170" s="681"/>
      <c r="M170" s="681"/>
      <c r="N170" s="681"/>
      <c r="O170" s="694"/>
      <c r="P170" s="694"/>
      <c r="Q170" s="694"/>
      <c r="R170" s="647"/>
      <c r="S170" s="747">
        <f t="shared" si="8"/>
        <v>0</v>
      </c>
      <c r="T170" s="747">
        <f t="shared" si="9"/>
        <v>0</v>
      </c>
    </row>
    <row r="171" spans="1:20" s="616" customFormat="1" ht="17.25" x14ac:dyDescent="0.2">
      <c r="A171" s="646"/>
      <c r="B171" s="647"/>
      <c r="C171" s="647"/>
      <c r="D171" s="647"/>
      <c r="E171" s="647"/>
      <c r="F171" s="647"/>
      <c r="G171" s="647"/>
      <c r="H171" s="647"/>
      <c r="I171" s="647"/>
      <c r="J171" s="681"/>
      <c r="K171" s="748"/>
      <c r="L171" s="681"/>
      <c r="M171" s="681"/>
      <c r="N171" s="681"/>
      <c r="O171" s="694"/>
      <c r="P171" s="694"/>
      <c r="Q171" s="694"/>
      <c r="R171" s="647"/>
      <c r="S171" s="747">
        <f t="shared" si="8"/>
        <v>0</v>
      </c>
      <c r="T171" s="747">
        <f t="shared" si="9"/>
        <v>0</v>
      </c>
    </row>
    <row r="172" spans="1:20" s="616" customFormat="1" ht="17.25" x14ac:dyDescent="0.2">
      <c r="A172" s="646"/>
      <c r="B172" s="647"/>
      <c r="C172" s="647"/>
      <c r="D172" s="647"/>
      <c r="E172" s="647"/>
      <c r="F172" s="647"/>
      <c r="G172" s="647"/>
      <c r="H172" s="647"/>
      <c r="I172" s="647"/>
      <c r="J172" s="681"/>
      <c r="K172" s="748"/>
      <c r="L172" s="681"/>
      <c r="M172" s="681"/>
      <c r="N172" s="681"/>
      <c r="O172" s="694"/>
      <c r="P172" s="694"/>
      <c r="Q172" s="694"/>
      <c r="R172" s="647"/>
      <c r="S172" s="747">
        <f t="shared" si="8"/>
        <v>0</v>
      </c>
      <c r="T172" s="747">
        <f t="shared" si="9"/>
        <v>0</v>
      </c>
    </row>
    <row r="173" spans="1:20" s="616" customFormat="1" ht="17.25" x14ac:dyDescent="0.2">
      <c r="A173" s="646"/>
      <c r="B173" s="647"/>
      <c r="C173" s="647"/>
      <c r="D173" s="647"/>
      <c r="E173" s="647"/>
      <c r="F173" s="647"/>
      <c r="G173" s="647"/>
      <c r="H173" s="647"/>
      <c r="I173" s="647"/>
      <c r="J173" s="681"/>
      <c r="K173" s="748"/>
      <c r="L173" s="681"/>
      <c r="M173" s="681"/>
      <c r="N173" s="681"/>
      <c r="O173" s="694"/>
      <c r="P173" s="694"/>
      <c r="Q173" s="694"/>
      <c r="R173" s="647"/>
      <c r="S173" s="747">
        <f t="shared" si="8"/>
        <v>0</v>
      </c>
      <c r="T173" s="747">
        <f t="shared" si="9"/>
        <v>0</v>
      </c>
    </row>
    <row r="174" spans="1:20" s="616" customFormat="1" ht="17.25" x14ac:dyDescent="0.2">
      <c r="A174" s="646"/>
      <c r="B174" s="647"/>
      <c r="C174" s="647"/>
      <c r="D174" s="647"/>
      <c r="E174" s="647"/>
      <c r="F174" s="647"/>
      <c r="G174" s="647"/>
      <c r="H174" s="647"/>
      <c r="I174" s="647"/>
      <c r="J174" s="681"/>
      <c r="K174" s="748"/>
      <c r="L174" s="681"/>
      <c r="M174" s="681"/>
      <c r="N174" s="681"/>
      <c r="O174" s="694"/>
      <c r="P174" s="694"/>
      <c r="Q174" s="694"/>
      <c r="R174" s="647"/>
      <c r="S174" s="747">
        <f t="shared" ref="S174:S202" si="10">Q174+P174</f>
        <v>0</v>
      </c>
      <c r="T174" s="747">
        <f t="shared" ref="T174:T202" si="11">O174-S174</f>
        <v>0</v>
      </c>
    </row>
    <row r="175" spans="1:20" s="616" customFormat="1" ht="17.25" x14ac:dyDescent="0.2">
      <c r="A175" s="646"/>
      <c r="B175" s="647"/>
      <c r="C175" s="647"/>
      <c r="D175" s="647"/>
      <c r="E175" s="647"/>
      <c r="F175" s="647"/>
      <c r="G175" s="647"/>
      <c r="H175" s="647"/>
      <c r="I175" s="647"/>
      <c r="J175" s="681"/>
      <c r="K175" s="748"/>
      <c r="L175" s="681"/>
      <c r="M175" s="681"/>
      <c r="N175" s="681"/>
      <c r="O175" s="694"/>
      <c r="P175" s="694"/>
      <c r="Q175" s="694"/>
      <c r="R175" s="647"/>
      <c r="S175" s="747">
        <f t="shared" si="10"/>
        <v>0</v>
      </c>
      <c r="T175" s="747">
        <f t="shared" si="11"/>
        <v>0</v>
      </c>
    </row>
    <row r="176" spans="1:20" s="616" customFormat="1" ht="17.25" x14ac:dyDescent="0.2">
      <c r="A176" s="646"/>
      <c r="B176" s="647"/>
      <c r="C176" s="647"/>
      <c r="D176" s="647"/>
      <c r="E176" s="647"/>
      <c r="F176" s="647"/>
      <c r="G176" s="647"/>
      <c r="H176" s="647"/>
      <c r="I176" s="647"/>
      <c r="J176" s="681"/>
      <c r="K176" s="748"/>
      <c r="L176" s="681"/>
      <c r="M176" s="681"/>
      <c r="N176" s="681"/>
      <c r="O176" s="694"/>
      <c r="P176" s="694"/>
      <c r="Q176" s="694"/>
      <c r="R176" s="647"/>
      <c r="S176" s="747">
        <f t="shared" si="10"/>
        <v>0</v>
      </c>
      <c r="T176" s="747">
        <f t="shared" si="11"/>
        <v>0</v>
      </c>
    </row>
    <row r="177" spans="1:20" s="616" customFormat="1" ht="17.25" x14ac:dyDescent="0.2">
      <c r="A177" s="646"/>
      <c r="B177" s="647"/>
      <c r="C177" s="647"/>
      <c r="D177" s="647"/>
      <c r="E177" s="647"/>
      <c r="F177" s="647"/>
      <c r="G177" s="647"/>
      <c r="H177" s="647"/>
      <c r="I177" s="647"/>
      <c r="J177" s="681"/>
      <c r="K177" s="748"/>
      <c r="L177" s="681"/>
      <c r="M177" s="681"/>
      <c r="N177" s="681"/>
      <c r="O177" s="694"/>
      <c r="P177" s="694"/>
      <c r="Q177" s="694"/>
      <c r="R177" s="647"/>
      <c r="S177" s="747">
        <f t="shared" si="10"/>
        <v>0</v>
      </c>
      <c r="T177" s="747">
        <f t="shared" si="11"/>
        <v>0</v>
      </c>
    </row>
    <row r="178" spans="1:20" s="616" customFormat="1" ht="17.25" x14ac:dyDescent="0.2">
      <c r="A178" s="646"/>
      <c r="B178" s="647"/>
      <c r="C178" s="647"/>
      <c r="D178" s="647"/>
      <c r="E178" s="647"/>
      <c r="F178" s="647"/>
      <c r="G178" s="647"/>
      <c r="H178" s="647"/>
      <c r="I178" s="647"/>
      <c r="J178" s="681"/>
      <c r="K178" s="748"/>
      <c r="L178" s="681"/>
      <c r="M178" s="681"/>
      <c r="N178" s="681"/>
      <c r="O178" s="694"/>
      <c r="P178" s="694"/>
      <c r="Q178" s="694"/>
      <c r="R178" s="647"/>
      <c r="S178" s="747">
        <f t="shared" si="10"/>
        <v>0</v>
      </c>
      <c r="T178" s="747">
        <f t="shared" si="11"/>
        <v>0</v>
      </c>
    </row>
    <row r="179" spans="1:20" s="616" customFormat="1" ht="17.25" x14ac:dyDescent="0.2">
      <c r="A179" s="646"/>
      <c r="B179" s="647"/>
      <c r="C179" s="647"/>
      <c r="D179" s="647"/>
      <c r="E179" s="647"/>
      <c r="F179" s="647"/>
      <c r="G179" s="647"/>
      <c r="H179" s="647"/>
      <c r="I179" s="647"/>
      <c r="J179" s="681"/>
      <c r="K179" s="748"/>
      <c r="L179" s="681"/>
      <c r="M179" s="681"/>
      <c r="N179" s="681"/>
      <c r="O179" s="694"/>
      <c r="P179" s="694"/>
      <c r="Q179" s="694"/>
      <c r="R179" s="647"/>
      <c r="S179" s="747">
        <f t="shared" si="10"/>
        <v>0</v>
      </c>
      <c r="T179" s="747">
        <f t="shared" si="11"/>
        <v>0</v>
      </c>
    </row>
    <row r="180" spans="1:20" s="616" customFormat="1" ht="17.25" x14ac:dyDescent="0.2">
      <c r="A180" s="646"/>
      <c r="B180" s="647"/>
      <c r="C180" s="647"/>
      <c r="D180" s="647"/>
      <c r="E180" s="647"/>
      <c r="F180" s="647"/>
      <c r="G180" s="647"/>
      <c r="H180" s="647"/>
      <c r="I180" s="647"/>
      <c r="J180" s="681"/>
      <c r="K180" s="748"/>
      <c r="L180" s="681"/>
      <c r="M180" s="681"/>
      <c r="N180" s="681"/>
      <c r="O180" s="694"/>
      <c r="P180" s="694"/>
      <c r="Q180" s="694"/>
      <c r="R180" s="647"/>
      <c r="S180" s="747">
        <f t="shared" si="10"/>
        <v>0</v>
      </c>
      <c r="T180" s="747">
        <f t="shared" si="11"/>
        <v>0</v>
      </c>
    </row>
    <row r="181" spans="1:20" s="616" customFormat="1" ht="17.25" x14ac:dyDescent="0.2">
      <c r="A181" s="646"/>
      <c r="B181" s="647"/>
      <c r="C181" s="647"/>
      <c r="D181" s="647"/>
      <c r="E181" s="647"/>
      <c r="F181" s="647"/>
      <c r="G181" s="647"/>
      <c r="H181" s="647"/>
      <c r="I181" s="647"/>
      <c r="J181" s="681"/>
      <c r="K181" s="748"/>
      <c r="L181" s="681"/>
      <c r="M181" s="681"/>
      <c r="N181" s="681"/>
      <c r="O181" s="694"/>
      <c r="P181" s="694"/>
      <c r="Q181" s="694"/>
      <c r="R181" s="647"/>
      <c r="S181" s="747">
        <f t="shared" si="10"/>
        <v>0</v>
      </c>
      <c r="T181" s="747">
        <f t="shared" si="11"/>
        <v>0</v>
      </c>
    </row>
    <row r="182" spans="1:20" s="616" customFormat="1" ht="17.25" x14ac:dyDescent="0.2">
      <c r="A182" s="646"/>
      <c r="B182" s="647"/>
      <c r="C182" s="647"/>
      <c r="D182" s="647"/>
      <c r="E182" s="647"/>
      <c r="F182" s="647"/>
      <c r="G182" s="647"/>
      <c r="H182" s="647"/>
      <c r="I182" s="647"/>
      <c r="J182" s="681"/>
      <c r="K182" s="748"/>
      <c r="L182" s="681"/>
      <c r="M182" s="681"/>
      <c r="N182" s="681"/>
      <c r="O182" s="694"/>
      <c r="P182" s="694"/>
      <c r="Q182" s="694"/>
      <c r="R182" s="647"/>
      <c r="S182" s="747">
        <f t="shared" si="10"/>
        <v>0</v>
      </c>
      <c r="T182" s="747">
        <f t="shared" si="11"/>
        <v>0</v>
      </c>
    </row>
    <row r="183" spans="1:20" s="616" customFormat="1" ht="17.25" x14ac:dyDescent="0.2">
      <c r="A183" s="646"/>
      <c r="B183" s="647"/>
      <c r="C183" s="647"/>
      <c r="D183" s="647"/>
      <c r="E183" s="647"/>
      <c r="F183" s="647"/>
      <c r="G183" s="647"/>
      <c r="H183" s="647"/>
      <c r="I183" s="647"/>
      <c r="J183" s="681"/>
      <c r="K183" s="748"/>
      <c r="L183" s="681"/>
      <c r="M183" s="681"/>
      <c r="N183" s="681"/>
      <c r="O183" s="694"/>
      <c r="P183" s="694"/>
      <c r="Q183" s="694"/>
      <c r="R183" s="647"/>
      <c r="S183" s="747">
        <f t="shared" si="10"/>
        <v>0</v>
      </c>
      <c r="T183" s="747">
        <f t="shared" si="11"/>
        <v>0</v>
      </c>
    </row>
    <row r="184" spans="1:20" s="616" customFormat="1" ht="17.25" x14ac:dyDescent="0.2">
      <c r="A184" s="646"/>
      <c r="B184" s="647"/>
      <c r="C184" s="647"/>
      <c r="D184" s="647"/>
      <c r="E184" s="647"/>
      <c r="F184" s="647"/>
      <c r="G184" s="647"/>
      <c r="H184" s="647"/>
      <c r="I184" s="647"/>
      <c r="J184" s="681"/>
      <c r="K184" s="748"/>
      <c r="L184" s="681"/>
      <c r="M184" s="681"/>
      <c r="N184" s="681"/>
      <c r="O184" s="694"/>
      <c r="P184" s="694"/>
      <c r="Q184" s="694"/>
      <c r="R184" s="647"/>
      <c r="S184" s="747">
        <f t="shared" si="10"/>
        <v>0</v>
      </c>
      <c r="T184" s="747">
        <f t="shared" si="11"/>
        <v>0</v>
      </c>
    </row>
    <row r="185" spans="1:20" s="616" customFormat="1" ht="17.25" x14ac:dyDescent="0.2">
      <c r="A185" s="646"/>
      <c r="B185" s="647"/>
      <c r="C185" s="647"/>
      <c r="D185" s="647"/>
      <c r="E185" s="647"/>
      <c r="F185" s="647"/>
      <c r="G185" s="647"/>
      <c r="H185" s="647"/>
      <c r="I185" s="647"/>
      <c r="J185" s="681"/>
      <c r="K185" s="748"/>
      <c r="L185" s="681"/>
      <c r="M185" s="681"/>
      <c r="N185" s="681"/>
      <c r="O185" s="694"/>
      <c r="P185" s="694"/>
      <c r="Q185" s="694"/>
      <c r="R185" s="647"/>
      <c r="S185" s="747">
        <f t="shared" si="10"/>
        <v>0</v>
      </c>
      <c r="T185" s="747">
        <f t="shared" si="11"/>
        <v>0</v>
      </c>
    </row>
    <row r="186" spans="1:20" s="616" customFormat="1" ht="17.25" x14ac:dyDescent="0.2">
      <c r="A186" s="646"/>
      <c r="B186" s="647"/>
      <c r="C186" s="647"/>
      <c r="D186" s="647"/>
      <c r="E186" s="647"/>
      <c r="F186" s="647"/>
      <c r="G186" s="647"/>
      <c r="H186" s="647"/>
      <c r="I186" s="647"/>
      <c r="J186" s="681"/>
      <c r="K186" s="748"/>
      <c r="L186" s="681"/>
      <c r="M186" s="681"/>
      <c r="N186" s="681"/>
      <c r="O186" s="694"/>
      <c r="P186" s="694"/>
      <c r="Q186" s="694"/>
      <c r="R186" s="647"/>
      <c r="S186" s="747">
        <f t="shared" si="10"/>
        <v>0</v>
      </c>
      <c r="T186" s="747">
        <f t="shared" si="11"/>
        <v>0</v>
      </c>
    </row>
    <row r="187" spans="1:20" s="616" customFormat="1" ht="17.25" x14ac:dyDescent="0.2">
      <c r="A187" s="646"/>
      <c r="B187" s="647"/>
      <c r="C187" s="647"/>
      <c r="D187" s="647"/>
      <c r="E187" s="647"/>
      <c r="F187" s="647"/>
      <c r="G187" s="647"/>
      <c r="H187" s="647"/>
      <c r="I187" s="647"/>
      <c r="J187" s="681"/>
      <c r="K187" s="748"/>
      <c r="L187" s="681"/>
      <c r="M187" s="681"/>
      <c r="N187" s="681"/>
      <c r="O187" s="694"/>
      <c r="P187" s="694"/>
      <c r="Q187" s="694"/>
      <c r="R187" s="647"/>
      <c r="S187" s="747">
        <f t="shared" si="10"/>
        <v>0</v>
      </c>
      <c r="T187" s="747">
        <f t="shared" si="11"/>
        <v>0</v>
      </c>
    </row>
    <row r="188" spans="1:20" s="616" customFormat="1" ht="17.25" x14ac:dyDescent="0.2">
      <c r="A188" s="646"/>
      <c r="B188" s="647"/>
      <c r="C188" s="647"/>
      <c r="D188" s="647"/>
      <c r="E188" s="647"/>
      <c r="F188" s="647"/>
      <c r="G188" s="647"/>
      <c r="H188" s="647"/>
      <c r="I188" s="647"/>
      <c r="J188" s="681"/>
      <c r="K188" s="748"/>
      <c r="L188" s="681"/>
      <c r="M188" s="681"/>
      <c r="N188" s="681"/>
      <c r="O188" s="694"/>
      <c r="P188" s="694"/>
      <c r="Q188" s="694"/>
      <c r="R188" s="647"/>
      <c r="S188" s="747">
        <f t="shared" si="10"/>
        <v>0</v>
      </c>
      <c r="T188" s="747">
        <f t="shared" si="11"/>
        <v>0</v>
      </c>
    </row>
    <row r="189" spans="1:20" s="616" customFormat="1" ht="17.25" x14ac:dyDescent="0.2">
      <c r="A189" s="646"/>
      <c r="B189" s="647"/>
      <c r="C189" s="647"/>
      <c r="D189" s="647"/>
      <c r="E189" s="647"/>
      <c r="F189" s="647"/>
      <c r="G189" s="647"/>
      <c r="H189" s="647"/>
      <c r="I189" s="647"/>
      <c r="J189" s="681"/>
      <c r="K189" s="748"/>
      <c r="L189" s="681"/>
      <c r="M189" s="681"/>
      <c r="N189" s="681"/>
      <c r="O189" s="694"/>
      <c r="P189" s="694"/>
      <c r="Q189" s="694"/>
      <c r="R189" s="647"/>
      <c r="S189" s="747">
        <f t="shared" si="10"/>
        <v>0</v>
      </c>
      <c r="T189" s="747">
        <f t="shared" si="11"/>
        <v>0</v>
      </c>
    </row>
    <row r="190" spans="1:20" s="616" customFormat="1" ht="17.25" x14ac:dyDescent="0.2">
      <c r="A190" s="646"/>
      <c r="B190" s="647"/>
      <c r="C190" s="647"/>
      <c r="D190" s="647"/>
      <c r="E190" s="647"/>
      <c r="F190" s="647"/>
      <c r="G190" s="647"/>
      <c r="H190" s="647"/>
      <c r="I190" s="647"/>
      <c r="J190" s="681"/>
      <c r="K190" s="748"/>
      <c r="L190" s="681"/>
      <c r="M190" s="681"/>
      <c r="N190" s="681"/>
      <c r="O190" s="749"/>
      <c r="P190" s="749"/>
      <c r="Q190" s="749"/>
      <c r="R190" s="647"/>
      <c r="S190" s="747">
        <f t="shared" si="10"/>
        <v>0</v>
      </c>
      <c r="T190" s="747">
        <f t="shared" si="11"/>
        <v>0</v>
      </c>
    </row>
    <row r="191" spans="1:20" s="616" customFormat="1" ht="17.25" x14ac:dyDescent="0.2">
      <c r="A191" s="646"/>
      <c r="B191" s="647"/>
      <c r="C191" s="647"/>
      <c r="D191" s="647"/>
      <c r="E191" s="647"/>
      <c r="F191" s="647"/>
      <c r="G191" s="647"/>
      <c r="H191" s="647"/>
      <c r="I191" s="647"/>
      <c r="J191" s="681"/>
      <c r="K191" s="748"/>
      <c r="L191" s="681"/>
      <c r="M191" s="681"/>
      <c r="N191" s="681"/>
      <c r="O191" s="694"/>
      <c r="P191" s="694"/>
      <c r="Q191" s="694"/>
      <c r="R191" s="647"/>
      <c r="S191" s="747">
        <f t="shared" si="10"/>
        <v>0</v>
      </c>
      <c r="T191" s="747">
        <f t="shared" si="11"/>
        <v>0</v>
      </c>
    </row>
    <row r="192" spans="1:20" s="616" customFormat="1" ht="17.25" x14ac:dyDescent="0.2">
      <c r="A192" s="646"/>
      <c r="B192" s="647"/>
      <c r="C192" s="647"/>
      <c r="D192" s="647"/>
      <c r="E192" s="647"/>
      <c r="F192" s="647"/>
      <c r="G192" s="647"/>
      <c r="H192" s="647"/>
      <c r="I192" s="647"/>
      <c r="J192" s="681"/>
      <c r="K192" s="748"/>
      <c r="L192" s="681"/>
      <c r="M192" s="681"/>
      <c r="N192" s="681"/>
      <c r="O192" s="694"/>
      <c r="P192" s="694"/>
      <c r="Q192" s="694"/>
      <c r="R192" s="647"/>
      <c r="S192" s="747">
        <f t="shared" si="10"/>
        <v>0</v>
      </c>
      <c r="T192" s="747">
        <f t="shared" si="11"/>
        <v>0</v>
      </c>
    </row>
    <row r="193" spans="1:20" s="616" customFormat="1" ht="17.25" x14ac:dyDescent="0.2">
      <c r="A193" s="646"/>
      <c r="B193" s="647"/>
      <c r="C193" s="647"/>
      <c r="D193" s="647"/>
      <c r="E193" s="647"/>
      <c r="F193" s="647"/>
      <c r="G193" s="647"/>
      <c r="H193" s="647"/>
      <c r="I193" s="647"/>
      <c r="J193" s="681"/>
      <c r="K193" s="748"/>
      <c r="L193" s="681"/>
      <c r="M193" s="681"/>
      <c r="N193" s="681"/>
      <c r="O193" s="694"/>
      <c r="P193" s="694"/>
      <c r="Q193" s="694"/>
      <c r="R193" s="647"/>
      <c r="S193" s="747">
        <f t="shared" si="10"/>
        <v>0</v>
      </c>
      <c r="T193" s="747">
        <f t="shared" si="11"/>
        <v>0</v>
      </c>
    </row>
    <row r="194" spans="1:20" s="616" customFormat="1" ht="17.25" x14ac:dyDescent="0.2">
      <c r="A194" s="646"/>
      <c r="B194" s="647"/>
      <c r="C194" s="647"/>
      <c r="D194" s="647"/>
      <c r="E194" s="647"/>
      <c r="F194" s="647"/>
      <c r="G194" s="647"/>
      <c r="H194" s="647"/>
      <c r="I194" s="647"/>
      <c r="J194" s="681"/>
      <c r="K194" s="748"/>
      <c r="L194" s="681"/>
      <c r="M194" s="681"/>
      <c r="N194" s="681"/>
      <c r="O194" s="694"/>
      <c r="P194" s="694"/>
      <c r="Q194" s="694"/>
      <c r="R194" s="647"/>
      <c r="S194" s="747">
        <f t="shared" si="10"/>
        <v>0</v>
      </c>
      <c r="T194" s="747">
        <f t="shared" si="11"/>
        <v>0</v>
      </c>
    </row>
    <row r="195" spans="1:20" s="616" customFormat="1" ht="17.25" x14ac:dyDescent="0.2">
      <c r="A195" s="646"/>
      <c r="B195" s="647"/>
      <c r="C195" s="647"/>
      <c r="D195" s="647"/>
      <c r="E195" s="647"/>
      <c r="F195" s="647"/>
      <c r="G195" s="647"/>
      <c r="H195" s="647"/>
      <c r="I195" s="647"/>
      <c r="J195" s="681"/>
      <c r="K195" s="748"/>
      <c r="L195" s="681"/>
      <c r="M195" s="681"/>
      <c r="N195" s="681"/>
      <c r="O195" s="694"/>
      <c r="P195" s="694"/>
      <c r="Q195" s="694"/>
      <c r="R195" s="647"/>
      <c r="S195" s="747">
        <f t="shared" si="10"/>
        <v>0</v>
      </c>
      <c r="T195" s="747">
        <f t="shared" si="11"/>
        <v>0</v>
      </c>
    </row>
    <row r="196" spans="1:20" s="616" customFormat="1" ht="17.25" x14ac:dyDescent="0.2">
      <c r="A196" s="646"/>
      <c r="B196" s="647"/>
      <c r="C196" s="647"/>
      <c r="D196" s="647"/>
      <c r="E196" s="647"/>
      <c r="F196" s="647"/>
      <c r="G196" s="647"/>
      <c r="H196" s="647"/>
      <c r="I196" s="647"/>
      <c r="J196" s="681"/>
      <c r="K196" s="748"/>
      <c r="L196" s="681"/>
      <c r="M196" s="681"/>
      <c r="N196" s="681"/>
      <c r="O196" s="694"/>
      <c r="P196" s="694"/>
      <c r="Q196" s="694"/>
      <c r="R196" s="647"/>
      <c r="S196" s="747">
        <f t="shared" si="10"/>
        <v>0</v>
      </c>
      <c r="T196" s="747">
        <f t="shared" si="11"/>
        <v>0</v>
      </c>
    </row>
    <row r="197" spans="1:20" s="616" customFormat="1" ht="17.25" x14ac:dyDescent="0.2">
      <c r="A197" s="646"/>
      <c r="B197" s="647"/>
      <c r="C197" s="647"/>
      <c r="D197" s="647"/>
      <c r="E197" s="647"/>
      <c r="F197" s="647"/>
      <c r="G197" s="647"/>
      <c r="H197" s="647"/>
      <c r="I197" s="647"/>
      <c r="J197" s="681"/>
      <c r="K197" s="748"/>
      <c r="L197" s="681"/>
      <c r="M197" s="681"/>
      <c r="N197" s="681"/>
      <c r="O197" s="694"/>
      <c r="P197" s="694"/>
      <c r="Q197" s="694"/>
      <c r="R197" s="647"/>
      <c r="S197" s="747">
        <f t="shared" si="10"/>
        <v>0</v>
      </c>
      <c r="T197" s="747">
        <f t="shared" si="11"/>
        <v>0</v>
      </c>
    </row>
    <row r="198" spans="1:20" s="616" customFormat="1" ht="17.25" x14ac:dyDescent="0.2">
      <c r="A198" s="646"/>
      <c r="B198" s="647"/>
      <c r="C198" s="647"/>
      <c r="D198" s="647"/>
      <c r="E198" s="647"/>
      <c r="F198" s="647"/>
      <c r="G198" s="647"/>
      <c r="H198" s="647"/>
      <c r="I198" s="647"/>
      <c r="J198" s="681"/>
      <c r="K198" s="748"/>
      <c r="L198" s="681"/>
      <c r="M198" s="681"/>
      <c r="N198" s="681"/>
      <c r="O198" s="694"/>
      <c r="P198" s="694"/>
      <c r="Q198" s="694"/>
      <c r="R198" s="647"/>
      <c r="S198" s="747">
        <f t="shared" si="10"/>
        <v>0</v>
      </c>
      <c r="T198" s="747">
        <f t="shared" si="11"/>
        <v>0</v>
      </c>
    </row>
    <row r="199" spans="1:20" s="616" customFormat="1" ht="17.25" x14ac:dyDescent="0.2">
      <c r="A199" s="646"/>
      <c r="B199" s="647"/>
      <c r="C199" s="647"/>
      <c r="D199" s="647"/>
      <c r="E199" s="647"/>
      <c r="F199" s="647"/>
      <c r="G199" s="647"/>
      <c r="H199" s="647"/>
      <c r="I199" s="647"/>
      <c r="J199" s="681"/>
      <c r="K199" s="748"/>
      <c r="L199" s="681"/>
      <c r="M199" s="681"/>
      <c r="N199" s="681"/>
      <c r="O199" s="694"/>
      <c r="P199" s="694"/>
      <c r="Q199" s="694"/>
      <c r="R199" s="647"/>
      <c r="S199" s="747">
        <f t="shared" si="10"/>
        <v>0</v>
      </c>
      <c r="T199" s="747">
        <f t="shared" si="11"/>
        <v>0</v>
      </c>
    </row>
    <row r="200" spans="1:20" s="616" customFormat="1" ht="17.25" x14ac:dyDescent="0.2">
      <c r="A200" s="646"/>
      <c r="B200" s="647"/>
      <c r="C200" s="647"/>
      <c r="D200" s="647"/>
      <c r="E200" s="647"/>
      <c r="F200" s="647"/>
      <c r="G200" s="647"/>
      <c r="H200" s="647"/>
      <c r="I200" s="647"/>
      <c r="J200" s="681"/>
      <c r="K200" s="748"/>
      <c r="L200" s="681"/>
      <c r="M200" s="681"/>
      <c r="N200" s="681"/>
      <c r="O200" s="694"/>
      <c r="P200" s="694"/>
      <c r="Q200" s="694"/>
      <c r="R200" s="647"/>
      <c r="S200" s="747">
        <f t="shared" si="10"/>
        <v>0</v>
      </c>
      <c r="T200" s="747">
        <f t="shared" si="11"/>
        <v>0</v>
      </c>
    </row>
    <row r="201" spans="1:20" s="616" customFormat="1" ht="17.25" x14ac:dyDescent="0.2">
      <c r="A201" s="646"/>
      <c r="B201" s="647"/>
      <c r="C201" s="647"/>
      <c r="D201" s="647"/>
      <c r="E201" s="647"/>
      <c r="F201" s="647"/>
      <c r="G201" s="647"/>
      <c r="H201" s="647"/>
      <c r="I201" s="647"/>
      <c r="J201" s="681"/>
      <c r="K201" s="748"/>
      <c r="L201" s="681"/>
      <c r="M201" s="681"/>
      <c r="N201" s="681"/>
      <c r="O201" s="694"/>
      <c r="P201" s="694"/>
      <c r="Q201" s="694"/>
      <c r="R201" s="647"/>
      <c r="S201" s="747">
        <f t="shared" si="10"/>
        <v>0</v>
      </c>
      <c r="T201" s="747">
        <f t="shared" si="11"/>
        <v>0</v>
      </c>
    </row>
    <row r="202" spans="1:20" s="616" customFormat="1" ht="17.25" x14ac:dyDescent="0.2">
      <c r="A202" s="646"/>
      <c r="B202" s="647"/>
      <c r="C202" s="647"/>
      <c r="D202" s="647"/>
      <c r="E202" s="647"/>
      <c r="F202" s="647"/>
      <c r="G202" s="647"/>
      <c r="H202" s="647"/>
      <c r="I202" s="647"/>
      <c r="J202" s="681"/>
      <c r="K202" s="748"/>
      <c r="L202" s="681"/>
      <c r="M202" s="681"/>
      <c r="N202" s="681"/>
      <c r="O202" s="694"/>
      <c r="P202" s="694"/>
      <c r="Q202" s="694"/>
      <c r="R202" s="647"/>
      <c r="S202" s="747">
        <f t="shared" si="10"/>
        <v>0</v>
      </c>
      <c r="T202" s="747">
        <f t="shared" si="11"/>
        <v>0</v>
      </c>
    </row>
  </sheetData>
  <sheetProtection password="C040" sheet="1" objects="1" scenarios="1" formatCells="0" formatColumns="0" insertRows="0" deleteRows="0" autoFilter="0"/>
  <customSheetViews>
    <customSheetView guid="{864452AF-FE8B-4AB5-A77B-41D8DD524B81}" scale="70" showPageBreaks="1" showGridLines="0" zeroValues="0" fitToPage="1" printArea="1">
      <pane ySplit="21" topLeftCell="A22" activePane="bottomLeft" state="frozen"/>
      <selection pane="bottomLeft" activeCell="I7" sqref="A5:I7"/>
      <pageMargins left="0.25" right="0.25" top="0.25" bottom="0.25" header="0.25" footer="0.25"/>
      <printOptions horizontalCentered="1"/>
      <pageSetup scale="41" fitToHeight="0" orientation="landscape" useFirstPageNumber="1" r:id="rId1"/>
      <headerFooter alignWithMargins="0">
        <oddFooter>&amp;L&amp;"Tahoma,Regular"&amp;12FMFW v1.18 - 2018</oddFooter>
      </headerFooter>
    </customSheetView>
  </customSheetViews>
  <mergeCells count="15">
    <mergeCell ref="A1:T1"/>
    <mergeCell ref="A4:T4"/>
    <mergeCell ref="A5:P5"/>
    <mergeCell ref="R5:T5"/>
    <mergeCell ref="A2:T2"/>
    <mergeCell ref="A3:T3"/>
    <mergeCell ref="A10:P10"/>
    <mergeCell ref="R8:T8"/>
    <mergeCell ref="R9:T9"/>
    <mergeCell ref="R6:T6"/>
    <mergeCell ref="R7:T7"/>
    <mergeCell ref="A6:P6"/>
    <mergeCell ref="A7:P7"/>
    <mergeCell ref="A8:P8"/>
    <mergeCell ref="A9:P9"/>
  </mergeCells>
  <phoneticPr fontId="2" type="noConversion"/>
  <conditionalFormatting sqref="R7:T7">
    <cfRule type="expression" dxfId="140" priority="3">
      <formula>NOT(ISBLANK(RequestNumber))</formula>
    </cfRule>
  </conditionalFormatting>
  <conditionalFormatting sqref="Q12 Q14:Q202">
    <cfRule type="cellIs" dxfId="139" priority="2" operator="greaterThan">
      <formula>0</formula>
    </cfRule>
  </conditionalFormatting>
  <dataValidations count="17">
    <dataValidation allowBlank="1" showInputMessage="1" showErrorMessage="1" promptTitle="Cal OES ONLY" prompt="For Cal OES use only.  Do not enter." sqref="S10:T1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R7:T7">
      <formula1>0</formula1>
    </dataValidation>
    <dataValidation type="list" allowBlank="1" showInputMessage="1" showErrorMessage="1" sqref="F14:F202">
      <formula1>SOURCE_SolutionAreaSubCategoryExercise</formula1>
    </dataValidation>
    <dataValidation type="list" allowBlank="1" showInputMessage="1" showErrorMessage="1" sqref="A14:A202">
      <formula1>SOURCE_ProjectLetter</formula1>
    </dataValidation>
    <dataValidation type="list" allowBlank="1" showInputMessage="1" sqref="L14:L202">
      <formula1>"Yes, No"</formula1>
    </dataValidation>
    <dataValidation type="list" allowBlank="1" showInputMessage="1" showErrorMessage="1" sqref="B14:B202">
      <formula1>"Direct,Subaward"</formula1>
    </dataValidation>
    <dataValidation type="list" allowBlank="1" showInputMessage="1" showErrorMessage="1" sqref="M14:M202">
      <formula1>Source_ExerciseHoldTrigger</formula1>
    </dataValidation>
    <dataValidation type="list" allowBlank="1" showInputMessage="1" showErrorMessage="1" sqref="H14:H202">
      <formula1>SOURCE_ExerciseType2</formula1>
    </dataValidation>
    <dataValidation type="list" allowBlank="1" showInputMessage="1" showErrorMessage="1" sqref="G14:G202">
      <formula1>INDIRECT(VLOOKUP(F14,Source_ExerciseNameLookup,2,0))</formula1>
    </dataValidation>
    <dataValidation type="whole" operator="lessThanOrEqual" allowBlank="1" showInputMessage="1" showErrorMessage="1" errorTitle="Insufficient Funds" error="Please enter a request amount, rounded to the nearest dollar, that is less than or equal to the remaining balance for this project." sqref="Q14:Q202">
      <formula1>O14-P14</formula1>
    </dataValidation>
    <dataValidation type="whole" operator="greaterThan" allowBlank="1" showInputMessage="1" showErrorMessage="1" errorTitle="BUDGETED COST" error="Enter the Budged Cost for this project, rounded DOWN to the nearest dollar." sqref="O14:O202">
      <formula1>0</formula1>
    </dataValidation>
    <dataValidation type="list" allowBlank="1" showInputMessage="1" showErrorMessage="1" sqref="D14:D202">
      <formula1>"EMPG"</formula1>
    </dataValidation>
    <dataValidation type="list" allowBlank="1" showInputMessage="1" showErrorMessage="1" sqref="E14:E202">
      <formula1>"EMG"</formula1>
    </dataValidation>
    <dataValidation type="list" allowBlank="1" showInputMessage="1" showErrorMessage="1" promptTitle="Ledger Type" prompt="Select a request type from the drop-down list." sqref="R5:T5">
      <formula1>"Initial Application, Modification, Advance, Reimbursement Request, Final Reimbursement Request"</formula1>
    </dataValidation>
    <dataValidation type="date" operator="greaterThan" allowBlank="1" showInputMessage="1" showErrorMessage="1" errorTitle="Invalid Date" error="Enter the date you started working on this request." promptTitle="Date" prompt="Enter the date you started this request." sqref="R6:T6">
      <formula1>StartDate</formula1>
    </dataValidation>
    <dataValidation allowBlank="1" showErrorMessage="1" prompt="Do not enter information into the following 2 columns because they will auto-populate:_x000a__x000a_1) Total Approved_x000a_2) Remaining Balance" sqref="A10:P10"/>
    <dataValidation allowBlank="1" showErrorMessage="1" prompt="Blank" sqref="U14:U202"/>
  </dataValidations>
  <printOptions horizontalCentered="1"/>
  <pageMargins left="0.25" right="0.25" top="0.5" bottom="0.5" header="0.25" footer="0.25"/>
  <pageSetup scale="36" fitToHeight="0" orientation="landscape" useFirstPageNumber="1" r:id="rId2"/>
  <headerFooter alignWithMargins="0">
    <oddHeader>&amp;C&amp;"Century Gothic,Regular"CALIFORNIA GOVERNOR'S OFFICE OF EMERGENCY SERVICES (Cal OES)</oddHeader>
    <oddFooter>&amp;L&amp;"Tahoma,Regular"&amp;12EMPG FMFW v1.19 - 2019&amp;R&amp;A</oddFooter>
  </headerFooter>
  <drawing r:id="rId3"/>
  <legacyDrawing r:id="rId4"/>
  <tableParts count="1">
    <tablePart r:id="rId5"/>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CCFF99"/>
    <pageSetUpPr fitToPage="1"/>
  </sheetPr>
  <dimension ref="A1:W201"/>
  <sheetViews>
    <sheetView showGridLines="0" showZeros="0" zoomScale="65" zoomScaleNormal="65" zoomScaleSheetLayoutView="65" workbookViewId="0">
      <pane ySplit="12" topLeftCell="A13" activePane="bottomLeft" state="frozen"/>
      <selection activeCell="A10" sqref="A10:M10"/>
      <selection pane="bottomLeft" sqref="A1:M1"/>
    </sheetView>
  </sheetViews>
  <sheetFormatPr defaultColWidth="9.140625" defaultRowHeight="13.5" x14ac:dyDescent="0.25"/>
  <cols>
    <col min="1" max="1" width="14" style="509" customWidth="1"/>
    <col min="2" max="2" width="37" style="509" customWidth="1"/>
    <col min="3" max="3" width="17.7109375" style="509" customWidth="1"/>
    <col min="4" max="4" width="15.5703125" style="509" customWidth="1"/>
    <col min="5" max="5" width="37.42578125" style="509" customWidth="1"/>
    <col min="6" max="6" width="32.28515625" style="509" customWidth="1"/>
    <col min="7" max="7" width="29.7109375" style="509" customWidth="1"/>
    <col min="8" max="8" width="24" style="509" customWidth="1"/>
    <col min="9" max="9" width="28.140625" style="509" customWidth="1"/>
    <col min="10" max="11" width="21.7109375" style="509" customWidth="1"/>
    <col min="12" max="12" width="15.7109375" style="509" customWidth="1"/>
    <col min="13" max="13" width="17.7109375" style="509" customWidth="1"/>
    <col min="14" max="14" width="13.140625" style="755" customWidth="1"/>
    <col min="15" max="23" width="9.140625" style="755" customWidth="1"/>
    <col min="24" max="16384" width="9.140625" style="755"/>
  </cols>
  <sheetData>
    <row r="1" spans="1:23" ht="30" customHeight="1" x14ac:dyDescent="0.25">
      <c r="A1" s="1211" t="s">
        <v>612</v>
      </c>
      <c r="B1" s="1211"/>
      <c r="C1" s="1211"/>
      <c r="D1" s="1211"/>
      <c r="E1" s="1211"/>
      <c r="F1" s="1211"/>
      <c r="G1" s="1211"/>
      <c r="H1" s="1211"/>
      <c r="I1" s="1211"/>
      <c r="J1" s="1211"/>
      <c r="K1" s="1211"/>
      <c r="L1" s="1211"/>
      <c r="M1" s="1211"/>
      <c r="N1" s="754"/>
      <c r="O1" s="754"/>
      <c r="P1" s="754"/>
      <c r="Q1" s="754"/>
      <c r="R1" s="754"/>
      <c r="S1" s="754"/>
      <c r="T1" s="754"/>
      <c r="U1" s="754"/>
      <c r="V1" s="754"/>
      <c r="W1" s="754"/>
    </row>
    <row r="2" spans="1:23" s="757" customFormat="1" ht="20.100000000000001" customHeight="1" x14ac:dyDescent="0.25">
      <c r="A2" s="1215" t="s">
        <v>1339</v>
      </c>
      <c r="B2" s="1215"/>
      <c r="C2" s="1215"/>
      <c r="D2" s="1215"/>
      <c r="E2" s="1215"/>
      <c r="F2" s="1215"/>
      <c r="G2" s="1215"/>
      <c r="H2" s="1215"/>
      <c r="I2" s="1215"/>
      <c r="J2" s="1215"/>
      <c r="K2" s="1215"/>
      <c r="L2" s="1215"/>
      <c r="M2" s="1215"/>
      <c r="N2" s="756"/>
      <c r="O2" s="756"/>
      <c r="P2" s="756"/>
      <c r="Q2" s="756"/>
      <c r="R2" s="756"/>
      <c r="S2" s="756"/>
      <c r="T2" s="756"/>
      <c r="U2" s="754"/>
      <c r="V2" s="754"/>
      <c r="W2" s="754"/>
    </row>
    <row r="3" spans="1:23" s="757" customFormat="1" ht="35.1" customHeight="1" x14ac:dyDescent="0.25">
      <c r="A3" s="1216" t="s">
        <v>1068</v>
      </c>
      <c r="B3" s="1216"/>
      <c r="C3" s="1216"/>
      <c r="D3" s="1216"/>
      <c r="E3" s="1216"/>
      <c r="F3" s="1216"/>
      <c r="G3" s="1216"/>
      <c r="H3" s="1216"/>
      <c r="I3" s="1216"/>
      <c r="J3" s="1216"/>
      <c r="K3" s="1216"/>
      <c r="L3" s="1216"/>
      <c r="M3" s="1216"/>
      <c r="N3" s="754"/>
      <c r="O3" s="754"/>
      <c r="P3" s="754"/>
      <c r="Q3" s="754"/>
      <c r="R3" s="754"/>
      <c r="S3" s="754"/>
      <c r="T3" s="754"/>
      <c r="U3" s="754"/>
      <c r="V3" s="754"/>
      <c r="W3" s="754"/>
    </row>
    <row r="4" spans="1:23" ht="20.100000000000001" customHeight="1" x14ac:dyDescent="0.25">
      <c r="A4" s="1214"/>
      <c r="B4" s="1214"/>
      <c r="C4" s="1214"/>
      <c r="D4" s="1214"/>
      <c r="E4" s="1214"/>
      <c r="F4" s="1214"/>
      <c r="G4" s="1214"/>
      <c r="H4" s="1214"/>
      <c r="I4" s="1214"/>
      <c r="J4" s="1214"/>
      <c r="K4" s="1214"/>
      <c r="L4" s="1214"/>
      <c r="M4" s="1214"/>
      <c r="N4" s="754"/>
      <c r="O4" s="754"/>
      <c r="P4" s="754"/>
      <c r="Q4" s="754"/>
      <c r="R4" s="754"/>
      <c r="S4" s="754"/>
      <c r="T4" s="754"/>
      <c r="U4" s="754"/>
      <c r="V4" s="754"/>
      <c r="W4" s="754"/>
    </row>
    <row r="5" spans="1:23" s="759" customFormat="1" ht="24.95" customHeight="1" x14ac:dyDescent="0.25">
      <c r="A5" s="1101">
        <f>SubrecipientName</f>
        <v>0</v>
      </c>
      <c r="B5" s="1102"/>
      <c r="C5" s="1102"/>
      <c r="D5" s="1102"/>
      <c r="E5" s="1102"/>
      <c r="F5" s="1102"/>
      <c r="G5" s="1102"/>
      <c r="H5" s="1102"/>
      <c r="I5" s="1102"/>
      <c r="J5" s="689" t="s">
        <v>49</v>
      </c>
      <c r="K5" s="1212"/>
      <c r="L5" s="1213"/>
      <c r="M5" s="1213"/>
      <c r="N5" s="758"/>
      <c r="O5" s="758"/>
      <c r="P5" s="758"/>
      <c r="Q5" s="758"/>
      <c r="R5" s="758"/>
      <c r="S5" s="758"/>
      <c r="T5" s="758"/>
      <c r="U5" s="758"/>
      <c r="V5" s="758"/>
      <c r="W5" s="758"/>
    </row>
    <row r="6" spans="1:23" ht="24.95" customHeight="1" x14ac:dyDescent="0.25">
      <c r="A6" s="1125">
        <f>FIPSNumber</f>
        <v>0</v>
      </c>
      <c r="B6" s="1125"/>
      <c r="C6" s="1125"/>
      <c r="D6" s="1125"/>
      <c r="E6" s="1125"/>
      <c r="F6" s="1125"/>
      <c r="G6" s="1125"/>
      <c r="H6" s="1125"/>
      <c r="I6" s="1125"/>
      <c r="J6" s="689" t="s">
        <v>10</v>
      </c>
      <c r="K6" s="1207"/>
      <c r="L6" s="1208"/>
      <c r="M6" s="1208"/>
      <c r="N6" s="754"/>
      <c r="O6" s="754"/>
      <c r="P6" s="754"/>
      <c r="Q6" s="754"/>
      <c r="R6" s="754"/>
      <c r="S6" s="754"/>
      <c r="T6" s="754"/>
      <c r="U6" s="754"/>
      <c r="V6" s="754"/>
      <c r="W6" s="754"/>
    </row>
    <row r="7" spans="1:23" ht="24.95" customHeight="1" x14ac:dyDescent="0.25">
      <c r="A7" s="1131" t="str">
        <f>SubawardNumber</f>
        <v>2019-0003</v>
      </c>
      <c r="B7" s="1131"/>
      <c r="C7" s="1209"/>
      <c r="D7" s="1209"/>
      <c r="E7" s="1209"/>
      <c r="F7" s="1209"/>
      <c r="G7" s="1209"/>
      <c r="H7" s="1209"/>
      <c r="I7" s="1209"/>
      <c r="J7" s="689" t="s">
        <v>885</v>
      </c>
      <c r="K7" s="1128"/>
      <c r="L7" s="1128"/>
      <c r="M7" s="1128"/>
      <c r="N7" s="754"/>
      <c r="O7" s="754"/>
      <c r="P7" s="754"/>
      <c r="Q7" s="754"/>
      <c r="R7" s="754"/>
      <c r="S7" s="754"/>
      <c r="T7" s="754"/>
      <c r="U7" s="754"/>
      <c r="V7" s="754"/>
      <c r="W7" s="754"/>
    </row>
    <row r="8" spans="1:23" s="761" customFormat="1" ht="24.95" customHeight="1" x14ac:dyDescent="0.3">
      <c r="A8" s="1205"/>
      <c r="B8" s="1205"/>
      <c r="C8" s="1205"/>
      <c r="D8" s="1205"/>
      <c r="E8" s="1205"/>
      <c r="F8" s="1205"/>
      <c r="G8" s="1205"/>
      <c r="H8" s="1205"/>
      <c r="I8" s="1206"/>
      <c r="J8" s="635" t="s">
        <v>1072</v>
      </c>
      <c r="K8" s="1210">
        <f>StartDate</f>
        <v>0</v>
      </c>
      <c r="L8" s="1210"/>
      <c r="M8" s="1210"/>
      <c r="N8" s="760"/>
      <c r="O8" s="760"/>
      <c r="P8" s="760"/>
      <c r="Q8" s="760"/>
      <c r="R8" s="760"/>
      <c r="S8" s="760"/>
      <c r="T8" s="760"/>
      <c r="U8" s="760"/>
      <c r="V8" s="760"/>
      <c r="W8" s="760"/>
    </row>
    <row r="9" spans="1:23" s="761" customFormat="1" ht="24.95" customHeight="1" x14ac:dyDescent="0.3">
      <c r="A9" s="1205"/>
      <c r="B9" s="1205"/>
      <c r="C9" s="1205"/>
      <c r="D9" s="1205"/>
      <c r="E9" s="1205"/>
      <c r="F9" s="1205"/>
      <c r="G9" s="1205"/>
      <c r="H9" s="1205"/>
      <c r="I9" s="1206"/>
      <c r="J9" s="635" t="s">
        <v>1073</v>
      </c>
      <c r="K9" s="1210">
        <f>EndDate</f>
        <v>0</v>
      </c>
      <c r="L9" s="1210"/>
      <c r="M9" s="1210"/>
    </row>
    <row r="10" spans="1:23" ht="39.950000000000003" customHeight="1" x14ac:dyDescent="0.25">
      <c r="A10" s="1135" t="s">
        <v>1424</v>
      </c>
      <c r="B10" s="1135"/>
      <c r="C10" s="1135"/>
      <c r="D10" s="1135"/>
      <c r="E10" s="1135"/>
      <c r="F10" s="1135"/>
      <c r="G10" s="1135"/>
      <c r="H10" s="1135"/>
      <c r="I10" s="1312"/>
      <c r="J10" s="512" t="s">
        <v>1042</v>
      </c>
      <c r="K10" s="513" t="s">
        <v>1141</v>
      </c>
      <c r="L10" s="514"/>
      <c r="M10" s="515"/>
    </row>
    <row r="11" spans="1:23" ht="50.1" customHeight="1" x14ac:dyDescent="0.25">
      <c r="A11" s="890" t="s">
        <v>220</v>
      </c>
      <c r="B11" s="891" t="s">
        <v>628</v>
      </c>
      <c r="C11" s="892" t="s">
        <v>1040</v>
      </c>
      <c r="D11" s="892" t="s">
        <v>330</v>
      </c>
      <c r="E11" s="892" t="s">
        <v>1041</v>
      </c>
      <c r="F11" s="892" t="s">
        <v>1108</v>
      </c>
      <c r="G11" s="892" t="s">
        <v>592</v>
      </c>
      <c r="H11" s="893" t="s">
        <v>1109</v>
      </c>
      <c r="I11" s="893" t="s">
        <v>1126</v>
      </c>
      <c r="J11" s="893" t="s">
        <v>1105</v>
      </c>
      <c r="K11" s="893" t="s">
        <v>1106</v>
      </c>
      <c r="L11" s="893" t="s">
        <v>1107</v>
      </c>
      <c r="M11" s="894" t="s">
        <v>1075</v>
      </c>
    </row>
    <row r="12" spans="1:23" s="592" customFormat="1" ht="20.25" x14ac:dyDescent="0.2">
      <c r="A12" s="895"/>
      <c r="B12" s="896"/>
      <c r="C12" s="896"/>
      <c r="D12" s="896"/>
      <c r="E12" s="896"/>
      <c r="F12" s="897"/>
      <c r="G12" s="897"/>
      <c r="H12" s="898">
        <f>SUM(RangeCost)</f>
        <v>0</v>
      </c>
      <c r="I12" s="898">
        <f>SUM(RangePrevious)</f>
        <v>0</v>
      </c>
      <c r="J12" s="898">
        <f>SUM(RangeThisRequest)</f>
        <v>0</v>
      </c>
      <c r="K12" s="899"/>
      <c r="L12" s="898">
        <f>SUM(RangeApproved)</f>
        <v>0</v>
      </c>
      <c r="M12" s="898">
        <f>SUM(RangeBalance)</f>
        <v>0</v>
      </c>
      <c r="N12" s="762"/>
    </row>
    <row r="13" spans="1:23" s="592" customFormat="1" ht="0.2" customHeight="1" x14ac:dyDescent="0.2">
      <c r="A13" s="900" t="s">
        <v>1400</v>
      </c>
      <c r="B13" s="901" t="s">
        <v>1400</v>
      </c>
      <c r="C13" s="901" t="s">
        <v>1400</v>
      </c>
      <c r="D13" s="901" t="s">
        <v>1400</v>
      </c>
      <c r="E13" s="901" t="s">
        <v>1400</v>
      </c>
      <c r="F13" s="902" t="s">
        <v>1400</v>
      </c>
      <c r="G13" s="902" t="s">
        <v>1400</v>
      </c>
      <c r="H13" s="903" t="s">
        <v>1400</v>
      </c>
      <c r="I13" s="903" t="s">
        <v>1400</v>
      </c>
      <c r="J13" s="903" t="s">
        <v>1400</v>
      </c>
      <c r="K13" s="904" t="s">
        <v>1400</v>
      </c>
      <c r="L13" s="904" t="s">
        <v>1400</v>
      </c>
      <c r="M13" s="903" t="s">
        <v>1400</v>
      </c>
      <c r="N13" s="762"/>
    </row>
    <row r="14" spans="1:23" s="592" customFormat="1" ht="17.25" x14ac:dyDescent="0.2">
      <c r="A14" s="646"/>
      <c r="B14" s="647"/>
      <c r="C14" s="647"/>
      <c r="D14" s="647"/>
      <c r="E14" s="647"/>
      <c r="F14" s="648"/>
      <c r="G14" s="648"/>
      <c r="H14" s="694"/>
      <c r="I14" s="650"/>
      <c r="J14" s="650"/>
      <c r="K14" s="650"/>
      <c r="L14" s="630">
        <f t="shared" ref="L14:L47" si="0">J14+I14</f>
        <v>0</v>
      </c>
      <c r="M14" s="630">
        <f t="shared" ref="M14:M47" si="1">H14-L14</f>
        <v>0</v>
      </c>
      <c r="N14" s="762"/>
    </row>
    <row r="15" spans="1:23" s="592" customFormat="1" ht="17.25" x14ac:dyDescent="0.2">
      <c r="A15" s="646"/>
      <c r="B15" s="647"/>
      <c r="C15" s="647"/>
      <c r="D15" s="647"/>
      <c r="E15" s="647"/>
      <c r="F15" s="648"/>
      <c r="G15" s="648"/>
      <c r="H15" s="694"/>
      <c r="I15" s="650"/>
      <c r="J15" s="650"/>
      <c r="K15" s="650"/>
      <c r="L15" s="630">
        <f t="shared" si="0"/>
        <v>0</v>
      </c>
      <c r="M15" s="630">
        <f t="shared" si="1"/>
        <v>0</v>
      </c>
      <c r="N15" s="762"/>
    </row>
    <row r="16" spans="1:23" s="592" customFormat="1" ht="17.25" x14ac:dyDescent="0.2">
      <c r="A16" s="646"/>
      <c r="B16" s="647"/>
      <c r="C16" s="647"/>
      <c r="D16" s="647"/>
      <c r="E16" s="647"/>
      <c r="F16" s="648"/>
      <c r="G16" s="648"/>
      <c r="H16" s="694"/>
      <c r="I16" s="650"/>
      <c r="J16" s="650"/>
      <c r="K16" s="650"/>
      <c r="L16" s="630">
        <f>J16+I16</f>
        <v>0</v>
      </c>
      <c r="M16" s="630">
        <f>H16-L16</f>
        <v>0</v>
      </c>
      <c r="N16" s="762"/>
    </row>
    <row r="17" spans="1:14" s="592" customFormat="1" ht="17.25" x14ac:dyDescent="0.2">
      <c r="A17" s="646"/>
      <c r="B17" s="647"/>
      <c r="C17" s="647"/>
      <c r="D17" s="647"/>
      <c r="E17" s="647"/>
      <c r="F17" s="648"/>
      <c r="G17" s="648"/>
      <c r="H17" s="694"/>
      <c r="I17" s="650"/>
      <c r="J17" s="650"/>
      <c r="K17" s="650"/>
      <c r="L17" s="630">
        <f t="shared" si="0"/>
        <v>0</v>
      </c>
      <c r="M17" s="630">
        <f t="shared" si="1"/>
        <v>0</v>
      </c>
      <c r="N17" s="762"/>
    </row>
    <row r="18" spans="1:14" s="592" customFormat="1" ht="17.25" x14ac:dyDescent="0.2">
      <c r="A18" s="646"/>
      <c r="B18" s="647"/>
      <c r="C18" s="647"/>
      <c r="D18" s="647"/>
      <c r="E18" s="647"/>
      <c r="F18" s="648"/>
      <c r="G18" s="648"/>
      <c r="H18" s="694"/>
      <c r="I18" s="650"/>
      <c r="J18" s="650"/>
      <c r="K18" s="650"/>
      <c r="L18" s="630">
        <f>J18+I18</f>
        <v>0</v>
      </c>
      <c r="M18" s="630">
        <f>H18-L18</f>
        <v>0</v>
      </c>
      <c r="N18" s="762"/>
    </row>
    <row r="19" spans="1:14" s="592" customFormat="1" ht="17.25" x14ac:dyDescent="0.2">
      <c r="A19" s="646"/>
      <c r="B19" s="647"/>
      <c r="C19" s="647"/>
      <c r="D19" s="647"/>
      <c r="E19" s="647"/>
      <c r="F19" s="648"/>
      <c r="G19" s="648"/>
      <c r="H19" s="694"/>
      <c r="I19" s="650"/>
      <c r="J19" s="763"/>
      <c r="K19" s="650"/>
      <c r="L19" s="630">
        <f t="shared" si="0"/>
        <v>0</v>
      </c>
      <c r="M19" s="630">
        <f t="shared" si="1"/>
        <v>0</v>
      </c>
      <c r="N19" s="762"/>
    </row>
    <row r="20" spans="1:14" s="592" customFormat="1" ht="17.25" x14ac:dyDescent="0.2">
      <c r="A20" s="646"/>
      <c r="B20" s="647"/>
      <c r="C20" s="647"/>
      <c r="D20" s="647"/>
      <c r="E20" s="647"/>
      <c r="F20" s="648"/>
      <c r="G20" s="648"/>
      <c r="H20" s="694"/>
      <c r="I20" s="650"/>
      <c r="J20" s="763"/>
      <c r="K20" s="650"/>
      <c r="L20" s="630">
        <f t="shared" si="0"/>
        <v>0</v>
      </c>
      <c r="M20" s="630">
        <f t="shared" si="1"/>
        <v>0</v>
      </c>
      <c r="N20" s="762"/>
    </row>
    <row r="21" spans="1:14" s="592" customFormat="1" ht="17.25" x14ac:dyDescent="0.2">
      <c r="A21" s="646"/>
      <c r="B21" s="647"/>
      <c r="C21" s="647"/>
      <c r="D21" s="647"/>
      <c r="E21" s="647"/>
      <c r="F21" s="648"/>
      <c r="G21" s="648"/>
      <c r="H21" s="694"/>
      <c r="I21" s="650"/>
      <c r="J21" s="650"/>
      <c r="K21" s="650"/>
      <c r="L21" s="630">
        <f t="shared" si="0"/>
        <v>0</v>
      </c>
      <c r="M21" s="630">
        <f t="shared" si="1"/>
        <v>0</v>
      </c>
      <c r="N21" s="762"/>
    </row>
    <row r="22" spans="1:14" s="592" customFormat="1" ht="17.25" x14ac:dyDescent="0.2">
      <c r="A22" s="646"/>
      <c r="B22" s="647"/>
      <c r="C22" s="647"/>
      <c r="D22" s="647"/>
      <c r="E22" s="647"/>
      <c r="F22" s="648"/>
      <c r="G22" s="648"/>
      <c r="H22" s="694"/>
      <c r="I22" s="650"/>
      <c r="J22" s="650"/>
      <c r="K22" s="650"/>
      <c r="L22" s="630">
        <f t="shared" si="0"/>
        <v>0</v>
      </c>
      <c r="M22" s="630">
        <f t="shared" si="1"/>
        <v>0</v>
      </c>
      <c r="N22" s="762"/>
    </row>
    <row r="23" spans="1:14" s="592" customFormat="1" ht="17.25" x14ac:dyDescent="0.2">
      <c r="A23" s="646"/>
      <c r="B23" s="647"/>
      <c r="C23" s="647"/>
      <c r="D23" s="647"/>
      <c r="E23" s="647"/>
      <c r="F23" s="648"/>
      <c r="G23" s="648"/>
      <c r="H23" s="694"/>
      <c r="I23" s="650"/>
      <c r="J23" s="650"/>
      <c r="K23" s="650"/>
      <c r="L23" s="630">
        <f t="shared" si="0"/>
        <v>0</v>
      </c>
      <c r="M23" s="630">
        <f t="shared" si="1"/>
        <v>0</v>
      </c>
      <c r="N23" s="762"/>
    </row>
    <row r="24" spans="1:14" s="592" customFormat="1" ht="17.25" x14ac:dyDescent="0.2">
      <c r="A24" s="646"/>
      <c r="B24" s="647"/>
      <c r="C24" s="647"/>
      <c r="D24" s="647"/>
      <c r="E24" s="647"/>
      <c r="F24" s="648"/>
      <c r="G24" s="648"/>
      <c r="H24" s="694"/>
      <c r="I24" s="650"/>
      <c r="J24" s="650"/>
      <c r="K24" s="650"/>
      <c r="L24" s="630">
        <f t="shared" si="0"/>
        <v>0</v>
      </c>
      <c r="M24" s="630">
        <f t="shared" si="1"/>
        <v>0</v>
      </c>
      <c r="N24" s="762"/>
    </row>
    <row r="25" spans="1:14" s="592" customFormat="1" ht="17.25" x14ac:dyDescent="0.2">
      <c r="A25" s="646"/>
      <c r="B25" s="647"/>
      <c r="C25" s="647"/>
      <c r="D25" s="647"/>
      <c r="E25" s="647"/>
      <c r="F25" s="648"/>
      <c r="G25" s="648"/>
      <c r="H25" s="694"/>
      <c r="I25" s="650"/>
      <c r="J25" s="650"/>
      <c r="K25" s="650"/>
      <c r="L25" s="630">
        <f t="shared" si="0"/>
        <v>0</v>
      </c>
      <c r="M25" s="630">
        <f t="shared" si="1"/>
        <v>0</v>
      </c>
      <c r="N25" s="762"/>
    </row>
    <row r="26" spans="1:14" s="592" customFormat="1" ht="17.25" x14ac:dyDescent="0.2">
      <c r="A26" s="646"/>
      <c r="B26" s="647"/>
      <c r="C26" s="647"/>
      <c r="D26" s="647"/>
      <c r="E26" s="647"/>
      <c r="F26" s="648"/>
      <c r="G26" s="648"/>
      <c r="H26" s="694"/>
      <c r="I26" s="650"/>
      <c r="J26" s="650"/>
      <c r="K26" s="650"/>
      <c r="L26" s="630">
        <f t="shared" si="0"/>
        <v>0</v>
      </c>
      <c r="M26" s="630">
        <f t="shared" si="1"/>
        <v>0</v>
      </c>
      <c r="N26" s="762"/>
    </row>
    <row r="27" spans="1:14" s="592" customFormat="1" ht="17.25" x14ac:dyDescent="0.2">
      <c r="A27" s="646"/>
      <c r="B27" s="647"/>
      <c r="C27" s="647"/>
      <c r="D27" s="647"/>
      <c r="E27" s="647"/>
      <c r="F27" s="648"/>
      <c r="G27" s="648"/>
      <c r="H27" s="694"/>
      <c r="I27" s="650"/>
      <c r="J27" s="650"/>
      <c r="K27" s="650"/>
      <c r="L27" s="630">
        <f t="shared" si="0"/>
        <v>0</v>
      </c>
      <c r="M27" s="630">
        <f t="shared" si="1"/>
        <v>0</v>
      </c>
      <c r="N27" s="762"/>
    </row>
    <row r="28" spans="1:14" s="592" customFormat="1" ht="17.25" x14ac:dyDescent="0.2">
      <c r="A28" s="646"/>
      <c r="B28" s="647"/>
      <c r="C28" s="647"/>
      <c r="D28" s="647"/>
      <c r="E28" s="647"/>
      <c r="F28" s="648"/>
      <c r="G28" s="648"/>
      <c r="H28" s="694"/>
      <c r="I28" s="650"/>
      <c r="J28" s="650"/>
      <c r="K28" s="650"/>
      <c r="L28" s="630">
        <f t="shared" si="0"/>
        <v>0</v>
      </c>
      <c r="M28" s="630">
        <f t="shared" si="1"/>
        <v>0</v>
      </c>
      <c r="N28" s="762"/>
    </row>
    <row r="29" spans="1:14" s="592" customFormat="1" ht="17.25" x14ac:dyDescent="0.2">
      <c r="A29" s="646"/>
      <c r="B29" s="647"/>
      <c r="C29" s="647"/>
      <c r="D29" s="647"/>
      <c r="E29" s="647"/>
      <c r="F29" s="648"/>
      <c r="G29" s="648"/>
      <c r="H29" s="694"/>
      <c r="I29" s="650"/>
      <c r="J29" s="650"/>
      <c r="K29" s="650"/>
      <c r="L29" s="630">
        <f t="shared" si="0"/>
        <v>0</v>
      </c>
      <c r="M29" s="630">
        <f t="shared" si="1"/>
        <v>0</v>
      </c>
      <c r="N29" s="762"/>
    </row>
    <row r="30" spans="1:14" s="592" customFormat="1" ht="17.25" x14ac:dyDescent="0.2">
      <c r="A30" s="646"/>
      <c r="B30" s="647"/>
      <c r="C30" s="647"/>
      <c r="D30" s="647"/>
      <c r="E30" s="647"/>
      <c r="F30" s="648"/>
      <c r="G30" s="648"/>
      <c r="H30" s="694"/>
      <c r="I30" s="650"/>
      <c r="J30" s="650"/>
      <c r="K30" s="650"/>
      <c r="L30" s="630">
        <f t="shared" si="0"/>
        <v>0</v>
      </c>
      <c r="M30" s="630">
        <f t="shared" si="1"/>
        <v>0</v>
      </c>
      <c r="N30" s="762"/>
    </row>
    <row r="31" spans="1:14" s="592" customFormat="1" ht="17.25" x14ac:dyDescent="0.2">
      <c r="A31" s="646"/>
      <c r="B31" s="647"/>
      <c r="C31" s="647"/>
      <c r="D31" s="647"/>
      <c r="E31" s="647"/>
      <c r="F31" s="648"/>
      <c r="G31" s="648"/>
      <c r="H31" s="694"/>
      <c r="I31" s="650"/>
      <c r="J31" s="650"/>
      <c r="K31" s="650"/>
      <c r="L31" s="630">
        <f t="shared" si="0"/>
        <v>0</v>
      </c>
      <c r="M31" s="630">
        <f t="shared" si="1"/>
        <v>0</v>
      </c>
      <c r="N31" s="762"/>
    </row>
    <row r="32" spans="1:14" s="592" customFormat="1" ht="17.25" x14ac:dyDescent="0.2">
      <c r="A32" s="646"/>
      <c r="B32" s="647"/>
      <c r="C32" s="647"/>
      <c r="D32" s="647"/>
      <c r="E32" s="647"/>
      <c r="F32" s="648"/>
      <c r="G32" s="648"/>
      <c r="H32" s="694"/>
      <c r="I32" s="650"/>
      <c r="J32" s="650"/>
      <c r="K32" s="650"/>
      <c r="L32" s="630">
        <f t="shared" si="0"/>
        <v>0</v>
      </c>
      <c r="M32" s="630">
        <f t="shared" si="1"/>
        <v>0</v>
      </c>
      <c r="N32" s="762"/>
    </row>
    <row r="33" spans="1:14" s="592" customFormat="1" ht="17.25" x14ac:dyDescent="0.2">
      <c r="A33" s="646"/>
      <c r="B33" s="647"/>
      <c r="C33" s="647"/>
      <c r="D33" s="647"/>
      <c r="E33" s="647"/>
      <c r="F33" s="648"/>
      <c r="G33" s="648"/>
      <c r="H33" s="694"/>
      <c r="I33" s="650"/>
      <c r="J33" s="650"/>
      <c r="K33" s="650"/>
      <c r="L33" s="630">
        <f t="shared" si="0"/>
        <v>0</v>
      </c>
      <c r="M33" s="630">
        <f t="shared" si="1"/>
        <v>0</v>
      </c>
      <c r="N33" s="762"/>
    </row>
    <row r="34" spans="1:14" s="592" customFormat="1" ht="17.25" x14ac:dyDescent="0.2">
      <c r="A34" s="646"/>
      <c r="B34" s="647"/>
      <c r="C34" s="647"/>
      <c r="D34" s="647"/>
      <c r="E34" s="647"/>
      <c r="F34" s="648"/>
      <c r="G34" s="648"/>
      <c r="H34" s="694"/>
      <c r="I34" s="650"/>
      <c r="J34" s="650"/>
      <c r="K34" s="650"/>
      <c r="L34" s="630">
        <f t="shared" si="0"/>
        <v>0</v>
      </c>
      <c r="M34" s="630">
        <f t="shared" si="1"/>
        <v>0</v>
      </c>
      <c r="N34" s="762"/>
    </row>
    <row r="35" spans="1:14" s="592" customFormat="1" ht="17.25" x14ac:dyDescent="0.2">
      <c r="A35" s="646"/>
      <c r="B35" s="647"/>
      <c r="C35" s="647"/>
      <c r="D35" s="647"/>
      <c r="E35" s="647"/>
      <c r="F35" s="648"/>
      <c r="G35" s="648"/>
      <c r="H35" s="694"/>
      <c r="I35" s="650"/>
      <c r="J35" s="650"/>
      <c r="K35" s="650"/>
      <c r="L35" s="630">
        <f t="shared" si="0"/>
        <v>0</v>
      </c>
      <c r="M35" s="630">
        <f t="shared" si="1"/>
        <v>0</v>
      </c>
      <c r="N35" s="762"/>
    </row>
    <row r="36" spans="1:14" s="592" customFormat="1" ht="17.25" x14ac:dyDescent="0.2">
      <c r="A36" s="646"/>
      <c r="B36" s="647"/>
      <c r="C36" s="647"/>
      <c r="D36" s="647"/>
      <c r="E36" s="647"/>
      <c r="F36" s="648"/>
      <c r="G36" s="648"/>
      <c r="H36" s="694"/>
      <c r="I36" s="650"/>
      <c r="J36" s="650"/>
      <c r="K36" s="650"/>
      <c r="L36" s="630">
        <f t="shared" si="0"/>
        <v>0</v>
      </c>
      <c r="M36" s="630">
        <f t="shared" si="1"/>
        <v>0</v>
      </c>
      <c r="N36" s="762"/>
    </row>
    <row r="37" spans="1:14" s="592" customFormat="1" ht="17.25" x14ac:dyDescent="0.2">
      <c r="A37" s="646"/>
      <c r="B37" s="647"/>
      <c r="C37" s="647"/>
      <c r="D37" s="647"/>
      <c r="E37" s="647"/>
      <c r="F37" s="648"/>
      <c r="G37" s="648"/>
      <c r="H37" s="694"/>
      <c r="I37" s="650"/>
      <c r="J37" s="650"/>
      <c r="K37" s="650"/>
      <c r="L37" s="630">
        <f t="shared" si="0"/>
        <v>0</v>
      </c>
      <c r="M37" s="630">
        <f t="shared" si="1"/>
        <v>0</v>
      </c>
      <c r="N37" s="762"/>
    </row>
    <row r="38" spans="1:14" s="592" customFormat="1" ht="17.25" x14ac:dyDescent="0.2">
      <c r="A38" s="646"/>
      <c r="B38" s="647"/>
      <c r="C38" s="647"/>
      <c r="D38" s="647"/>
      <c r="E38" s="647"/>
      <c r="F38" s="648"/>
      <c r="G38" s="648"/>
      <c r="H38" s="694"/>
      <c r="I38" s="650"/>
      <c r="J38" s="650"/>
      <c r="K38" s="650"/>
      <c r="L38" s="630">
        <f t="shared" si="0"/>
        <v>0</v>
      </c>
      <c r="M38" s="630">
        <f t="shared" si="1"/>
        <v>0</v>
      </c>
      <c r="N38" s="762"/>
    </row>
    <row r="39" spans="1:14" s="592" customFormat="1" ht="17.25" x14ac:dyDescent="0.2">
      <c r="A39" s="646"/>
      <c r="B39" s="647"/>
      <c r="C39" s="647"/>
      <c r="D39" s="647"/>
      <c r="E39" s="647"/>
      <c r="F39" s="648"/>
      <c r="G39" s="648"/>
      <c r="H39" s="694"/>
      <c r="I39" s="650"/>
      <c r="J39" s="650"/>
      <c r="K39" s="650"/>
      <c r="L39" s="630">
        <f t="shared" si="0"/>
        <v>0</v>
      </c>
      <c r="M39" s="630">
        <f t="shared" si="1"/>
        <v>0</v>
      </c>
      <c r="N39" s="762"/>
    </row>
    <row r="40" spans="1:14" s="592" customFormat="1" ht="17.25" x14ac:dyDescent="0.2">
      <c r="A40" s="646"/>
      <c r="B40" s="647"/>
      <c r="C40" s="647"/>
      <c r="D40" s="647"/>
      <c r="E40" s="647"/>
      <c r="F40" s="648"/>
      <c r="G40" s="648"/>
      <c r="H40" s="694"/>
      <c r="I40" s="650"/>
      <c r="J40" s="650"/>
      <c r="K40" s="650"/>
      <c r="L40" s="630">
        <f t="shared" si="0"/>
        <v>0</v>
      </c>
      <c r="M40" s="630">
        <f t="shared" si="1"/>
        <v>0</v>
      </c>
      <c r="N40" s="762"/>
    </row>
    <row r="41" spans="1:14" s="592" customFormat="1" ht="17.25" x14ac:dyDescent="0.2">
      <c r="A41" s="646"/>
      <c r="B41" s="647"/>
      <c r="C41" s="647"/>
      <c r="D41" s="647"/>
      <c r="E41" s="647"/>
      <c r="F41" s="648"/>
      <c r="G41" s="648"/>
      <c r="H41" s="694"/>
      <c r="I41" s="650"/>
      <c r="J41" s="650"/>
      <c r="K41" s="650"/>
      <c r="L41" s="630">
        <f t="shared" si="0"/>
        <v>0</v>
      </c>
      <c r="M41" s="630">
        <f t="shared" si="1"/>
        <v>0</v>
      </c>
      <c r="N41" s="762"/>
    </row>
    <row r="42" spans="1:14" s="592" customFormat="1" ht="17.25" x14ac:dyDescent="0.2">
      <c r="A42" s="646"/>
      <c r="B42" s="647"/>
      <c r="C42" s="647"/>
      <c r="D42" s="647"/>
      <c r="E42" s="647"/>
      <c r="F42" s="648"/>
      <c r="G42" s="648"/>
      <c r="H42" s="694"/>
      <c r="I42" s="650"/>
      <c r="J42" s="650"/>
      <c r="K42" s="650"/>
      <c r="L42" s="630">
        <f t="shared" si="0"/>
        <v>0</v>
      </c>
      <c r="M42" s="630">
        <f t="shared" si="1"/>
        <v>0</v>
      </c>
      <c r="N42" s="762"/>
    </row>
    <row r="43" spans="1:14" s="592" customFormat="1" ht="17.25" x14ac:dyDescent="0.2">
      <c r="A43" s="646"/>
      <c r="B43" s="647"/>
      <c r="C43" s="647"/>
      <c r="D43" s="647"/>
      <c r="E43" s="647"/>
      <c r="F43" s="648"/>
      <c r="G43" s="648"/>
      <c r="H43" s="694"/>
      <c r="I43" s="650"/>
      <c r="J43" s="650"/>
      <c r="K43" s="650"/>
      <c r="L43" s="630">
        <f t="shared" si="0"/>
        <v>0</v>
      </c>
      <c r="M43" s="630">
        <f t="shared" si="1"/>
        <v>0</v>
      </c>
      <c r="N43" s="762"/>
    </row>
    <row r="44" spans="1:14" s="592" customFormat="1" ht="17.25" x14ac:dyDescent="0.2">
      <c r="A44" s="646"/>
      <c r="B44" s="647"/>
      <c r="C44" s="647"/>
      <c r="D44" s="647"/>
      <c r="E44" s="647"/>
      <c r="F44" s="648"/>
      <c r="G44" s="648"/>
      <c r="H44" s="694"/>
      <c r="I44" s="650"/>
      <c r="J44" s="650"/>
      <c r="K44" s="650"/>
      <c r="L44" s="630">
        <f t="shared" si="0"/>
        <v>0</v>
      </c>
      <c r="M44" s="630">
        <f t="shared" si="1"/>
        <v>0</v>
      </c>
      <c r="N44" s="762"/>
    </row>
    <row r="45" spans="1:14" s="592" customFormat="1" ht="17.25" x14ac:dyDescent="0.2">
      <c r="A45" s="646"/>
      <c r="B45" s="647"/>
      <c r="C45" s="647"/>
      <c r="D45" s="647"/>
      <c r="E45" s="647"/>
      <c r="F45" s="648"/>
      <c r="G45" s="648"/>
      <c r="H45" s="694"/>
      <c r="I45" s="650"/>
      <c r="J45" s="650"/>
      <c r="K45" s="650"/>
      <c r="L45" s="630">
        <f t="shared" si="0"/>
        <v>0</v>
      </c>
      <c r="M45" s="630">
        <f t="shared" si="1"/>
        <v>0</v>
      </c>
      <c r="N45" s="762"/>
    </row>
    <row r="46" spans="1:14" s="592" customFormat="1" ht="17.25" x14ac:dyDescent="0.2">
      <c r="A46" s="646"/>
      <c r="B46" s="647"/>
      <c r="C46" s="647"/>
      <c r="D46" s="647"/>
      <c r="E46" s="647"/>
      <c r="F46" s="648"/>
      <c r="G46" s="648"/>
      <c r="H46" s="694"/>
      <c r="I46" s="650"/>
      <c r="J46" s="650"/>
      <c r="K46" s="650"/>
      <c r="L46" s="630">
        <f t="shared" si="0"/>
        <v>0</v>
      </c>
      <c r="M46" s="630">
        <f t="shared" si="1"/>
        <v>0</v>
      </c>
      <c r="N46" s="762"/>
    </row>
    <row r="47" spans="1:14" s="592" customFormat="1" ht="17.25" x14ac:dyDescent="0.2">
      <c r="A47" s="646"/>
      <c r="B47" s="647"/>
      <c r="C47" s="647"/>
      <c r="D47" s="647"/>
      <c r="E47" s="647"/>
      <c r="F47" s="648"/>
      <c r="G47" s="648"/>
      <c r="H47" s="694"/>
      <c r="I47" s="650"/>
      <c r="J47" s="650"/>
      <c r="K47" s="650"/>
      <c r="L47" s="630">
        <f t="shared" si="0"/>
        <v>0</v>
      </c>
      <c r="M47" s="630">
        <f t="shared" si="1"/>
        <v>0</v>
      </c>
      <c r="N47" s="762"/>
    </row>
    <row r="48" spans="1:14" s="592" customFormat="1" ht="17.25" x14ac:dyDescent="0.2">
      <c r="A48" s="646"/>
      <c r="B48" s="647"/>
      <c r="C48" s="647"/>
      <c r="D48" s="647"/>
      <c r="E48" s="647"/>
      <c r="F48" s="648"/>
      <c r="G48" s="648"/>
      <c r="H48" s="694"/>
      <c r="I48" s="650"/>
      <c r="J48" s="650"/>
      <c r="K48" s="650"/>
      <c r="L48" s="630">
        <f t="shared" ref="L48:L79" si="2">J48+I48</f>
        <v>0</v>
      </c>
      <c r="M48" s="630">
        <f t="shared" ref="M48:M79" si="3">H48-L48</f>
        <v>0</v>
      </c>
      <c r="N48" s="762"/>
    </row>
    <row r="49" spans="1:14" s="592" customFormat="1" ht="17.25" x14ac:dyDescent="0.2">
      <c r="A49" s="646"/>
      <c r="B49" s="647"/>
      <c r="C49" s="647"/>
      <c r="D49" s="647"/>
      <c r="E49" s="647"/>
      <c r="F49" s="648"/>
      <c r="G49" s="648"/>
      <c r="H49" s="694"/>
      <c r="I49" s="650"/>
      <c r="J49" s="650"/>
      <c r="K49" s="650"/>
      <c r="L49" s="630">
        <f t="shared" si="2"/>
        <v>0</v>
      </c>
      <c r="M49" s="630">
        <f t="shared" si="3"/>
        <v>0</v>
      </c>
      <c r="N49" s="762"/>
    </row>
    <row r="50" spans="1:14" s="592" customFormat="1" ht="17.25" x14ac:dyDescent="0.2">
      <c r="A50" s="646"/>
      <c r="B50" s="647"/>
      <c r="C50" s="647"/>
      <c r="D50" s="647"/>
      <c r="E50" s="647"/>
      <c r="F50" s="648"/>
      <c r="G50" s="648"/>
      <c r="H50" s="694"/>
      <c r="I50" s="650"/>
      <c r="J50" s="650"/>
      <c r="K50" s="650"/>
      <c r="L50" s="630">
        <f t="shared" si="2"/>
        <v>0</v>
      </c>
      <c r="M50" s="630">
        <f t="shared" si="3"/>
        <v>0</v>
      </c>
      <c r="N50" s="762"/>
    </row>
    <row r="51" spans="1:14" s="592" customFormat="1" ht="17.25" x14ac:dyDescent="0.2">
      <c r="A51" s="646"/>
      <c r="B51" s="647"/>
      <c r="C51" s="647"/>
      <c r="D51" s="647"/>
      <c r="E51" s="647"/>
      <c r="F51" s="648"/>
      <c r="G51" s="648"/>
      <c r="H51" s="694"/>
      <c r="I51" s="650"/>
      <c r="J51" s="650"/>
      <c r="K51" s="650"/>
      <c r="L51" s="630">
        <f t="shared" si="2"/>
        <v>0</v>
      </c>
      <c r="M51" s="630">
        <f t="shared" si="3"/>
        <v>0</v>
      </c>
      <c r="N51" s="762"/>
    </row>
    <row r="52" spans="1:14" s="592" customFormat="1" ht="17.25" x14ac:dyDescent="0.2">
      <c r="A52" s="646"/>
      <c r="B52" s="647"/>
      <c r="C52" s="647"/>
      <c r="D52" s="647"/>
      <c r="E52" s="647"/>
      <c r="F52" s="648"/>
      <c r="G52" s="648"/>
      <c r="H52" s="694"/>
      <c r="I52" s="650"/>
      <c r="J52" s="650"/>
      <c r="K52" s="650"/>
      <c r="L52" s="630">
        <f t="shared" si="2"/>
        <v>0</v>
      </c>
      <c r="M52" s="630">
        <f t="shared" si="3"/>
        <v>0</v>
      </c>
      <c r="N52" s="762"/>
    </row>
    <row r="53" spans="1:14" s="592" customFormat="1" ht="17.25" x14ac:dyDescent="0.2">
      <c r="A53" s="646"/>
      <c r="B53" s="647"/>
      <c r="C53" s="647"/>
      <c r="D53" s="647"/>
      <c r="E53" s="647"/>
      <c r="F53" s="648"/>
      <c r="G53" s="648"/>
      <c r="H53" s="694"/>
      <c r="I53" s="650"/>
      <c r="J53" s="650"/>
      <c r="K53" s="650"/>
      <c r="L53" s="630">
        <f t="shared" si="2"/>
        <v>0</v>
      </c>
      <c r="M53" s="630">
        <f t="shared" si="3"/>
        <v>0</v>
      </c>
      <c r="N53" s="762"/>
    </row>
    <row r="54" spans="1:14" s="592" customFormat="1" ht="17.25" x14ac:dyDescent="0.2">
      <c r="A54" s="646"/>
      <c r="B54" s="647"/>
      <c r="C54" s="647"/>
      <c r="D54" s="647"/>
      <c r="E54" s="647"/>
      <c r="F54" s="648"/>
      <c r="G54" s="648"/>
      <c r="H54" s="694"/>
      <c r="I54" s="650"/>
      <c r="J54" s="650"/>
      <c r="K54" s="650"/>
      <c r="L54" s="630">
        <f t="shared" si="2"/>
        <v>0</v>
      </c>
      <c r="M54" s="630">
        <f t="shared" si="3"/>
        <v>0</v>
      </c>
      <c r="N54" s="762"/>
    </row>
    <row r="55" spans="1:14" s="592" customFormat="1" ht="17.25" x14ac:dyDescent="0.2">
      <c r="A55" s="646"/>
      <c r="B55" s="647"/>
      <c r="C55" s="647"/>
      <c r="D55" s="647"/>
      <c r="E55" s="647"/>
      <c r="F55" s="648"/>
      <c r="G55" s="648"/>
      <c r="H55" s="694"/>
      <c r="I55" s="650"/>
      <c r="J55" s="650"/>
      <c r="K55" s="650"/>
      <c r="L55" s="630">
        <f t="shared" si="2"/>
        <v>0</v>
      </c>
      <c r="M55" s="630">
        <f t="shared" si="3"/>
        <v>0</v>
      </c>
      <c r="N55" s="762"/>
    </row>
    <row r="56" spans="1:14" s="592" customFormat="1" ht="17.25" x14ac:dyDescent="0.2">
      <c r="A56" s="646"/>
      <c r="B56" s="647"/>
      <c r="C56" s="647"/>
      <c r="D56" s="647"/>
      <c r="E56" s="647"/>
      <c r="F56" s="648"/>
      <c r="G56" s="648"/>
      <c r="H56" s="694"/>
      <c r="I56" s="650"/>
      <c r="J56" s="650"/>
      <c r="K56" s="650"/>
      <c r="L56" s="630">
        <f t="shared" si="2"/>
        <v>0</v>
      </c>
      <c r="M56" s="630">
        <f t="shared" si="3"/>
        <v>0</v>
      </c>
      <c r="N56" s="762"/>
    </row>
    <row r="57" spans="1:14" s="592" customFormat="1" ht="17.25" x14ac:dyDescent="0.2">
      <c r="A57" s="646"/>
      <c r="B57" s="647"/>
      <c r="C57" s="647"/>
      <c r="D57" s="647"/>
      <c r="E57" s="647"/>
      <c r="F57" s="648"/>
      <c r="G57" s="648"/>
      <c r="H57" s="694"/>
      <c r="I57" s="650"/>
      <c r="J57" s="650"/>
      <c r="K57" s="650"/>
      <c r="L57" s="630">
        <f t="shared" si="2"/>
        <v>0</v>
      </c>
      <c r="M57" s="630">
        <f t="shared" si="3"/>
        <v>0</v>
      </c>
      <c r="N57" s="762"/>
    </row>
    <row r="58" spans="1:14" s="592" customFormat="1" ht="17.25" x14ac:dyDescent="0.2">
      <c r="A58" s="646"/>
      <c r="B58" s="647"/>
      <c r="C58" s="647"/>
      <c r="D58" s="647"/>
      <c r="E58" s="647"/>
      <c r="F58" s="648"/>
      <c r="G58" s="648"/>
      <c r="H58" s="694"/>
      <c r="I58" s="650"/>
      <c r="J58" s="650"/>
      <c r="K58" s="650"/>
      <c r="L58" s="630">
        <f t="shared" si="2"/>
        <v>0</v>
      </c>
      <c r="M58" s="630">
        <f t="shared" si="3"/>
        <v>0</v>
      </c>
      <c r="N58" s="762"/>
    </row>
    <row r="59" spans="1:14" s="592" customFormat="1" ht="17.25" x14ac:dyDescent="0.2">
      <c r="A59" s="646"/>
      <c r="B59" s="647"/>
      <c r="C59" s="647"/>
      <c r="D59" s="647"/>
      <c r="E59" s="647"/>
      <c r="F59" s="648"/>
      <c r="G59" s="648"/>
      <c r="H59" s="694"/>
      <c r="I59" s="650"/>
      <c r="J59" s="650"/>
      <c r="K59" s="650"/>
      <c r="L59" s="630">
        <f t="shared" si="2"/>
        <v>0</v>
      </c>
      <c r="M59" s="630">
        <f t="shared" si="3"/>
        <v>0</v>
      </c>
      <c r="N59" s="762"/>
    </row>
    <row r="60" spans="1:14" s="592" customFormat="1" ht="17.25" x14ac:dyDescent="0.2">
      <c r="A60" s="646"/>
      <c r="B60" s="647"/>
      <c r="C60" s="647"/>
      <c r="D60" s="647"/>
      <c r="E60" s="647"/>
      <c r="F60" s="648"/>
      <c r="G60" s="648"/>
      <c r="H60" s="694"/>
      <c r="I60" s="650"/>
      <c r="J60" s="650"/>
      <c r="K60" s="650"/>
      <c r="L60" s="630">
        <f t="shared" si="2"/>
        <v>0</v>
      </c>
      <c r="M60" s="630">
        <f t="shared" si="3"/>
        <v>0</v>
      </c>
      <c r="N60" s="762"/>
    </row>
    <row r="61" spans="1:14" s="592" customFormat="1" ht="17.25" x14ac:dyDescent="0.2">
      <c r="A61" s="646"/>
      <c r="B61" s="647"/>
      <c r="C61" s="647"/>
      <c r="D61" s="647"/>
      <c r="E61" s="647"/>
      <c r="F61" s="648"/>
      <c r="G61" s="648"/>
      <c r="H61" s="694"/>
      <c r="I61" s="650"/>
      <c r="J61" s="650"/>
      <c r="K61" s="650"/>
      <c r="L61" s="630">
        <f t="shared" si="2"/>
        <v>0</v>
      </c>
      <c r="M61" s="630">
        <f t="shared" si="3"/>
        <v>0</v>
      </c>
      <c r="N61" s="762"/>
    </row>
    <row r="62" spans="1:14" s="592" customFormat="1" ht="17.25" x14ac:dyDescent="0.2">
      <c r="A62" s="646"/>
      <c r="B62" s="647"/>
      <c r="C62" s="647"/>
      <c r="D62" s="647"/>
      <c r="E62" s="647"/>
      <c r="F62" s="648"/>
      <c r="G62" s="648"/>
      <c r="H62" s="694"/>
      <c r="I62" s="650"/>
      <c r="J62" s="650"/>
      <c r="K62" s="650"/>
      <c r="L62" s="630">
        <f t="shared" si="2"/>
        <v>0</v>
      </c>
      <c r="M62" s="630">
        <f t="shared" si="3"/>
        <v>0</v>
      </c>
      <c r="N62" s="762"/>
    </row>
    <row r="63" spans="1:14" s="592" customFormat="1" ht="17.25" x14ac:dyDescent="0.2">
      <c r="A63" s="646"/>
      <c r="B63" s="647"/>
      <c r="C63" s="647"/>
      <c r="D63" s="647"/>
      <c r="E63" s="647"/>
      <c r="F63" s="648"/>
      <c r="G63" s="648"/>
      <c r="H63" s="694"/>
      <c r="I63" s="650"/>
      <c r="J63" s="650"/>
      <c r="K63" s="650"/>
      <c r="L63" s="630">
        <f t="shared" si="2"/>
        <v>0</v>
      </c>
      <c r="M63" s="630">
        <f t="shared" si="3"/>
        <v>0</v>
      </c>
      <c r="N63" s="762"/>
    </row>
    <row r="64" spans="1:14" s="592" customFormat="1" ht="17.25" x14ac:dyDescent="0.2">
      <c r="A64" s="646"/>
      <c r="B64" s="647"/>
      <c r="C64" s="647"/>
      <c r="D64" s="647"/>
      <c r="E64" s="647"/>
      <c r="F64" s="648"/>
      <c r="G64" s="648"/>
      <c r="H64" s="694"/>
      <c r="I64" s="650"/>
      <c r="J64" s="650"/>
      <c r="K64" s="650"/>
      <c r="L64" s="630">
        <f t="shared" si="2"/>
        <v>0</v>
      </c>
      <c r="M64" s="630">
        <f t="shared" si="3"/>
        <v>0</v>
      </c>
      <c r="N64" s="762"/>
    </row>
    <row r="65" spans="1:14" s="592" customFormat="1" ht="17.25" x14ac:dyDescent="0.2">
      <c r="A65" s="646"/>
      <c r="B65" s="647"/>
      <c r="C65" s="647"/>
      <c r="D65" s="647"/>
      <c r="E65" s="647"/>
      <c r="F65" s="648"/>
      <c r="G65" s="648"/>
      <c r="H65" s="694"/>
      <c r="I65" s="650"/>
      <c r="J65" s="650"/>
      <c r="K65" s="650"/>
      <c r="L65" s="630">
        <f t="shared" si="2"/>
        <v>0</v>
      </c>
      <c r="M65" s="630">
        <f t="shared" si="3"/>
        <v>0</v>
      </c>
      <c r="N65" s="762"/>
    </row>
    <row r="66" spans="1:14" s="592" customFormat="1" ht="17.25" x14ac:dyDescent="0.2">
      <c r="A66" s="646"/>
      <c r="B66" s="647"/>
      <c r="C66" s="647"/>
      <c r="D66" s="647"/>
      <c r="E66" s="647"/>
      <c r="F66" s="648"/>
      <c r="G66" s="648"/>
      <c r="H66" s="694"/>
      <c r="I66" s="650"/>
      <c r="J66" s="650"/>
      <c r="K66" s="650"/>
      <c r="L66" s="630">
        <f t="shared" si="2"/>
        <v>0</v>
      </c>
      <c r="M66" s="630">
        <f t="shared" si="3"/>
        <v>0</v>
      </c>
      <c r="N66" s="762"/>
    </row>
    <row r="67" spans="1:14" s="592" customFormat="1" ht="17.25" x14ac:dyDescent="0.2">
      <c r="A67" s="646"/>
      <c r="B67" s="647"/>
      <c r="C67" s="647"/>
      <c r="D67" s="647"/>
      <c r="E67" s="647"/>
      <c r="F67" s="648"/>
      <c r="G67" s="648"/>
      <c r="H67" s="694"/>
      <c r="I67" s="650"/>
      <c r="J67" s="650"/>
      <c r="K67" s="650"/>
      <c r="L67" s="630">
        <f t="shared" si="2"/>
        <v>0</v>
      </c>
      <c r="M67" s="630">
        <f t="shared" si="3"/>
        <v>0</v>
      </c>
      <c r="N67" s="762"/>
    </row>
    <row r="68" spans="1:14" s="592" customFormat="1" ht="17.25" x14ac:dyDescent="0.2">
      <c r="A68" s="646"/>
      <c r="B68" s="647"/>
      <c r="C68" s="647"/>
      <c r="D68" s="647"/>
      <c r="E68" s="647"/>
      <c r="F68" s="648"/>
      <c r="G68" s="648"/>
      <c r="H68" s="694"/>
      <c r="I68" s="650"/>
      <c r="J68" s="650"/>
      <c r="K68" s="650"/>
      <c r="L68" s="630">
        <f t="shared" si="2"/>
        <v>0</v>
      </c>
      <c r="M68" s="630">
        <f t="shared" si="3"/>
        <v>0</v>
      </c>
      <c r="N68" s="762"/>
    </row>
    <row r="69" spans="1:14" s="592" customFormat="1" ht="17.25" x14ac:dyDescent="0.2">
      <c r="A69" s="646"/>
      <c r="B69" s="647"/>
      <c r="C69" s="647"/>
      <c r="D69" s="647"/>
      <c r="E69" s="647"/>
      <c r="F69" s="648"/>
      <c r="G69" s="648"/>
      <c r="H69" s="694"/>
      <c r="I69" s="650"/>
      <c r="J69" s="650"/>
      <c r="K69" s="650"/>
      <c r="L69" s="630">
        <f t="shared" si="2"/>
        <v>0</v>
      </c>
      <c r="M69" s="630">
        <f t="shared" si="3"/>
        <v>0</v>
      </c>
      <c r="N69" s="762"/>
    </row>
    <row r="70" spans="1:14" s="592" customFormat="1" ht="17.25" x14ac:dyDescent="0.2">
      <c r="A70" s="646"/>
      <c r="B70" s="647"/>
      <c r="C70" s="647"/>
      <c r="D70" s="647"/>
      <c r="E70" s="647"/>
      <c r="F70" s="648"/>
      <c r="G70" s="648"/>
      <c r="H70" s="694"/>
      <c r="I70" s="650"/>
      <c r="J70" s="650"/>
      <c r="K70" s="650"/>
      <c r="L70" s="630">
        <f t="shared" si="2"/>
        <v>0</v>
      </c>
      <c r="M70" s="630">
        <f t="shared" si="3"/>
        <v>0</v>
      </c>
      <c r="N70" s="762"/>
    </row>
    <row r="71" spans="1:14" s="592" customFormat="1" ht="17.25" x14ac:dyDescent="0.2">
      <c r="A71" s="646"/>
      <c r="B71" s="647"/>
      <c r="C71" s="647"/>
      <c r="D71" s="647"/>
      <c r="E71" s="647"/>
      <c r="F71" s="648"/>
      <c r="G71" s="648"/>
      <c r="H71" s="694"/>
      <c r="I71" s="650"/>
      <c r="J71" s="650"/>
      <c r="K71" s="650"/>
      <c r="L71" s="630">
        <f t="shared" si="2"/>
        <v>0</v>
      </c>
      <c r="M71" s="630">
        <f t="shared" si="3"/>
        <v>0</v>
      </c>
      <c r="N71" s="762"/>
    </row>
    <row r="72" spans="1:14" s="592" customFormat="1" ht="17.25" x14ac:dyDescent="0.2">
      <c r="A72" s="646"/>
      <c r="B72" s="647"/>
      <c r="C72" s="647"/>
      <c r="D72" s="647"/>
      <c r="E72" s="647"/>
      <c r="F72" s="648"/>
      <c r="G72" s="648"/>
      <c r="H72" s="694"/>
      <c r="I72" s="650"/>
      <c r="J72" s="650"/>
      <c r="K72" s="650"/>
      <c r="L72" s="630">
        <f t="shared" si="2"/>
        <v>0</v>
      </c>
      <c r="M72" s="630">
        <f t="shared" si="3"/>
        <v>0</v>
      </c>
      <c r="N72" s="762"/>
    </row>
    <row r="73" spans="1:14" s="592" customFormat="1" ht="17.25" x14ac:dyDescent="0.2">
      <c r="A73" s="646"/>
      <c r="B73" s="647"/>
      <c r="C73" s="647"/>
      <c r="D73" s="647"/>
      <c r="E73" s="647"/>
      <c r="F73" s="648"/>
      <c r="G73" s="648"/>
      <c r="H73" s="694"/>
      <c r="I73" s="650"/>
      <c r="J73" s="650"/>
      <c r="K73" s="650"/>
      <c r="L73" s="630">
        <f t="shared" si="2"/>
        <v>0</v>
      </c>
      <c r="M73" s="630">
        <f t="shared" si="3"/>
        <v>0</v>
      </c>
      <c r="N73" s="762"/>
    </row>
    <row r="74" spans="1:14" s="592" customFormat="1" ht="17.25" x14ac:dyDescent="0.2">
      <c r="A74" s="646"/>
      <c r="B74" s="647"/>
      <c r="C74" s="647"/>
      <c r="D74" s="647"/>
      <c r="E74" s="647"/>
      <c r="F74" s="648"/>
      <c r="G74" s="648"/>
      <c r="H74" s="694"/>
      <c r="I74" s="650"/>
      <c r="J74" s="650"/>
      <c r="K74" s="650"/>
      <c r="L74" s="630">
        <f t="shared" si="2"/>
        <v>0</v>
      </c>
      <c r="M74" s="630">
        <f t="shared" si="3"/>
        <v>0</v>
      </c>
      <c r="N74" s="762"/>
    </row>
    <row r="75" spans="1:14" s="592" customFormat="1" ht="17.25" x14ac:dyDescent="0.2">
      <c r="A75" s="646"/>
      <c r="B75" s="647"/>
      <c r="C75" s="647"/>
      <c r="D75" s="647"/>
      <c r="E75" s="647"/>
      <c r="F75" s="648"/>
      <c r="G75" s="648"/>
      <c r="H75" s="694"/>
      <c r="I75" s="650"/>
      <c r="J75" s="650"/>
      <c r="K75" s="650"/>
      <c r="L75" s="630">
        <f t="shared" si="2"/>
        <v>0</v>
      </c>
      <c r="M75" s="630">
        <f t="shared" si="3"/>
        <v>0</v>
      </c>
      <c r="N75" s="762"/>
    </row>
    <row r="76" spans="1:14" s="592" customFormat="1" ht="17.25" x14ac:dyDescent="0.2">
      <c r="A76" s="646"/>
      <c r="B76" s="647"/>
      <c r="C76" s="647"/>
      <c r="D76" s="647"/>
      <c r="E76" s="647"/>
      <c r="F76" s="648"/>
      <c r="G76" s="648"/>
      <c r="H76" s="694"/>
      <c r="I76" s="650"/>
      <c r="J76" s="650"/>
      <c r="K76" s="650"/>
      <c r="L76" s="630">
        <f t="shared" si="2"/>
        <v>0</v>
      </c>
      <c r="M76" s="630">
        <f t="shared" si="3"/>
        <v>0</v>
      </c>
      <c r="N76" s="762"/>
    </row>
    <row r="77" spans="1:14" s="592" customFormat="1" ht="17.25" x14ac:dyDescent="0.2">
      <c r="A77" s="646"/>
      <c r="B77" s="647"/>
      <c r="C77" s="647"/>
      <c r="D77" s="647"/>
      <c r="E77" s="647"/>
      <c r="F77" s="648"/>
      <c r="G77" s="648"/>
      <c r="H77" s="694"/>
      <c r="I77" s="650"/>
      <c r="J77" s="650"/>
      <c r="K77" s="650"/>
      <c r="L77" s="630">
        <f t="shared" si="2"/>
        <v>0</v>
      </c>
      <c r="M77" s="630">
        <f t="shared" si="3"/>
        <v>0</v>
      </c>
      <c r="N77" s="762"/>
    </row>
    <row r="78" spans="1:14" s="592" customFormat="1" ht="17.25" x14ac:dyDescent="0.2">
      <c r="A78" s="646"/>
      <c r="B78" s="647"/>
      <c r="C78" s="647"/>
      <c r="D78" s="647"/>
      <c r="E78" s="647"/>
      <c r="F78" s="648"/>
      <c r="G78" s="648"/>
      <c r="H78" s="694"/>
      <c r="I78" s="650"/>
      <c r="J78" s="650"/>
      <c r="K78" s="650"/>
      <c r="L78" s="630">
        <f t="shared" si="2"/>
        <v>0</v>
      </c>
      <c r="M78" s="630">
        <f t="shared" si="3"/>
        <v>0</v>
      </c>
      <c r="N78" s="762"/>
    </row>
    <row r="79" spans="1:14" s="592" customFormat="1" ht="17.25" x14ac:dyDescent="0.2">
      <c r="A79" s="646"/>
      <c r="B79" s="647"/>
      <c r="C79" s="647"/>
      <c r="D79" s="647"/>
      <c r="E79" s="647"/>
      <c r="F79" s="648"/>
      <c r="G79" s="648"/>
      <c r="H79" s="694"/>
      <c r="I79" s="650"/>
      <c r="J79" s="650"/>
      <c r="K79" s="650"/>
      <c r="L79" s="630">
        <f t="shared" si="2"/>
        <v>0</v>
      </c>
      <c r="M79" s="630">
        <f t="shared" si="3"/>
        <v>0</v>
      </c>
      <c r="N79" s="762"/>
    </row>
    <row r="80" spans="1:14" s="592" customFormat="1" ht="17.25" x14ac:dyDescent="0.2">
      <c r="A80" s="646"/>
      <c r="B80" s="647"/>
      <c r="C80" s="647"/>
      <c r="D80" s="647"/>
      <c r="E80" s="647"/>
      <c r="F80" s="648"/>
      <c r="G80" s="648"/>
      <c r="H80" s="694"/>
      <c r="I80" s="650"/>
      <c r="J80" s="650"/>
      <c r="K80" s="650"/>
      <c r="L80" s="630">
        <f t="shared" ref="L80:L111" si="4">J80+I80</f>
        <v>0</v>
      </c>
      <c r="M80" s="630">
        <f t="shared" ref="M80:M111" si="5">H80-L80</f>
        <v>0</v>
      </c>
      <c r="N80" s="762"/>
    </row>
    <row r="81" spans="1:14" s="592" customFormat="1" ht="17.25" x14ac:dyDescent="0.2">
      <c r="A81" s="646"/>
      <c r="B81" s="647"/>
      <c r="C81" s="647"/>
      <c r="D81" s="647"/>
      <c r="E81" s="647"/>
      <c r="F81" s="648"/>
      <c r="G81" s="648"/>
      <c r="H81" s="694"/>
      <c r="I81" s="650"/>
      <c r="J81" s="650"/>
      <c r="K81" s="650"/>
      <c r="L81" s="630">
        <f t="shared" si="4"/>
        <v>0</v>
      </c>
      <c r="M81" s="630">
        <f t="shared" si="5"/>
        <v>0</v>
      </c>
      <c r="N81" s="762"/>
    </row>
    <row r="82" spans="1:14" s="592" customFormat="1" ht="17.25" x14ac:dyDescent="0.2">
      <c r="A82" s="646"/>
      <c r="B82" s="647"/>
      <c r="C82" s="647"/>
      <c r="D82" s="647"/>
      <c r="E82" s="647"/>
      <c r="F82" s="648"/>
      <c r="G82" s="648"/>
      <c r="H82" s="694"/>
      <c r="I82" s="650"/>
      <c r="J82" s="650"/>
      <c r="K82" s="650"/>
      <c r="L82" s="630">
        <f t="shared" si="4"/>
        <v>0</v>
      </c>
      <c r="M82" s="630">
        <f t="shared" si="5"/>
        <v>0</v>
      </c>
      <c r="N82" s="762"/>
    </row>
    <row r="83" spans="1:14" s="592" customFormat="1" ht="17.25" x14ac:dyDescent="0.2">
      <c r="A83" s="646"/>
      <c r="B83" s="647"/>
      <c r="C83" s="647"/>
      <c r="D83" s="647"/>
      <c r="E83" s="647"/>
      <c r="F83" s="648"/>
      <c r="G83" s="648"/>
      <c r="H83" s="694"/>
      <c r="I83" s="650"/>
      <c r="J83" s="650"/>
      <c r="K83" s="650"/>
      <c r="L83" s="630">
        <f t="shared" si="4"/>
        <v>0</v>
      </c>
      <c r="M83" s="630">
        <f t="shared" si="5"/>
        <v>0</v>
      </c>
      <c r="N83" s="762"/>
    </row>
    <row r="84" spans="1:14" s="592" customFormat="1" ht="17.25" x14ac:dyDescent="0.2">
      <c r="A84" s="646"/>
      <c r="B84" s="647"/>
      <c r="C84" s="647"/>
      <c r="D84" s="647"/>
      <c r="E84" s="647"/>
      <c r="F84" s="648"/>
      <c r="G84" s="648"/>
      <c r="H84" s="694"/>
      <c r="I84" s="650"/>
      <c r="J84" s="650"/>
      <c r="K84" s="650"/>
      <c r="L84" s="630">
        <f t="shared" si="4"/>
        <v>0</v>
      </c>
      <c r="M84" s="630">
        <f t="shared" si="5"/>
        <v>0</v>
      </c>
      <c r="N84" s="762"/>
    </row>
    <row r="85" spans="1:14" s="592" customFormat="1" ht="17.25" x14ac:dyDescent="0.2">
      <c r="A85" s="646"/>
      <c r="B85" s="647"/>
      <c r="C85" s="647"/>
      <c r="D85" s="647"/>
      <c r="E85" s="647"/>
      <c r="F85" s="648"/>
      <c r="G85" s="648"/>
      <c r="H85" s="694"/>
      <c r="I85" s="650"/>
      <c r="J85" s="650"/>
      <c r="K85" s="650"/>
      <c r="L85" s="630">
        <f t="shared" si="4"/>
        <v>0</v>
      </c>
      <c r="M85" s="630">
        <f t="shared" si="5"/>
        <v>0</v>
      </c>
      <c r="N85" s="762"/>
    </row>
    <row r="86" spans="1:14" s="592" customFormat="1" ht="17.25" x14ac:dyDescent="0.2">
      <c r="A86" s="646"/>
      <c r="B86" s="647"/>
      <c r="C86" s="647"/>
      <c r="D86" s="647"/>
      <c r="E86" s="647"/>
      <c r="F86" s="648"/>
      <c r="G86" s="648"/>
      <c r="H86" s="694"/>
      <c r="I86" s="650"/>
      <c r="J86" s="650"/>
      <c r="K86" s="650"/>
      <c r="L86" s="630">
        <f t="shared" si="4"/>
        <v>0</v>
      </c>
      <c r="M86" s="630">
        <f t="shared" si="5"/>
        <v>0</v>
      </c>
      <c r="N86" s="762"/>
    </row>
    <row r="87" spans="1:14" s="592" customFormat="1" ht="17.25" x14ac:dyDescent="0.2">
      <c r="A87" s="646"/>
      <c r="B87" s="647"/>
      <c r="C87" s="647"/>
      <c r="D87" s="647"/>
      <c r="E87" s="647"/>
      <c r="F87" s="648"/>
      <c r="G87" s="648"/>
      <c r="H87" s="694"/>
      <c r="I87" s="650"/>
      <c r="J87" s="650"/>
      <c r="K87" s="650"/>
      <c r="L87" s="630">
        <f t="shared" si="4"/>
        <v>0</v>
      </c>
      <c r="M87" s="630">
        <f t="shared" si="5"/>
        <v>0</v>
      </c>
      <c r="N87" s="762"/>
    </row>
    <row r="88" spans="1:14" s="592" customFormat="1" ht="17.25" x14ac:dyDescent="0.2">
      <c r="A88" s="646"/>
      <c r="B88" s="647"/>
      <c r="C88" s="647"/>
      <c r="D88" s="647"/>
      <c r="E88" s="647"/>
      <c r="F88" s="648"/>
      <c r="G88" s="648"/>
      <c r="H88" s="694"/>
      <c r="I88" s="650"/>
      <c r="J88" s="650"/>
      <c r="K88" s="650"/>
      <c r="L88" s="630">
        <f t="shared" si="4"/>
        <v>0</v>
      </c>
      <c r="M88" s="630">
        <f t="shared" si="5"/>
        <v>0</v>
      </c>
      <c r="N88" s="762"/>
    </row>
    <row r="89" spans="1:14" s="592" customFormat="1" ht="17.25" x14ac:dyDescent="0.2">
      <c r="A89" s="646"/>
      <c r="B89" s="647"/>
      <c r="C89" s="647"/>
      <c r="D89" s="647"/>
      <c r="E89" s="647"/>
      <c r="F89" s="648"/>
      <c r="G89" s="648"/>
      <c r="H89" s="694"/>
      <c r="I89" s="650"/>
      <c r="J89" s="650"/>
      <c r="K89" s="650"/>
      <c r="L89" s="630">
        <f t="shared" si="4"/>
        <v>0</v>
      </c>
      <c r="M89" s="630">
        <f t="shared" si="5"/>
        <v>0</v>
      </c>
      <c r="N89" s="762"/>
    </row>
    <row r="90" spans="1:14" s="592" customFormat="1" ht="17.25" x14ac:dyDescent="0.2">
      <c r="A90" s="646"/>
      <c r="B90" s="647"/>
      <c r="C90" s="647"/>
      <c r="D90" s="647"/>
      <c r="E90" s="647"/>
      <c r="F90" s="648"/>
      <c r="G90" s="648"/>
      <c r="H90" s="694"/>
      <c r="I90" s="650"/>
      <c r="J90" s="650"/>
      <c r="K90" s="650"/>
      <c r="L90" s="630">
        <f t="shared" si="4"/>
        <v>0</v>
      </c>
      <c r="M90" s="630">
        <f t="shared" si="5"/>
        <v>0</v>
      </c>
      <c r="N90" s="762"/>
    </row>
    <row r="91" spans="1:14" s="592" customFormat="1" ht="17.25" x14ac:dyDescent="0.2">
      <c r="A91" s="646"/>
      <c r="B91" s="647"/>
      <c r="C91" s="647"/>
      <c r="D91" s="647"/>
      <c r="E91" s="647"/>
      <c r="F91" s="648"/>
      <c r="G91" s="648"/>
      <c r="H91" s="694"/>
      <c r="I91" s="650"/>
      <c r="J91" s="650"/>
      <c r="K91" s="650"/>
      <c r="L91" s="630">
        <f t="shared" si="4"/>
        <v>0</v>
      </c>
      <c r="M91" s="630">
        <f t="shared" si="5"/>
        <v>0</v>
      </c>
      <c r="N91" s="762"/>
    </row>
    <row r="92" spans="1:14" s="592" customFormat="1" ht="17.25" x14ac:dyDescent="0.2">
      <c r="A92" s="646"/>
      <c r="B92" s="647"/>
      <c r="C92" s="647"/>
      <c r="D92" s="647"/>
      <c r="E92" s="647"/>
      <c r="F92" s="648"/>
      <c r="G92" s="648"/>
      <c r="H92" s="694"/>
      <c r="I92" s="650"/>
      <c r="J92" s="650"/>
      <c r="K92" s="650"/>
      <c r="L92" s="630">
        <f t="shared" si="4"/>
        <v>0</v>
      </c>
      <c r="M92" s="630">
        <f t="shared" si="5"/>
        <v>0</v>
      </c>
      <c r="N92" s="762"/>
    </row>
    <row r="93" spans="1:14" s="592" customFormat="1" ht="17.25" x14ac:dyDescent="0.2">
      <c r="A93" s="646"/>
      <c r="B93" s="647"/>
      <c r="C93" s="647"/>
      <c r="D93" s="647"/>
      <c r="E93" s="647"/>
      <c r="F93" s="648"/>
      <c r="G93" s="648"/>
      <c r="H93" s="694"/>
      <c r="I93" s="650"/>
      <c r="J93" s="650"/>
      <c r="K93" s="650"/>
      <c r="L93" s="630">
        <f t="shared" si="4"/>
        <v>0</v>
      </c>
      <c r="M93" s="630">
        <f t="shared" si="5"/>
        <v>0</v>
      </c>
      <c r="N93" s="762"/>
    </row>
    <row r="94" spans="1:14" s="592" customFormat="1" ht="17.25" x14ac:dyDescent="0.2">
      <c r="A94" s="646"/>
      <c r="B94" s="647"/>
      <c r="C94" s="647"/>
      <c r="D94" s="647"/>
      <c r="E94" s="647"/>
      <c r="F94" s="648"/>
      <c r="G94" s="648"/>
      <c r="H94" s="694"/>
      <c r="I94" s="650"/>
      <c r="J94" s="650"/>
      <c r="K94" s="650"/>
      <c r="L94" s="630">
        <f t="shared" si="4"/>
        <v>0</v>
      </c>
      <c r="M94" s="630">
        <f t="shared" si="5"/>
        <v>0</v>
      </c>
      <c r="N94" s="762"/>
    </row>
    <row r="95" spans="1:14" s="592" customFormat="1" ht="17.25" x14ac:dyDescent="0.2">
      <c r="A95" s="646"/>
      <c r="B95" s="647"/>
      <c r="C95" s="647"/>
      <c r="D95" s="647"/>
      <c r="E95" s="647"/>
      <c r="F95" s="648"/>
      <c r="G95" s="648"/>
      <c r="H95" s="694"/>
      <c r="I95" s="650"/>
      <c r="J95" s="650"/>
      <c r="K95" s="650"/>
      <c r="L95" s="630">
        <f t="shared" si="4"/>
        <v>0</v>
      </c>
      <c r="M95" s="630">
        <f t="shared" si="5"/>
        <v>0</v>
      </c>
      <c r="N95" s="762"/>
    </row>
    <row r="96" spans="1:14" s="592" customFormat="1" ht="17.25" x14ac:dyDescent="0.2">
      <c r="A96" s="646"/>
      <c r="B96" s="647"/>
      <c r="C96" s="647"/>
      <c r="D96" s="647"/>
      <c r="E96" s="647"/>
      <c r="F96" s="648"/>
      <c r="G96" s="648"/>
      <c r="H96" s="694"/>
      <c r="I96" s="650"/>
      <c r="J96" s="650"/>
      <c r="K96" s="650"/>
      <c r="L96" s="630">
        <f t="shared" si="4"/>
        <v>0</v>
      </c>
      <c r="M96" s="630">
        <f t="shared" si="5"/>
        <v>0</v>
      </c>
      <c r="N96" s="762"/>
    </row>
    <row r="97" spans="1:14" s="592" customFormat="1" ht="17.25" x14ac:dyDescent="0.2">
      <c r="A97" s="646"/>
      <c r="B97" s="647"/>
      <c r="C97" s="647"/>
      <c r="D97" s="647"/>
      <c r="E97" s="647"/>
      <c r="F97" s="648"/>
      <c r="G97" s="648"/>
      <c r="H97" s="694"/>
      <c r="I97" s="650"/>
      <c r="J97" s="650"/>
      <c r="K97" s="650"/>
      <c r="L97" s="630">
        <f t="shared" si="4"/>
        <v>0</v>
      </c>
      <c r="M97" s="630">
        <f t="shared" si="5"/>
        <v>0</v>
      </c>
      <c r="N97" s="762"/>
    </row>
    <row r="98" spans="1:14" s="592" customFormat="1" ht="17.25" x14ac:dyDescent="0.2">
      <c r="A98" s="646"/>
      <c r="B98" s="647"/>
      <c r="C98" s="647"/>
      <c r="D98" s="647"/>
      <c r="E98" s="647"/>
      <c r="F98" s="648"/>
      <c r="G98" s="648"/>
      <c r="H98" s="694"/>
      <c r="I98" s="650"/>
      <c r="J98" s="650"/>
      <c r="K98" s="650"/>
      <c r="L98" s="630">
        <f t="shared" si="4"/>
        <v>0</v>
      </c>
      <c r="M98" s="630">
        <f t="shared" si="5"/>
        <v>0</v>
      </c>
      <c r="N98" s="762"/>
    </row>
    <row r="99" spans="1:14" s="592" customFormat="1" ht="17.25" x14ac:dyDescent="0.2">
      <c r="A99" s="646"/>
      <c r="B99" s="647"/>
      <c r="C99" s="647"/>
      <c r="D99" s="647"/>
      <c r="E99" s="647"/>
      <c r="F99" s="648"/>
      <c r="G99" s="648"/>
      <c r="H99" s="694"/>
      <c r="I99" s="650"/>
      <c r="J99" s="650"/>
      <c r="K99" s="650"/>
      <c r="L99" s="630">
        <f t="shared" si="4"/>
        <v>0</v>
      </c>
      <c r="M99" s="630">
        <f t="shared" si="5"/>
        <v>0</v>
      </c>
      <c r="N99" s="762"/>
    </row>
    <row r="100" spans="1:14" s="592" customFormat="1" ht="17.25" x14ac:dyDescent="0.2">
      <c r="A100" s="646"/>
      <c r="B100" s="647"/>
      <c r="C100" s="647"/>
      <c r="D100" s="647"/>
      <c r="E100" s="647"/>
      <c r="F100" s="648"/>
      <c r="G100" s="648"/>
      <c r="H100" s="694"/>
      <c r="I100" s="650"/>
      <c r="J100" s="650"/>
      <c r="K100" s="650"/>
      <c r="L100" s="630">
        <f t="shared" si="4"/>
        <v>0</v>
      </c>
      <c r="M100" s="630">
        <f t="shared" si="5"/>
        <v>0</v>
      </c>
      <c r="N100" s="762"/>
    </row>
    <row r="101" spans="1:14" s="592" customFormat="1" ht="17.25" x14ac:dyDescent="0.2">
      <c r="A101" s="646"/>
      <c r="B101" s="647"/>
      <c r="C101" s="647"/>
      <c r="D101" s="647"/>
      <c r="E101" s="647"/>
      <c r="F101" s="648"/>
      <c r="G101" s="648"/>
      <c r="H101" s="694"/>
      <c r="I101" s="650"/>
      <c r="J101" s="650"/>
      <c r="K101" s="650"/>
      <c r="L101" s="630">
        <f t="shared" si="4"/>
        <v>0</v>
      </c>
      <c r="M101" s="630">
        <f t="shared" si="5"/>
        <v>0</v>
      </c>
      <c r="N101" s="762"/>
    </row>
    <row r="102" spans="1:14" s="592" customFormat="1" ht="17.25" x14ac:dyDescent="0.2">
      <c r="A102" s="646"/>
      <c r="B102" s="647"/>
      <c r="C102" s="647"/>
      <c r="D102" s="647"/>
      <c r="E102" s="647"/>
      <c r="F102" s="648"/>
      <c r="G102" s="648"/>
      <c r="H102" s="694"/>
      <c r="I102" s="650"/>
      <c r="J102" s="650"/>
      <c r="K102" s="650"/>
      <c r="L102" s="630">
        <f t="shared" si="4"/>
        <v>0</v>
      </c>
      <c r="M102" s="630">
        <f t="shared" si="5"/>
        <v>0</v>
      </c>
      <c r="N102" s="762"/>
    </row>
    <row r="103" spans="1:14" s="592" customFormat="1" ht="17.25" x14ac:dyDescent="0.2">
      <c r="A103" s="646"/>
      <c r="B103" s="647"/>
      <c r="C103" s="647"/>
      <c r="D103" s="647"/>
      <c r="E103" s="647"/>
      <c r="F103" s="648"/>
      <c r="G103" s="648"/>
      <c r="H103" s="694"/>
      <c r="I103" s="650"/>
      <c r="J103" s="650"/>
      <c r="K103" s="650"/>
      <c r="L103" s="630">
        <f t="shared" si="4"/>
        <v>0</v>
      </c>
      <c r="M103" s="630">
        <f t="shared" si="5"/>
        <v>0</v>
      </c>
      <c r="N103" s="762"/>
    </row>
    <row r="104" spans="1:14" s="592" customFormat="1" ht="17.25" x14ac:dyDescent="0.2">
      <c r="A104" s="646"/>
      <c r="B104" s="647"/>
      <c r="C104" s="647"/>
      <c r="D104" s="647"/>
      <c r="E104" s="647"/>
      <c r="F104" s="648"/>
      <c r="G104" s="648"/>
      <c r="H104" s="694"/>
      <c r="I104" s="650"/>
      <c r="J104" s="650"/>
      <c r="K104" s="650"/>
      <c r="L104" s="630">
        <f t="shared" si="4"/>
        <v>0</v>
      </c>
      <c r="M104" s="630">
        <f t="shared" si="5"/>
        <v>0</v>
      </c>
      <c r="N104" s="762"/>
    </row>
    <row r="105" spans="1:14" s="592" customFormat="1" ht="17.25" x14ac:dyDescent="0.2">
      <c r="A105" s="646"/>
      <c r="B105" s="647"/>
      <c r="C105" s="647"/>
      <c r="D105" s="647"/>
      <c r="E105" s="647"/>
      <c r="F105" s="648"/>
      <c r="G105" s="648"/>
      <c r="H105" s="694"/>
      <c r="I105" s="650"/>
      <c r="J105" s="650"/>
      <c r="K105" s="650"/>
      <c r="L105" s="630">
        <f t="shared" si="4"/>
        <v>0</v>
      </c>
      <c r="M105" s="630">
        <f t="shared" si="5"/>
        <v>0</v>
      </c>
      <c r="N105" s="762"/>
    </row>
    <row r="106" spans="1:14" s="592" customFormat="1" ht="17.25" x14ac:dyDescent="0.2">
      <c r="A106" s="646"/>
      <c r="B106" s="647"/>
      <c r="C106" s="647"/>
      <c r="D106" s="647"/>
      <c r="E106" s="647"/>
      <c r="F106" s="648"/>
      <c r="G106" s="648"/>
      <c r="H106" s="694"/>
      <c r="I106" s="650"/>
      <c r="J106" s="650"/>
      <c r="K106" s="650"/>
      <c r="L106" s="630">
        <f t="shared" si="4"/>
        <v>0</v>
      </c>
      <c r="M106" s="630">
        <f t="shared" si="5"/>
        <v>0</v>
      </c>
      <c r="N106" s="762"/>
    </row>
    <row r="107" spans="1:14" s="592" customFormat="1" ht="17.25" x14ac:dyDescent="0.2">
      <c r="A107" s="646"/>
      <c r="B107" s="647"/>
      <c r="C107" s="647"/>
      <c r="D107" s="647"/>
      <c r="E107" s="647"/>
      <c r="F107" s="648"/>
      <c r="G107" s="648"/>
      <c r="H107" s="694"/>
      <c r="I107" s="650"/>
      <c r="J107" s="650"/>
      <c r="K107" s="650"/>
      <c r="L107" s="630">
        <f t="shared" si="4"/>
        <v>0</v>
      </c>
      <c r="M107" s="630">
        <f t="shared" si="5"/>
        <v>0</v>
      </c>
      <c r="N107" s="762"/>
    </row>
    <row r="108" spans="1:14" s="592" customFormat="1" ht="17.25" x14ac:dyDescent="0.2">
      <c r="A108" s="646"/>
      <c r="B108" s="647"/>
      <c r="C108" s="647"/>
      <c r="D108" s="647"/>
      <c r="E108" s="647"/>
      <c r="F108" s="648"/>
      <c r="G108" s="648"/>
      <c r="H108" s="694"/>
      <c r="I108" s="650"/>
      <c r="J108" s="650"/>
      <c r="K108" s="650"/>
      <c r="L108" s="630">
        <f t="shared" si="4"/>
        <v>0</v>
      </c>
      <c r="M108" s="630">
        <f t="shared" si="5"/>
        <v>0</v>
      </c>
      <c r="N108" s="762"/>
    </row>
    <row r="109" spans="1:14" s="592" customFormat="1" ht="17.25" x14ac:dyDescent="0.2">
      <c r="A109" s="646"/>
      <c r="B109" s="647"/>
      <c r="C109" s="647"/>
      <c r="D109" s="647"/>
      <c r="E109" s="647"/>
      <c r="F109" s="648"/>
      <c r="G109" s="648"/>
      <c r="H109" s="694"/>
      <c r="I109" s="650"/>
      <c r="J109" s="650"/>
      <c r="K109" s="650"/>
      <c r="L109" s="630">
        <f t="shared" si="4"/>
        <v>0</v>
      </c>
      <c r="M109" s="630">
        <f t="shared" si="5"/>
        <v>0</v>
      </c>
      <c r="N109" s="762"/>
    </row>
    <row r="110" spans="1:14" s="592" customFormat="1" ht="17.25" x14ac:dyDescent="0.2">
      <c r="A110" s="646"/>
      <c r="B110" s="647"/>
      <c r="C110" s="647"/>
      <c r="D110" s="647"/>
      <c r="E110" s="647"/>
      <c r="F110" s="648"/>
      <c r="G110" s="648"/>
      <c r="H110" s="694"/>
      <c r="I110" s="650"/>
      <c r="J110" s="650"/>
      <c r="K110" s="650"/>
      <c r="L110" s="630">
        <f t="shared" si="4"/>
        <v>0</v>
      </c>
      <c r="M110" s="630">
        <f t="shared" si="5"/>
        <v>0</v>
      </c>
      <c r="N110" s="762"/>
    </row>
    <row r="111" spans="1:14" s="592" customFormat="1" ht="17.25" x14ac:dyDescent="0.2">
      <c r="A111" s="646"/>
      <c r="B111" s="647"/>
      <c r="C111" s="647"/>
      <c r="D111" s="647"/>
      <c r="E111" s="647"/>
      <c r="F111" s="648"/>
      <c r="G111" s="648"/>
      <c r="H111" s="694"/>
      <c r="I111" s="650"/>
      <c r="J111" s="650"/>
      <c r="K111" s="650"/>
      <c r="L111" s="630">
        <f t="shared" si="4"/>
        <v>0</v>
      </c>
      <c r="M111" s="630">
        <f t="shared" si="5"/>
        <v>0</v>
      </c>
      <c r="N111" s="762"/>
    </row>
    <row r="112" spans="1:14" s="592" customFormat="1" ht="17.25" x14ac:dyDescent="0.2">
      <c r="A112" s="646"/>
      <c r="B112" s="647"/>
      <c r="C112" s="647"/>
      <c r="D112" s="647"/>
      <c r="E112" s="647"/>
      <c r="F112" s="648"/>
      <c r="G112" s="648"/>
      <c r="H112" s="694"/>
      <c r="I112" s="650"/>
      <c r="J112" s="650"/>
      <c r="K112" s="650"/>
      <c r="L112" s="630">
        <f t="shared" ref="L112:L143" si="6">J112+I112</f>
        <v>0</v>
      </c>
      <c r="M112" s="630">
        <f t="shared" ref="M112:M143" si="7">H112-L112</f>
        <v>0</v>
      </c>
      <c r="N112" s="762"/>
    </row>
    <row r="113" spans="1:14" s="592" customFormat="1" ht="17.25" x14ac:dyDescent="0.2">
      <c r="A113" s="646"/>
      <c r="B113" s="647"/>
      <c r="C113" s="647"/>
      <c r="D113" s="647"/>
      <c r="E113" s="647"/>
      <c r="F113" s="648"/>
      <c r="G113" s="648"/>
      <c r="H113" s="694"/>
      <c r="I113" s="650"/>
      <c r="J113" s="650"/>
      <c r="K113" s="650"/>
      <c r="L113" s="630">
        <f t="shared" si="6"/>
        <v>0</v>
      </c>
      <c r="M113" s="630">
        <f t="shared" si="7"/>
        <v>0</v>
      </c>
      <c r="N113" s="762"/>
    </row>
    <row r="114" spans="1:14" s="592" customFormat="1" ht="17.25" x14ac:dyDescent="0.2">
      <c r="A114" s="646"/>
      <c r="B114" s="647"/>
      <c r="C114" s="647"/>
      <c r="D114" s="647"/>
      <c r="E114" s="647"/>
      <c r="F114" s="648"/>
      <c r="G114" s="648"/>
      <c r="H114" s="694"/>
      <c r="I114" s="650"/>
      <c r="J114" s="650"/>
      <c r="K114" s="650"/>
      <c r="L114" s="630">
        <f t="shared" si="6"/>
        <v>0</v>
      </c>
      <c r="M114" s="630">
        <f t="shared" si="7"/>
        <v>0</v>
      </c>
      <c r="N114" s="762"/>
    </row>
    <row r="115" spans="1:14" s="592" customFormat="1" ht="17.25" x14ac:dyDescent="0.2">
      <c r="A115" s="646"/>
      <c r="B115" s="647"/>
      <c r="C115" s="647"/>
      <c r="D115" s="647"/>
      <c r="E115" s="647"/>
      <c r="F115" s="648"/>
      <c r="G115" s="648"/>
      <c r="H115" s="694"/>
      <c r="I115" s="650"/>
      <c r="J115" s="650"/>
      <c r="K115" s="650"/>
      <c r="L115" s="630">
        <f t="shared" si="6"/>
        <v>0</v>
      </c>
      <c r="M115" s="630">
        <f t="shared" si="7"/>
        <v>0</v>
      </c>
      <c r="N115" s="762"/>
    </row>
    <row r="116" spans="1:14" s="592" customFormat="1" ht="17.25" x14ac:dyDescent="0.2">
      <c r="A116" s="646"/>
      <c r="B116" s="647"/>
      <c r="C116" s="647"/>
      <c r="D116" s="647"/>
      <c r="E116" s="647"/>
      <c r="F116" s="648"/>
      <c r="G116" s="648"/>
      <c r="H116" s="694"/>
      <c r="I116" s="650"/>
      <c r="J116" s="650"/>
      <c r="K116" s="650"/>
      <c r="L116" s="630">
        <f t="shared" si="6"/>
        <v>0</v>
      </c>
      <c r="M116" s="630">
        <f t="shared" si="7"/>
        <v>0</v>
      </c>
      <c r="N116" s="762"/>
    </row>
    <row r="117" spans="1:14" s="592" customFormat="1" ht="17.25" x14ac:dyDescent="0.2">
      <c r="A117" s="646"/>
      <c r="B117" s="647"/>
      <c r="C117" s="647"/>
      <c r="D117" s="647"/>
      <c r="E117" s="647"/>
      <c r="F117" s="648"/>
      <c r="G117" s="648"/>
      <c r="H117" s="694"/>
      <c r="I117" s="650"/>
      <c r="J117" s="650"/>
      <c r="K117" s="650"/>
      <c r="L117" s="630">
        <f t="shared" si="6"/>
        <v>0</v>
      </c>
      <c r="M117" s="630">
        <f t="shared" si="7"/>
        <v>0</v>
      </c>
      <c r="N117" s="762"/>
    </row>
    <row r="118" spans="1:14" s="592" customFormat="1" ht="17.25" x14ac:dyDescent="0.2">
      <c r="A118" s="646"/>
      <c r="B118" s="647"/>
      <c r="C118" s="647"/>
      <c r="D118" s="647"/>
      <c r="E118" s="647"/>
      <c r="F118" s="648"/>
      <c r="G118" s="648"/>
      <c r="H118" s="694"/>
      <c r="I118" s="650"/>
      <c r="J118" s="650"/>
      <c r="K118" s="650"/>
      <c r="L118" s="630">
        <f t="shared" si="6"/>
        <v>0</v>
      </c>
      <c r="M118" s="630">
        <f t="shared" si="7"/>
        <v>0</v>
      </c>
      <c r="N118" s="762"/>
    </row>
    <row r="119" spans="1:14" s="592" customFormat="1" ht="17.25" x14ac:dyDescent="0.2">
      <c r="A119" s="646"/>
      <c r="B119" s="647"/>
      <c r="C119" s="647"/>
      <c r="D119" s="647"/>
      <c r="E119" s="647"/>
      <c r="F119" s="648"/>
      <c r="G119" s="648"/>
      <c r="H119" s="694"/>
      <c r="I119" s="650"/>
      <c r="J119" s="650"/>
      <c r="K119" s="650"/>
      <c r="L119" s="630">
        <f t="shared" si="6"/>
        <v>0</v>
      </c>
      <c r="M119" s="630">
        <f t="shared" si="7"/>
        <v>0</v>
      </c>
      <c r="N119" s="762"/>
    </row>
    <row r="120" spans="1:14" s="592" customFormat="1" ht="17.25" x14ac:dyDescent="0.2">
      <c r="A120" s="646"/>
      <c r="B120" s="647"/>
      <c r="C120" s="647"/>
      <c r="D120" s="647"/>
      <c r="E120" s="647"/>
      <c r="F120" s="648"/>
      <c r="G120" s="648"/>
      <c r="H120" s="694"/>
      <c r="I120" s="650"/>
      <c r="J120" s="650"/>
      <c r="K120" s="650"/>
      <c r="L120" s="630">
        <f t="shared" si="6"/>
        <v>0</v>
      </c>
      <c r="M120" s="630">
        <f t="shared" si="7"/>
        <v>0</v>
      </c>
      <c r="N120" s="762"/>
    </row>
    <row r="121" spans="1:14" s="592" customFormat="1" ht="17.25" x14ac:dyDescent="0.2">
      <c r="A121" s="646"/>
      <c r="B121" s="647"/>
      <c r="C121" s="647"/>
      <c r="D121" s="647"/>
      <c r="E121" s="647"/>
      <c r="F121" s="648"/>
      <c r="G121" s="648"/>
      <c r="H121" s="694"/>
      <c r="I121" s="650"/>
      <c r="J121" s="650"/>
      <c r="K121" s="650"/>
      <c r="L121" s="630">
        <f t="shared" si="6"/>
        <v>0</v>
      </c>
      <c r="M121" s="630">
        <f t="shared" si="7"/>
        <v>0</v>
      </c>
      <c r="N121" s="762"/>
    </row>
    <row r="122" spans="1:14" s="592" customFormat="1" ht="17.25" x14ac:dyDescent="0.2">
      <c r="A122" s="646"/>
      <c r="B122" s="647"/>
      <c r="C122" s="647"/>
      <c r="D122" s="647"/>
      <c r="E122" s="647"/>
      <c r="F122" s="648"/>
      <c r="G122" s="648"/>
      <c r="H122" s="694"/>
      <c r="I122" s="650"/>
      <c r="J122" s="650"/>
      <c r="K122" s="650"/>
      <c r="L122" s="630">
        <f t="shared" si="6"/>
        <v>0</v>
      </c>
      <c r="M122" s="630">
        <f t="shared" si="7"/>
        <v>0</v>
      </c>
      <c r="N122" s="762"/>
    </row>
    <row r="123" spans="1:14" s="592" customFormat="1" ht="17.25" x14ac:dyDescent="0.2">
      <c r="A123" s="646"/>
      <c r="B123" s="647"/>
      <c r="C123" s="647"/>
      <c r="D123" s="647"/>
      <c r="E123" s="647"/>
      <c r="F123" s="648"/>
      <c r="G123" s="648"/>
      <c r="H123" s="694"/>
      <c r="I123" s="650"/>
      <c r="J123" s="650"/>
      <c r="K123" s="650"/>
      <c r="L123" s="630">
        <f t="shared" si="6"/>
        <v>0</v>
      </c>
      <c r="M123" s="630">
        <f t="shared" si="7"/>
        <v>0</v>
      </c>
      <c r="N123" s="762"/>
    </row>
    <row r="124" spans="1:14" s="592" customFormat="1" ht="17.25" x14ac:dyDescent="0.2">
      <c r="A124" s="646"/>
      <c r="B124" s="647"/>
      <c r="C124" s="647"/>
      <c r="D124" s="647"/>
      <c r="E124" s="647"/>
      <c r="F124" s="648"/>
      <c r="G124" s="648"/>
      <c r="H124" s="694"/>
      <c r="I124" s="650"/>
      <c r="J124" s="650"/>
      <c r="K124" s="650"/>
      <c r="L124" s="630">
        <f t="shared" si="6"/>
        <v>0</v>
      </c>
      <c r="M124" s="630">
        <f t="shared" si="7"/>
        <v>0</v>
      </c>
      <c r="N124" s="762"/>
    </row>
    <row r="125" spans="1:14" s="592" customFormat="1" ht="17.25" x14ac:dyDescent="0.2">
      <c r="A125" s="646"/>
      <c r="B125" s="647"/>
      <c r="C125" s="647"/>
      <c r="D125" s="647"/>
      <c r="E125" s="647"/>
      <c r="F125" s="648"/>
      <c r="G125" s="648"/>
      <c r="H125" s="694"/>
      <c r="I125" s="650"/>
      <c r="J125" s="650"/>
      <c r="K125" s="650"/>
      <c r="L125" s="630">
        <f t="shared" si="6"/>
        <v>0</v>
      </c>
      <c r="M125" s="630">
        <f t="shared" si="7"/>
        <v>0</v>
      </c>
      <c r="N125" s="762"/>
    </row>
    <row r="126" spans="1:14" s="592" customFormat="1" ht="17.25" x14ac:dyDescent="0.2">
      <c r="A126" s="646"/>
      <c r="B126" s="647"/>
      <c r="C126" s="647"/>
      <c r="D126" s="647"/>
      <c r="E126" s="647"/>
      <c r="F126" s="648"/>
      <c r="G126" s="648"/>
      <c r="H126" s="694"/>
      <c r="I126" s="650"/>
      <c r="J126" s="650"/>
      <c r="K126" s="650"/>
      <c r="L126" s="630">
        <f t="shared" si="6"/>
        <v>0</v>
      </c>
      <c r="M126" s="630">
        <f t="shared" si="7"/>
        <v>0</v>
      </c>
      <c r="N126" s="762"/>
    </row>
    <row r="127" spans="1:14" s="592" customFormat="1" ht="17.25" x14ac:dyDescent="0.2">
      <c r="A127" s="646"/>
      <c r="B127" s="647"/>
      <c r="C127" s="647"/>
      <c r="D127" s="647"/>
      <c r="E127" s="647"/>
      <c r="F127" s="648"/>
      <c r="G127" s="648"/>
      <c r="H127" s="694"/>
      <c r="I127" s="650"/>
      <c r="J127" s="650"/>
      <c r="K127" s="650"/>
      <c r="L127" s="630">
        <f t="shared" si="6"/>
        <v>0</v>
      </c>
      <c r="M127" s="630">
        <f t="shared" si="7"/>
        <v>0</v>
      </c>
      <c r="N127" s="762"/>
    </row>
    <row r="128" spans="1:14" s="592" customFormat="1" ht="17.25" x14ac:dyDescent="0.2">
      <c r="A128" s="646"/>
      <c r="B128" s="647"/>
      <c r="C128" s="647"/>
      <c r="D128" s="647"/>
      <c r="E128" s="647"/>
      <c r="F128" s="648"/>
      <c r="G128" s="648"/>
      <c r="H128" s="694"/>
      <c r="I128" s="650"/>
      <c r="J128" s="650"/>
      <c r="K128" s="650"/>
      <c r="L128" s="630">
        <f t="shared" si="6"/>
        <v>0</v>
      </c>
      <c r="M128" s="630">
        <f t="shared" si="7"/>
        <v>0</v>
      </c>
      <c r="N128" s="762"/>
    </row>
    <row r="129" spans="1:14" s="592" customFormat="1" ht="17.25" x14ac:dyDescent="0.2">
      <c r="A129" s="646"/>
      <c r="B129" s="647"/>
      <c r="C129" s="647"/>
      <c r="D129" s="647"/>
      <c r="E129" s="647"/>
      <c r="F129" s="648"/>
      <c r="G129" s="648"/>
      <c r="H129" s="694"/>
      <c r="I129" s="650"/>
      <c r="J129" s="650"/>
      <c r="K129" s="650"/>
      <c r="L129" s="630">
        <f t="shared" si="6"/>
        <v>0</v>
      </c>
      <c r="M129" s="630">
        <f t="shared" si="7"/>
        <v>0</v>
      </c>
      <c r="N129" s="762"/>
    </row>
    <row r="130" spans="1:14" s="592" customFormat="1" ht="17.25" x14ac:dyDescent="0.2">
      <c r="A130" s="646"/>
      <c r="B130" s="647"/>
      <c r="C130" s="647"/>
      <c r="D130" s="647"/>
      <c r="E130" s="647"/>
      <c r="F130" s="648"/>
      <c r="G130" s="648"/>
      <c r="H130" s="694"/>
      <c r="I130" s="650"/>
      <c r="J130" s="650"/>
      <c r="K130" s="650"/>
      <c r="L130" s="630">
        <f t="shared" si="6"/>
        <v>0</v>
      </c>
      <c r="M130" s="630">
        <f t="shared" si="7"/>
        <v>0</v>
      </c>
      <c r="N130" s="762"/>
    </row>
    <row r="131" spans="1:14" s="592" customFormat="1" ht="17.25" x14ac:dyDescent="0.2">
      <c r="A131" s="646"/>
      <c r="B131" s="647"/>
      <c r="C131" s="647"/>
      <c r="D131" s="647"/>
      <c r="E131" s="647"/>
      <c r="F131" s="648"/>
      <c r="G131" s="648"/>
      <c r="H131" s="694"/>
      <c r="I131" s="650"/>
      <c r="J131" s="650"/>
      <c r="K131" s="650"/>
      <c r="L131" s="630">
        <f t="shared" si="6"/>
        <v>0</v>
      </c>
      <c r="M131" s="630">
        <f t="shared" si="7"/>
        <v>0</v>
      </c>
      <c r="N131" s="762"/>
    </row>
    <row r="132" spans="1:14" s="592" customFormat="1" ht="17.25" x14ac:dyDescent="0.2">
      <c r="A132" s="646"/>
      <c r="B132" s="647"/>
      <c r="C132" s="647"/>
      <c r="D132" s="647"/>
      <c r="E132" s="647"/>
      <c r="F132" s="648"/>
      <c r="G132" s="648"/>
      <c r="H132" s="694"/>
      <c r="I132" s="650"/>
      <c r="J132" s="650"/>
      <c r="K132" s="650"/>
      <c r="L132" s="630">
        <f t="shared" si="6"/>
        <v>0</v>
      </c>
      <c r="M132" s="630">
        <f t="shared" si="7"/>
        <v>0</v>
      </c>
      <c r="N132" s="762"/>
    </row>
    <row r="133" spans="1:14" s="592" customFormat="1" ht="17.25" x14ac:dyDescent="0.2">
      <c r="A133" s="646"/>
      <c r="B133" s="647"/>
      <c r="C133" s="647"/>
      <c r="D133" s="647"/>
      <c r="E133" s="647"/>
      <c r="F133" s="648"/>
      <c r="G133" s="648"/>
      <c r="H133" s="694"/>
      <c r="I133" s="650"/>
      <c r="J133" s="650"/>
      <c r="K133" s="650"/>
      <c r="L133" s="630">
        <f t="shared" si="6"/>
        <v>0</v>
      </c>
      <c r="M133" s="630">
        <f t="shared" si="7"/>
        <v>0</v>
      </c>
      <c r="N133" s="762"/>
    </row>
    <row r="134" spans="1:14" s="592" customFormat="1" ht="17.25" x14ac:dyDescent="0.2">
      <c r="A134" s="646"/>
      <c r="B134" s="647"/>
      <c r="C134" s="647"/>
      <c r="D134" s="647"/>
      <c r="E134" s="647"/>
      <c r="F134" s="648"/>
      <c r="G134" s="648"/>
      <c r="H134" s="694"/>
      <c r="I134" s="650"/>
      <c r="J134" s="650"/>
      <c r="K134" s="650"/>
      <c r="L134" s="630">
        <f t="shared" si="6"/>
        <v>0</v>
      </c>
      <c r="M134" s="630">
        <f t="shared" si="7"/>
        <v>0</v>
      </c>
      <c r="N134" s="762"/>
    </row>
    <row r="135" spans="1:14" s="592" customFormat="1" ht="17.25" x14ac:dyDescent="0.2">
      <c r="A135" s="646"/>
      <c r="B135" s="647"/>
      <c r="C135" s="647"/>
      <c r="D135" s="647"/>
      <c r="E135" s="647"/>
      <c r="F135" s="648"/>
      <c r="G135" s="648"/>
      <c r="H135" s="694"/>
      <c r="I135" s="650"/>
      <c r="J135" s="650"/>
      <c r="K135" s="650"/>
      <c r="L135" s="630">
        <f t="shared" si="6"/>
        <v>0</v>
      </c>
      <c r="M135" s="630">
        <f t="shared" si="7"/>
        <v>0</v>
      </c>
      <c r="N135" s="762"/>
    </row>
    <row r="136" spans="1:14" s="592" customFormat="1" ht="17.25" x14ac:dyDescent="0.2">
      <c r="A136" s="646"/>
      <c r="B136" s="647"/>
      <c r="C136" s="647"/>
      <c r="D136" s="647"/>
      <c r="E136" s="647"/>
      <c r="F136" s="648"/>
      <c r="G136" s="648"/>
      <c r="H136" s="694"/>
      <c r="I136" s="650"/>
      <c r="J136" s="650"/>
      <c r="K136" s="650"/>
      <c r="L136" s="630">
        <f t="shared" si="6"/>
        <v>0</v>
      </c>
      <c r="M136" s="630">
        <f t="shared" si="7"/>
        <v>0</v>
      </c>
      <c r="N136" s="762"/>
    </row>
    <row r="137" spans="1:14" s="592" customFormat="1" ht="17.25" x14ac:dyDescent="0.2">
      <c r="A137" s="646"/>
      <c r="B137" s="647"/>
      <c r="C137" s="647"/>
      <c r="D137" s="647"/>
      <c r="E137" s="647"/>
      <c r="F137" s="648"/>
      <c r="G137" s="648"/>
      <c r="H137" s="694"/>
      <c r="I137" s="650"/>
      <c r="J137" s="650"/>
      <c r="K137" s="650"/>
      <c r="L137" s="630">
        <f t="shared" si="6"/>
        <v>0</v>
      </c>
      <c r="M137" s="630">
        <f t="shared" si="7"/>
        <v>0</v>
      </c>
      <c r="N137" s="762"/>
    </row>
    <row r="138" spans="1:14" s="592" customFormat="1" ht="17.25" x14ac:dyDescent="0.2">
      <c r="A138" s="646"/>
      <c r="B138" s="647"/>
      <c r="C138" s="647"/>
      <c r="D138" s="647"/>
      <c r="E138" s="647"/>
      <c r="F138" s="648"/>
      <c r="G138" s="648"/>
      <c r="H138" s="694"/>
      <c r="I138" s="650"/>
      <c r="J138" s="650"/>
      <c r="K138" s="650"/>
      <c r="L138" s="630">
        <f t="shared" si="6"/>
        <v>0</v>
      </c>
      <c r="M138" s="630">
        <f t="shared" si="7"/>
        <v>0</v>
      </c>
      <c r="N138" s="762"/>
    </row>
    <row r="139" spans="1:14" s="592" customFormat="1" ht="17.25" x14ac:dyDescent="0.2">
      <c r="A139" s="646"/>
      <c r="B139" s="647"/>
      <c r="C139" s="647"/>
      <c r="D139" s="647"/>
      <c r="E139" s="647"/>
      <c r="F139" s="648"/>
      <c r="G139" s="648"/>
      <c r="H139" s="694"/>
      <c r="I139" s="650"/>
      <c r="J139" s="650"/>
      <c r="K139" s="650"/>
      <c r="L139" s="630">
        <f t="shared" si="6"/>
        <v>0</v>
      </c>
      <c r="M139" s="630">
        <f t="shared" si="7"/>
        <v>0</v>
      </c>
      <c r="N139" s="762"/>
    </row>
    <row r="140" spans="1:14" s="592" customFormat="1" ht="17.25" x14ac:dyDescent="0.2">
      <c r="A140" s="646"/>
      <c r="B140" s="647"/>
      <c r="C140" s="647"/>
      <c r="D140" s="647"/>
      <c r="E140" s="647"/>
      <c r="F140" s="648"/>
      <c r="G140" s="648"/>
      <c r="H140" s="694"/>
      <c r="I140" s="650"/>
      <c r="J140" s="650"/>
      <c r="K140" s="650"/>
      <c r="L140" s="630">
        <f t="shared" si="6"/>
        <v>0</v>
      </c>
      <c r="M140" s="630">
        <f t="shared" si="7"/>
        <v>0</v>
      </c>
      <c r="N140" s="762"/>
    </row>
    <row r="141" spans="1:14" s="592" customFormat="1" ht="17.25" x14ac:dyDescent="0.2">
      <c r="A141" s="646"/>
      <c r="B141" s="647"/>
      <c r="C141" s="647"/>
      <c r="D141" s="647"/>
      <c r="E141" s="647"/>
      <c r="F141" s="648"/>
      <c r="G141" s="648"/>
      <c r="H141" s="694"/>
      <c r="I141" s="650"/>
      <c r="J141" s="650"/>
      <c r="K141" s="650"/>
      <c r="L141" s="630">
        <f t="shared" si="6"/>
        <v>0</v>
      </c>
      <c r="M141" s="630">
        <f t="shared" si="7"/>
        <v>0</v>
      </c>
      <c r="N141" s="762"/>
    </row>
    <row r="142" spans="1:14" s="592" customFormat="1" ht="17.25" x14ac:dyDescent="0.2">
      <c r="A142" s="646"/>
      <c r="B142" s="647"/>
      <c r="C142" s="647"/>
      <c r="D142" s="647"/>
      <c r="E142" s="647"/>
      <c r="F142" s="648"/>
      <c r="G142" s="648"/>
      <c r="H142" s="694"/>
      <c r="I142" s="650"/>
      <c r="J142" s="650"/>
      <c r="K142" s="650"/>
      <c r="L142" s="630">
        <f t="shared" si="6"/>
        <v>0</v>
      </c>
      <c r="M142" s="630">
        <f t="shared" si="7"/>
        <v>0</v>
      </c>
      <c r="N142" s="762"/>
    </row>
    <row r="143" spans="1:14" s="592" customFormat="1" ht="17.25" x14ac:dyDescent="0.2">
      <c r="A143" s="646"/>
      <c r="B143" s="647"/>
      <c r="C143" s="647"/>
      <c r="D143" s="647"/>
      <c r="E143" s="647"/>
      <c r="F143" s="648"/>
      <c r="G143" s="648"/>
      <c r="H143" s="694"/>
      <c r="I143" s="650"/>
      <c r="J143" s="650"/>
      <c r="K143" s="650"/>
      <c r="L143" s="630">
        <f t="shared" si="6"/>
        <v>0</v>
      </c>
      <c r="M143" s="630">
        <f t="shared" si="7"/>
        <v>0</v>
      </c>
      <c r="N143" s="762"/>
    </row>
    <row r="144" spans="1:14" s="592" customFormat="1" ht="17.25" x14ac:dyDescent="0.2">
      <c r="A144" s="646"/>
      <c r="B144" s="647"/>
      <c r="C144" s="647"/>
      <c r="D144" s="647"/>
      <c r="E144" s="647"/>
      <c r="F144" s="648"/>
      <c r="G144" s="648"/>
      <c r="H144" s="694"/>
      <c r="I144" s="650"/>
      <c r="J144" s="650"/>
      <c r="K144" s="650"/>
      <c r="L144" s="630">
        <f t="shared" ref="L144:L175" si="8">J144+I144</f>
        <v>0</v>
      </c>
      <c r="M144" s="630">
        <f t="shared" ref="M144:M175" si="9">H144-L144</f>
        <v>0</v>
      </c>
      <c r="N144" s="762"/>
    </row>
    <row r="145" spans="1:14" s="592" customFormat="1" ht="17.25" x14ac:dyDescent="0.2">
      <c r="A145" s="646"/>
      <c r="B145" s="647"/>
      <c r="C145" s="647"/>
      <c r="D145" s="647"/>
      <c r="E145" s="647"/>
      <c r="F145" s="648"/>
      <c r="G145" s="648"/>
      <c r="H145" s="694"/>
      <c r="I145" s="650"/>
      <c r="J145" s="650"/>
      <c r="K145" s="650"/>
      <c r="L145" s="630">
        <f t="shared" si="8"/>
        <v>0</v>
      </c>
      <c r="M145" s="630">
        <f t="shared" si="9"/>
        <v>0</v>
      </c>
      <c r="N145" s="762"/>
    </row>
    <row r="146" spans="1:14" s="592" customFormat="1" ht="17.25" x14ac:dyDescent="0.2">
      <c r="A146" s="646"/>
      <c r="B146" s="647"/>
      <c r="C146" s="647"/>
      <c r="D146" s="647"/>
      <c r="E146" s="647"/>
      <c r="F146" s="648"/>
      <c r="G146" s="648"/>
      <c r="H146" s="694"/>
      <c r="I146" s="650"/>
      <c r="J146" s="650"/>
      <c r="K146" s="650"/>
      <c r="L146" s="630">
        <f t="shared" si="8"/>
        <v>0</v>
      </c>
      <c r="M146" s="630">
        <f t="shared" si="9"/>
        <v>0</v>
      </c>
      <c r="N146" s="762"/>
    </row>
    <row r="147" spans="1:14" s="592" customFormat="1" ht="17.25" x14ac:dyDescent="0.2">
      <c r="A147" s="646"/>
      <c r="B147" s="647"/>
      <c r="C147" s="647"/>
      <c r="D147" s="647"/>
      <c r="E147" s="647"/>
      <c r="F147" s="648"/>
      <c r="G147" s="648"/>
      <c r="H147" s="694"/>
      <c r="I147" s="650"/>
      <c r="J147" s="650"/>
      <c r="K147" s="650"/>
      <c r="L147" s="630">
        <f t="shared" si="8"/>
        <v>0</v>
      </c>
      <c r="M147" s="630">
        <f t="shared" si="9"/>
        <v>0</v>
      </c>
      <c r="N147" s="762"/>
    </row>
    <row r="148" spans="1:14" s="592" customFormat="1" ht="17.25" x14ac:dyDescent="0.2">
      <c r="A148" s="646"/>
      <c r="B148" s="647"/>
      <c r="C148" s="647"/>
      <c r="D148" s="647"/>
      <c r="E148" s="647"/>
      <c r="F148" s="648"/>
      <c r="G148" s="648"/>
      <c r="H148" s="694"/>
      <c r="I148" s="650"/>
      <c r="J148" s="650"/>
      <c r="K148" s="650"/>
      <c r="L148" s="630">
        <f t="shared" si="8"/>
        <v>0</v>
      </c>
      <c r="M148" s="630">
        <f t="shared" si="9"/>
        <v>0</v>
      </c>
      <c r="N148" s="762"/>
    </row>
    <row r="149" spans="1:14" s="592" customFormat="1" ht="17.25" x14ac:dyDescent="0.2">
      <c r="A149" s="646"/>
      <c r="B149" s="647"/>
      <c r="C149" s="647"/>
      <c r="D149" s="647"/>
      <c r="E149" s="647"/>
      <c r="F149" s="648"/>
      <c r="G149" s="648"/>
      <c r="H149" s="694"/>
      <c r="I149" s="650"/>
      <c r="J149" s="650"/>
      <c r="K149" s="650"/>
      <c r="L149" s="630">
        <f t="shared" si="8"/>
        <v>0</v>
      </c>
      <c r="M149" s="630">
        <f t="shared" si="9"/>
        <v>0</v>
      </c>
      <c r="N149" s="762"/>
    </row>
    <row r="150" spans="1:14" s="592" customFormat="1" ht="17.25" x14ac:dyDescent="0.2">
      <c r="A150" s="646"/>
      <c r="B150" s="647"/>
      <c r="C150" s="647"/>
      <c r="D150" s="647"/>
      <c r="E150" s="647"/>
      <c r="F150" s="648"/>
      <c r="G150" s="648"/>
      <c r="H150" s="694"/>
      <c r="I150" s="650"/>
      <c r="J150" s="650"/>
      <c r="K150" s="650"/>
      <c r="L150" s="630">
        <f t="shared" si="8"/>
        <v>0</v>
      </c>
      <c r="M150" s="630">
        <f t="shared" si="9"/>
        <v>0</v>
      </c>
      <c r="N150" s="762"/>
    </row>
    <row r="151" spans="1:14" s="592" customFormat="1" ht="17.25" x14ac:dyDescent="0.2">
      <c r="A151" s="646"/>
      <c r="B151" s="647"/>
      <c r="C151" s="647"/>
      <c r="D151" s="647"/>
      <c r="E151" s="647"/>
      <c r="F151" s="648"/>
      <c r="G151" s="648"/>
      <c r="H151" s="694"/>
      <c r="I151" s="650"/>
      <c r="J151" s="650"/>
      <c r="K151" s="650"/>
      <c r="L151" s="630">
        <f t="shared" si="8"/>
        <v>0</v>
      </c>
      <c r="M151" s="630">
        <f t="shared" si="9"/>
        <v>0</v>
      </c>
      <c r="N151" s="762"/>
    </row>
    <row r="152" spans="1:14" s="592" customFormat="1" ht="17.25" x14ac:dyDescent="0.2">
      <c r="A152" s="646"/>
      <c r="B152" s="647"/>
      <c r="C152" s="647"/>
      <c r="D152" s="647"/>
      <c r="E152" s="647"/>
      <c r="F152" s="648"/>
      <c r="G152" s="648"/>
      <c r="H152" s="694"/>
      <c r="I152" s="650"/>
      <c r="J152" s="650"/>
      <c r="K152" s="650"/>
      <c r="L152" s="630">
        <f t="shared" si="8"/>
        <v>0</v>
      </c>
      <c r="M152" s="630">
        <f t="shared" si="9"/>
        <v>0</v>
      </c>
      <c r="N152" s="762"/>
    </row>
    <row r="153" spans="1:14" s="592" customFormat="1" ht="17.25" x14ac:dyDescent="0.2">
      <c r="A153" s="646"/>
      <c r="B153" s="647"/>
      <c r="C153" s="647"/>
      <c r="D153" s="647"/>
      <c r="E153" s="647"/>
      <c r="F153" s="648"/>
      <c r="G153" s="648"/>
      <c r="H153" s="694"/>
      <c r="I153" s="650"/>
      <c r="J153" s="650"/>
      <c r="K153" s="650"/>
      <c r="L153" s="630">
        <f t="shared" si="8"/>
        <v>0</v>
      </c>
      <c r="M153" s="630">
        <f t="shared" si="9"/>
        <v>0</v>
      </c>
      <c r="N153" s="762"/>
    </row>
    <row r="154" spans="1:14" s="592" customFormat="1" ht="17.25" x14ac:dyDescent="0.2">
      <c r="A154" s="646"/>
      <c r="B154" s="647"/>
      <c r="C154" s="647"/>
      <c r="D154" s="647"/>
      <c r="E154" s="647"/>
      <c r="F154" s="648"/>
      <c r="G154" s="648"/>
      <c r="H154" s="694"/>
      <c r="I154" s="650"/>
      <c r="J154" s="650"/>
      <c r="K154" s="650"/>
      <c r="L154" s="630">
        <f t="shared" si="8"/>
        <v>0</v>
      </c>
      <c r="M154" s="630">
        <f t="shared" si="9"/>
        <v>0</v>
      </c>
      <c r="N154" s="762"/>
    </row>
    <row r="155" spans="1:14" s="592" customFormat="1" ht="17.25" x14ac:dyDescent="0.2">
      <c r="A155" s="646"/>
      <c r="B155" s="647"/>
      <c r="C155" s="647"/>
      <c r="D155" s="647"/>
      <c r="E155" s="647"/>
      <c r="F155" s="648"/>
      <c r="G155" s="648"/>
      <c r="H155" s="694"/>
      <c r="I155" s="650"/>
      <c r="J155" s="650"/>
      <c r="K155" s="650"/>
      <c r="L155" s="630">
        <f t="shared" si="8"/>
        <v>0</v>
      </c>
      <c r="M155" s="630">
        <f t="shared" si="9"/>
        <v>0</v>
      </c>
      <c r="N155" s="762"/>
    </row>
    <row r="156" spans="1:14" s="592" customFormat="1" ht="17.25" x14ac:dyDescent="0.2">
      <c r="A156" s="646"/>
      <c r="B156" s="647"/>
      <c r="C156" s="647"/>
      <c r="D156" s="647"/>
      <c r="E156" s="647"/>
      <c r="F156" s="648"/>
      <c r="G156" s="648"/>
      <c r="H156" s="694"/>
      <c r="I156" s="650"/>
      <c r="J156" s="650"/>
      <c r="K156" s="650"/>
      <c r="L156" s="630">
        <f t="shared" si="8"/>
        <v>0</v>
      </c>
      <c r="M156" s="630">
        <f t="shared" si="9"/>
        <v>0</v>
      </c>
      <c r="N156" s="762"/>
    </row>
    <row r="157" spans="1:14" s="592" customFormat="1" ht="17.25" x14ac:dyDescent="0.2">
      <c r="A157" s="646"/>
      <c r="B157" s="647"/>
      <c r="C157" s="647"/>
      <c r="D157" s="647"/>
      <c r="E157" s="647"/>
      <c r="F157" s="648"/>
      <c r="G157" s="648"/>
      <c r="H157" s="694"/>
      <c r="I157" s="650"/>
      <c r="J157" s="650"/>
      <c r="K157" s="650"/>
      <c r="L157" s="630">
        <f t="shared" si="8"/>
        <v>0</v>
      </c>
      <c r="M157" s="630">
        <f t="shared" si="9"/>
        <v>0</v>
      </c>
      <c r="N157" s="762"/>
    </row>
    <row r="158" spans="1:14" s="592" customFormat="1" ht="17.25" x14ac:dyDescent="0.2">
      <c r="A158" s="646"/>
      <c r="B158" s="647"/>
      <c r="C158" s="647"/>
      <c r="D158" s="647"/>
      <c r="E158" s="647"/>
      <c r="F158" s="648"/>
      <c r="G158" s="648"/>
      <c r="H158" s="694"/>
      <c r="I158" s="650"/>
      <c r="J158" s="650"/>
      <c r="K158" s="650"/>
      <c r="L158" s="630">
        <f t="shared" si="8"/>
        <v>0</v>
      </c>
      <c r="M158" s="630">
        <f t="shared" si="9"/>
        <v>0</v>
      </c>
      <c r="N158" s="762"/>
    </row>
    <row r="159" spans="1:14" s="592" customFormat="1" ht="17.25" x14ac:dyDescent="0.2">
      <c r="A159" s="646"/>
      <c r="B159" s="647"/>
      <c r="C159" s="647"/>
      <c r="D159" s="647"/>
      <c r="E159" s="647"/>
      <c r="F159" s="648"/>
      <c r="G159" s="648"/>
      <c r="H159" s="694"/>
      <c r="I159" s="650"/>
      <c r="J159" s="650"/>
      <c r="K159" s="650"/>
      <c r="L159" s="630">
        <f t="shared" si="8"/>
        <v>0</v>
      </c>
      <c r="M159" s="630">
        <f t="shared" si="9"/>
        <v>0</v>
      </c>
      <c r="N159" s="762"/>
    </row>
    <row r="160" spans="1:14" s="592" customFormat="1" ht="17.25" x14ac:dyDescent="0.2">
      <c r="A160" s="646"/>
      <c r="B160" s="647"/>
      <c r="C160" s="647"/>
      <c r="D160" s="647"/>
      <c r="E160" s="647"/>
      <c r="F160" s="648"/>
      <c r="G160" s="648"/>
      <c r="H160" s="694"/>
      <c r="I160" s="650"/>
      <c r="J160" s="650"/>
      <c r="K160" s="650"/>
      <c r="L160" s="630">
        <f t="shared" si="8"/>
        <v>0</v>
      </c>
      <c r="M160" s="630">
        <f t="shared" si="9"/>
        <v>0</v>
      </c>
      <c r="N160" s="762"/>
    </row>
    <row r="161" spans="1:14" s="592" customFormat="1" ht="17.25" x14ac:dyDescent="0.2">
      <c r="A161" s="646"/>
      <c r="B161" s="647"/>
      <c r="C161" s="647"/>
      <c r="D161" s="647"/>
      <c r="E161" s="647"/>
      <c r="F161" s="648"/>
      <c r="G161" s="648"/>
      <c r="H161" s="694"/>
      <c r="I161" s="650"/>
      <c r="J161" s="650"/>
      <c r="K161" s="650"/>
      <c r="L161" s="630">
        <f t="shared" si="8"/>
        <v>0</v>
      </c>
      <c r="M161" s="630">
        <f t="shared" si="9"/>
        <v>0</v>
      </c>
      <c r="N161" s="762"/>
    </row>
    <row r="162" spans="1:14" s="592" customFormat="1" ht="17.25" x14ac:dyDescent="0.2">
      <c r="A162" s="646"/>
      <c r="B162" s="647"/>
      <c r="C162" s="647"/>
      <c r="D162" s="647"/>
      <c r="E162" s="647"/>
      <c r="F162" s="648"/>
      <c r="G162" s="648"/>
      <c r="H162" s="694"/>
      <c r="I162" s="650"/>
      <c r="J162" s="650"/>
      <c r="K162" s="650"/>
      <c r="L162" s="630">
        <f t="shared" si="8"/>
        <v>0</v>
      </c>
      <c r="M162" s="630">
        <f t="shared" si="9"/>
        <v>0</v>
      </c>
      <c r="N162" s="762"/>
    </row>
    <row r="163" spans="1:14" s="592" customFormat="1" ht="17.25" x14ac:dyDescent="0.2">
      <c r="A163" s="646"/>
      <c r="B163" s="647"/>
      <c r="C163" s="647"/>
      <c r="D163" s="647"/>
      <c r="E163" s="647"/>
      <c r="F163" s="648"/>
      <c r="G163" s="648"/>
      <c r="H163" s="694"/>
      <c r="I163" s="650"/>
      <c r="J163" s="650"/>
      <c r="K163" s="650"/>
      <c r="L163" s="630">
        <f t="shared" si="8"/>
        <v>0</v>
      </c>
      <c r="M163" s="630">
        <f t="shared" si="9"/>
        <v>0</v>
      </c>
      <c r="N163" s="762"/>
    </row>
    <row r="164" spans="1:14" s="592" customFormat="1" ht="17.25" x14ac:dyDescent="0.2">
      <c r="A164" s="646"/>
      <c r="B164" s="647"/>
      <c r="C164" s="647"/>
      <c r="D164" s="647"/>
      <c r="E164" s="647"/>
      <c r="F164" s="648"/>
      <c r="G164" s="648"/>
      <c r="H164" s="694"/>
      <c r="I164" s="650"/>
      <c r="J164" s="650"/>
      <c r="K164" s="650"/>
      <c r="L164" s="630">
        <f t="shared" si="8"/>
        <v>0</v>
      </c>
      <c r="M164" s="630">
        <f t="shared" si="9"/>
        <v>0</v>
      </c>
      <c r="N164" s="762"/>
    </row>
    <row r="165" spans="1:14" s="592" customFormat="1" ht="17.25" x14ac:dyDescent="0.2">
      <c r="A165" s="646"/>
      <c r="B165" s="647"/>
      <c r="C165" s="647"/>
      <c r="D165" s="647"/>
      <c r="E165" s="647"/>
      <c r="F165" s="648"/>
      <c r="G165" s="648"/>
      <c r="H165" s="694"/>
      <c r="I165" s="650"/>
      <c r="J165" s="650"/>
      <c r="K165" s="650"/>
      <c r="L165" s="630">
        <f t="shared" si="8"/>
        <v>0</v>
      </c>
      <c r="M165" s="630">
        <f t="shared" si="9"/>
        <v>0</v>
      </c>
      <c r="N165" s="762"/>
    </row>
    <row r="166" spans="1:14" s="592" customFormat="1" ht="17.25" x14ac:dyDescent="0.2">
      <c r="A166" s="646"/>
      <c r="B166" s="647"/>
      <c r="C166" s="647"/>
      <c r="D166" s="647"/>
      <c r="E166" s="647"/>
      <c r="F166" s="648"/>
      <c r="G166" s="648"/>
      <c r="H166" s="694"/>
      <c r="I166" s="650"/>
      <c r="J166" s="650"/>
      <c r="K166" s="650"/>
      <c r="L166" s="630">
        <f t="shared" si="8"/>
        <v>0</v>
      </c>
      <c r="M166" s="630">
        <f t="shared" si="9"/>
        <v>0</v>
      </c>
      <c r="N166" s="762"/>
    </row>
    <row r="167" spans="1:14" s="592" customFormat="1" ht="17.25" x14ac:dyDescent="0.2">
      <c r="A167" s="646"/>
      <c r="B167" s="647"/>
      <c r="C167" s="647"/>
      <c r="D167" s="647"/>
      <c r="E167" s="647"/>
      <c r="F167" s="648"/>
      <c r="G167" s="648"/>
      <c r="H167" s="694"/>
      <c r="I167" s="650"/>
      <c r="J167" s="650"/>
      <c r="K167" s="650"/>
      <c r="L167" s="630">
        <f t="shared" si="8"/>
        <v>0</v>
      </c>
      <c r="M167" s="630">
        <f t="shared" si="9"/>
        <v>0</v>
      </c>
      <c r="N167" s="762"/>
    </row>
    <row r="168" spans="1:14" s="592" customFormat="1" ht="17.25" x14ac:dyDescent="0.2">
      <c r="A168" s="646"/>
      <c r="B168" s="647"/>
      <c r="C168" s="647"/>
      <c r="D168" s="647"/>
      <c r="E168" s="647"/>
      <c r="F168" s="648"/>
      <c r="G168" s="648"/>
      <c r="H168" s="694"/>
      <c r="I168" s="650"/>
      <c r="J168" s="650"/>
      <c r="K168" s="650"/>
      <c r="L168" s="630">
        <f t="shared" si="8"/>
        <v>0</v>
      </c>
      <c r="M168" s="630">
        <f t="shared" si="9"/>
        <v>0</v>
      </c>
      <c r="N168" s="762"/>
    </row>
    <row r="169" spans="1:14" s="592" customFormat="1" ht="17.25" x14ac:dyDescent="0.2">
      <c r="A169" s="646"/>
      <c r="B169" s="647"/>
      <c r="C169" s="647"/>
      <c r="D169" s="647"/>
      <c r="E169" s="647"/>
      <c r="F169" s="648"/>
      <c r="G169" s="648"/>
      <c r="H169" s="694"/>
      <c r="I169" s="650"/>
      <c r="J169" s="650"/>
      <c r="K169" s="650"/>
      <c r="L169" s="630">
        <f t="shared" si="8"/>
        <v>0</v>
      </c>
      <c r="M169" s="630">
        <f t="shared" si="9"/>
        <v>0</v>
      </c>
      <c r="N169" s="762"/>
    </row>
    <row r="170" spans="1:14" s="592" customFormat="1" ht="17.25" x14ac:dyDescent="0.2">
      <c r="A170" s="646"/>
      <c r="B170" s="647"/>
      <c r="C170" s="647"/>
      <c r="D170" s="647"/>
      <c r="E170" s="647"/>
      <c r="F170" s="648"/>
      <c r="G170" s="648"/>
      <c r="H170" s="694"/>
      <c r="I170" s="650"/>
      <c r="J170" s="650"/>
      <c r="K170" s="650"/>
      <c r="L170" s="630">
        <f t="shared" si="8"/>
        <v>0</v>
      </c>
      <c r="M170" s="630">
        <f t="shared" si="9"/>
        <v>0</v>
      </c>
      <c r="N170" s="762"/>
    </row>
    <row r="171" spans="1:14" s="592" customFormat="1" ht="17.25" x14ac:dyDescent="0.2">
      <c r="A171" s="646"/>
      <c r="B171" s="647"/>
      <c r="C171" s="647"/>
      <c r="D171" s="647"/>
      <c r="E171" s="647"/>
      <c r="F171" s="648"/>
      <c r="G171" s="648"/>
      <c r="H171" s="694"/>
      <c r="I171" s="650"/>
      <c r="J171" s="650"/>
      <c r="K171" s="650"/>
      <c r="L171" s="630">
        <f t="shared" si="8"/>
        <v>0</v>
      </c>
      <c r="M171" s="630">
        <f t="shared" si="9"/>
        <v>0</v>
      </c>
      <c r="N171" s="762"/>
    </row>
    <row r="172" spans="1:14" s="592" customFormat="1" ht="17.25" x14ac:dyDescent="0.2">
      <c r="A172" s="646"/>
      <c r="B172" s="647"/>
      <c r="C172" s="647"/>
      <c r="D172" s="647"/>
      <c r="E172" s="647"/>
      <c r="F172" s="648"/>
      <c r="G172" s="648"/>
      <c r="H172" s="694"/>
      <c r="I172" s="650"/>
      <c r="J172" s="650"/>
      <c r="K172" s="650"/>
      <c r="L172" s="630">
        <f t="shared" si="8"/>
        <v>0</v>
      </c>
      <c r="M172" s="630">
        <f t="shared" si="9"/>
        <v>0</v>
      </c>
      <c r="N172" s="762"/>
    </row>
    <row r="173" spans="1:14" s="592" customFormat="1" ht="17.25" x14ac:dyDescent="0.2">
      <c r="A173" s="646"/>
      <c r="B173" s="647"/>
      <c r="C173" s="647"/>
      <c r="D173" s="647"/>
      <c r="E173" s="647"/>
      <c r="F173" s="648"/>
      <c r="G173" s="648"/>
      <c r="H173" s="694"/>
      <c r="I173" s="650"/>
      <c r="J173" s="650"/>
      <c r="K173" s="650"/>
      <c r="L173" s="630">
        <f t="shared" si="8"/>
        <v>0</v>
      </c>
      <c r="M173" s="630">
        <f t="shared" si="9"/>
        <v>0</v>
      </c>
      <c r="N173" s="762"/>
    </row>
    <row r="174" spans="1:14" s="592" customFormat="1" ht="17.25" x14ac:dyDescent="0.2">
      <c r="A174" s="646"/>
      <c r="B174" s="647"/>
      <c r="C174" s="647"/>
      <c r="D174" s="647"/>
      <c r="E174" s="647"/>
      <c r="F174" s="648"/>
      <c r="G174" s="648"/>
      <c r="H174" s="694"/>
      <c r="I174" s="650"/>
      <c r="J174" s="650"/>
      <c r="K174" s="650"/>
      <c r="L174" s="630">
        <f t="shared" si="8"/>
        <v>0</v>
      </c>
      <c r="M174" s="630">
        <f t="shared" si="9"/>
        <v>0</v>
      </c>
      <c r="N174" s="762"/>
    </row>
    <row r="175" spans="1:14" s="592" customFormat="1" ht="17.25" x14ac:dyDescent="0.2">
      <c r="A175" s="646"/>
      <c r="B175" s="647"/>
      <c r="C175" s="647"/>
      <c r="D175" s="647"/>
      <c r="E175" s="647"/>
      <c r="F175" s="648"/>
      <c r="G175" s="648"/>
      <c r="H175" s="694"/>
      <c r="I175" s="650"/>
      <c r="J175" s="650"/>
      <c r="K175" s="650"/>
      <c r="L175" s="630">
        <f t="shared" si="8"/>
        <v>0</v>
      </c>
      <c r="M175" s="630">
        <f t="shared" si="9"/>
        <v>0</v>
      </c>
      <c r="N175" s="762"/>
    </row>
    <row r="176" spans="1:14" s="592" customFormat="1" ht="17.25" x14ac:dyDescent="0.2">
      <c r="A176" s="646"/>
      <c r="B176" s="647"/>
      <c r="C176" s="647"/>
      <c r="D176" s="647"/>
      <c r="E176" s="647"/>
      <c r="F176" s="648"/>
      <c r="G176" s="648"/>
      <c r="H176" s="694"/>
      <c r="I176" s="650"/>
      <c r="J176" s="650"/>
      <c r="K176" s="650"/>
      <c r="L176" s="630">
        <f t="shared" ref="L176:L201" si="10">J176+I176</f>
        <v>0</v>
      </c>
      <c r="M176" s="630">
        <f t="shared" ref="M176:M201" si="11">H176-L176</f>
        <v>0</v>
      </c>
      <c r="N176" s="762"/>
    </row>
    <row r="177" spans="1:14" s="592" customFormat="1" ht="17.25" x14ac:dyDescent="0.2">
      <c r="A177" s="646"/>
      <c r="B177" s="647"/>
      <c r="C177" s="647"/>
      <c r="D177" s="647"/>
      <c r="E177" s="647"/>
      <c r="F177" s="648"/>
      <c r="G177" s="648"/>
      <c r="H177" s="694"/>
      <c r="I177" s="650"/>
      <c r="J177" s="650"/>
      <c r="K177" s="650"/>
      <c r="L177" s="630">
        <f t="shared" si="10"/>
        <v>0</v>
      </c>
      <c r="M177" s="630">
        <f t="shared" si="11"/>
        <v>0</v>
      </c>
      <c r="N177" s="762"/>
    </row>
    <row r="178" spans="1:14" s="592" customFormat="1" ht="17.25" x14ac:dyDescent="0.2">
      <c r="A178" s="646"/>
      <c r="B178" s="647"/>
      <c r="C178" s="647"/>
      <c r="D178" s="647"/>
      <c r="E178" s="647"/>
      <c r="F178" s="648"/>
      <c r="G178" s="648"/>
      <c r="H178" s="694"/>
      <c r="I178" s="650"/>
      <c r="J178" s="650"/>
      <c r="K178" s="650"/>
      <c r="L178" s="630">
        <f t="shared" si="10"/>
        <v>0</v>
      </c>
      <c r="M178" s="630">
        <f t="shared" si="11"/>
        <v>0</v>
      </c>
      <c r="N178" s="762"/>
    </row>
    <row r="179" spans="1:14" s="592" customFormat="1" ht="17.25" x14ac:dyDescent="0.2">
      <c r="A179" s="646"/>
      <c r="B179" s="647"/>
      <c r="C179" s="647"/>
      <c r="D179" s="647"/>
      <c r="E179" s="647"/>
      <c r="F179" s="648"/>
      <c r="G179" s="648"/>
      <c r="H179" s="694"/>
      <c r="I179" s="650"/>
      <c r="J179" s="650"/>
      <c r="K179" s="650"/>
      <c r="L179" s="630">
        <f t="shared" si="10"/>
        <v>0</v>
      </c>
      <c r="M179" s="630">
        <f t="shared" si="11"/>
        <v>0</v>
      </c>
      <c r="N179" s="762"/>
    </row>
    <row r="180" spans="1:14" s="592" customFormat="1" ht="17.25" x14ac:dyDescent="0.2">
      <c r="A180" s="646"/>
      <c r="B180" s="647"/>
      <c r="C180" s="647"/>
      <c r="D180" s="647"/>
      <c r="E180" s="647"/>
      <c r="F180" s="648"/>
      <c r="G180" s="648"/>
      <c r="H180" s="694"/>
      <c r="I180" s="650"/>
      <c r="J180" s="650"/>
      <c r="K180" s="650"/>
      <c r="L180" s="630">
        <f t="shared" si="10"/>
        <v>0</v>
      </c>
      <c r="M180" s="630">
        <f t="shared" si="11"/>
        <v>0</v>
      </c>
      <c r="N180" s="762"/>
    </row>
    <row r="181" spans="1:14" s="592" customFormat="1" ht="17.25" x14ac:dyDescent="0.2">
      <c r="A181" s="646"/>
      <c r="B181" s="647"/>
      <c r="C181" s="647"/>
      <c r="D181" s="647"/>
      <c r="E181" s="647"/>
      <c r="F181" s="648"/>
      <c r="G181" s="648"/>
      <c r="H181" s="694"/>
      <c r="I181" s="650"/>
      <c r="J181" s="650"/>
      <c r="K181" s="650"/>
      <c r="L181" s="630">
        <f t="shared" si="10"/>
        <v>0</v>
      </c>
      <c r="M181" s="630">
        <f t="shared" si="11"/>
        <v>0</v>
      </c>
      <c r="N181" s="762"/>
    </row>
    <row r="182" spans="1:14" s="592" customFormat="1" ht="17.25" x14ac:dyDescent="0.2">
      <c r="A182" s="646"/>
      <c r="B182" s="647"/>
      <c r="C182" s="647"/>
      <c r="D182" s="647"/>
      <c r="E182" s="647"/>
      <c r="F182" s="648"/>
      <c r="G182" s="648"/>
      <c r="H182" s="694"/>
      <c r="I182" s="650"/>
      <c r="J182" s="650"/>
      <c r="K182" s="650"/>
      <c r="L182" s="630">
        <f t="shared" si="10"/>
        <v>0</v>
      </c>
      <c r="M182" s="630">
        <f t="shared" si="11"/>
        <v>0</v>
      </c>
      <c r="N182" s="762"/>
    </row>
    <row r="183" spans="1:14" s="592" customFormat="1" ht="17.25" x14ac:dyDescent="0.2">
      <c r="A183" s="646"/>
      <c r="B183" s="647"/>
      <c r="C183" s="647"/>
      <c r="D183" s="647"/>
      <c r="E183" s="647"/>
      <c r="F183" s="648"/>
      <c r="G183" s="648"/>
      <c r="H183" s="694"/>
      <c r="I183" s="650"/>
      <c r="J183" s="650"/>
      <c r="K183" s="650"/>
      <c r="L183" s="630">
        <f t="shared" si="10"/>
        <v>0</v>
      </c>
      <c r="M183" s="630">
        <f t="shared" si="11"/>
        <v>0</v>
      </c>
      <c r="N183" s="762"/>
    </row>
    <row r="184" spans="1:14" s="592" customFormat="1" ht="17.25" x14ac:dyDescent="0.2">
      <c r="A184" s="646"/>
      <c r="B184" s="647"/>
      <c r="C184" s="647"/>
      <c r="D184" s="647"/>
      <c r="E184" s="647"/>
      <c r="F184" s="648"/>
      <c r="G184" s="648"/>
      <c r="H184" s="694"/>
      <c r="I184" s="650"/>
      <c r="J184" s="650"/>
      <c r="K184" s="650"/>
      <c r="L184" s="630">
        <f t="shared" si="10"/>
        <v>0</v>
      </c>
      <c r="M184" s="630">
        <f t="shared" si="11"/>
        <v>0</v>
      </c>
      <c r="N184" s="762"/>
    </row>
    <row r="185" spans="1:14" s="592" customFormat="1" ht="17.25" x14ac:dyDescent="0.2">
      <c r="A185" s="646"/>
      <c r="B185" s="647"/>
      <c r="C185" s="647"/>
      <c r="D185" s="647"/>
      <c r="E185" s="647"/>
      <c r="F185" s="648"/>
      <c r="G185" s="648"/>
      <c r="H185" s="694"/>
      <c r="I185" s="650"/>
      <c r="J185" s="650"/>
      <c r="K185" s="650"/>
      <c r="L185" s="630">
        <f t="shared" si="10"/>
        <v>0</v>
      </c>
      <c r="M185" s="630">
        <f t="shared" si="11"/>
        <v>0</v>
      </c>
      <c r="N185" s="762"/>
    </row>
    <row r="186" spans="1:14" s="592" customFormat="1" ht="17.25" x14ac:dyDescent="0.2">
      <c r="A186" s="646"/>
      <c r="B186" s="647"/>
      <c r="C186" s="647"/>
      <c r="D186" s="647"/>
      <c r="E186" s="647"/>
      <c r="F186" s="648"/>
      <c r="G186" s="648"/>
      <c r="H186" s="694"/>
      <c r="I186" s="650"/>
      <c r="J186" s="650"/>
      <c r="K186" s="650"/>
      <c r="L186" s="630">
        <f t="shared" si="10"/>
        <v>0</v>
      </c>
      <c r="M186" s="630">
        <f t="shared" si="11"/>
        <v>0</v>
      </c>
      <c r="N186" s="762"/>
    </row>
    <row r="187" spans="1:14" s="592" customFormat="1" ht="17.25" x14ac:dyDescent="0.2">
      <c r="A187" s="646"/>
      <c r="B187" s="647"/>
      <c r="C187" s="647"/>
      <c r="D187" s="647"/>
      <c r="E187" s="647"/>
      <c r="F187" s="648"/>
      <c r="G187" s="648"/>
      <c r="H187" s="694"/>
      <c r="I187" s="650"/>
      <c r="J187" s="650"/>
      <c r="K187" s="650"/>
      <c r="L187" s="630">
        <f t="shared" si="10"/>
        <v>0</v>
      </c>
      <c r="M187" s="630">
        <f t="shared" si="11"/>
        <v>0</v>
      </c>
      <c r="N187" s="762"/>
    </row>
    <row r="188" spans="1:14" s="592" customFormat="1" ht="17.25" x14ac:dyDescent="0.2">
      <c r="A188" s="646"/>
      <c r="B188" s="647"/>
      <c r="C188" s="647"/>
      <c r="D188" s="647"/>
      <c r="E188" s="647"/>
      <c r="F188" s="648"/>
      <c r="G188" s="648"/>
      <c r="H188" s="694"/>
      <c r="I188" s="650"/>
      <c r="J188" s="650"/>
      <c r="K188" s="650"/>
      <c r="L188" s="630">
        <f t="shared" si="10"/>
        <v>0</v>
      </c>
      <c r="M188" s="630">
        <f t="shared" si="11"/>
        <v>0</v>
      </c>
      <c r="N188" s="762"/>
    </row>
    <row r="189" spans="1:14" s="592" customFormat="1" ht="17.25" x14ac:dyDescent="0.2">
      <c r="A189" s="646"/>
      <c r="B189" s="647"/>
      <c r="C189" s="647"/>
      <c r="D189" s="647"/>
      <c r="E189" s="647"/>
      <c r="F189" s="648"/>
      <c r="G189" s="648"/>
      <c r="H189" s="694"/>
      <c r="I189" s="650"/>
      <c r="J189" s="650"/>
      <c r="K189" s="650"/>
      <c r="L189" s="630">
        <f t="shared" si="10"/>
        <v>0</v>
      </c>
      <c r="M189" s="630">
        <f t="shared" si="11"/>
        <v>0</v>
      </c>
      <c r="N189" s="762"/>
    </row>
    <row r="190" spans="1:14" s="592" customFormat="1" ht="17.25" x14ac:dyDescent="0.2">
      <c r="A190" s="646"/>
      <c r="B190" s="647"/>
      <c r="C190" s="647"/>
      <c r="D190" s="647"/>
      <c r="E190" s="647"/>
      <c r="F190" s="648"/>
      <c r="G190" s="648"/>
      <c r="H190" s="694"/>
      <c r="I190" s="650"/>
      <c r="J190" s="650"/>
      <c r="K190" s="650"/>
      <c r="L190" s="630">
        <f t="shared" si="10"/>
        <v>0</v>
      </c>
      <c r="M190" s="630">
        <f t="shared" si="11"/>
        <v>0</v>
      </c>
      <c r="N190" s="762"/>
    </row>
    <row r="191" spans="1:14" s="592" customFormat="1" ht="17.25" x14ac:dyDescent="0.2">
      <c r="A191" s="646"/>
      <c r="B191" s="647"/>
      <c r="C191" s="647"/>
      <c r="D191" s="647"/>
      <c r="E191" s="647"/>
      <c r="F191" s="648"/>
      <c r="G191" s="648"/>
      <c r="H191" s="694"/>
      <c r="I191" s="650"/>
      <c r="J191" s="650"/>
      <c r="K191" s="650"/>
      <c r="L191" s="630">
        <f t="shared" si="10"/>
        <v>0</v>
      </c>
      <c r="M191" s="630">
        <f t="shared" si="11"/>
        <v>0</v>
      </c>
      <c r="N191" s="762"/>
    </row>
    <row r="192" spans="1:14" s="592" customFormat="1" ht="17.25" x14ac:dyDescent="0.2">
      <c r="A192" s="646"/>
      <c r="B192" s="647"/>
      <c r="C192" s="647"/>
      <c r="D192" s="647"/>
      <c r="E192" s="647"/>
      <c r="F192" s="648"/>
      <c r="G192" s="648"/>
      <c r="H192" s="694"/>
      <c r="I192" s="650"/>
      <c r="J192" s="650"/>
      <c r="K192" s="650"/>
      <c r="L192" s="630">
        <f t="shared" si="10"/>
        <v>0</v>
      </c>
      <c r="M192" s="630">
        <f t="shared" si="11"/>
        <v>0</v>
      </c>
      <c r="N192" s="762"/>
    </row>
    <row r="193" spans="1:14" s="592" customFormat="1" ht="17.25" x14ac:dyDescent="0.2">
      <c r="A193" s="646"/>
      <c r="B193" s="647"/>
      <c r="C193" s="647"/>
      <c r="D193" s="647"/>
      <c r="E193" s="647"/>
      <c r="F193" s="648"/>
      <c r="G193" s="648"/>
      <c r="H193" s="694"/>
      <c r="I193" s="650"/>
      <c r="J193" s="650"/>
      <c r="K193" s="650"/>
      <c r="L193" s="630">
        <f t="shared" si="10"/>
        <v>0</v>
      </c>
      <c r="M193" s="630">
        <f t="shared" si="11"/>
        <v>0</v>
      </c>
      <c r="N193" s="762"/>
    </row>
    <row r="194" spans="1:14" s="592" customFormat="1" ht="17.25" x14ac:dyDescent="0.2">
      <c r="A194" s="646"/>
      <c r="B194" s="647"/>
      <c r="C194" s="647"/>
      <c r="D194" s="647"/>
      <c r="E194" s="647"/>
      <c r="F194" s="648"/>
      <c r="G194" s="648"/>
      <c r="H194" s="694"/>
      <c r="I194" s="650"/>
      <c r="J194" s="650"/>
      <c r="K194" s="650"/>
      <c r="L194" s="630">
        <f t="shared" si="10"/>
        <v>0</v>
      </c>
      <c r="M194" s="630">
        <f t="shared" si="11"/>
        <v>0</v>
      </c>
      <c r="N194" s="762"/>
    </row>
    <row r="195" spans="1:14" s="592" customFormat="1" ht="17.25" x14ac:dyDescent="0.2">
      <c r="A195" s="646"/>
      <c r="B195" s="647"/>
      <c r="C195" s="647"/>
      <c r="D195" s="647"/>
      <c r="E195" s="647"/>
      <c r="F195" s="648"/>
      <c r="G195" s="648"/>
      <c r="H195" s="694"/>
      <c r="I195" s="763"/>
      <c r="J195" s="763"/>
      <c r="K195" s="650"/>
      <c r="L195" s="630">
        <f t="shared" si="10"/>
        <v>0</v>
      </c>
      <c r="M195" s="630">
        <f t="shared" si="11"/>
        <v>0</v>
      </c>
      <c r="N195" s="762"/>
    </row>
    <row r="196" spans="1:14" s="592" customFormat="1" ht="17.25" x14ac:dyDescent="0.2">
      <c r="A196" s="646"/>
      <c r="B196" s="647"/>
      <c r="C196" s="647"/>
      <c r="D196" s="647"/>
      <c r="E196" s="647"/>
      <c r="F196" s="648"/>
      <c r="G196" s="648"/>
      <c r="H196" s="694"/>
      <c r="I196" s="650"/>
      <c r="J196" s="650"/>
      <c r="K196" s="650"/>
      <c r="L196" s="630">
        <f t="shared" si="10"/>
        <v>0</v>
      </c>
      <c r="M196" s="630">
        <f t="shared" si="11"/>
        <v>0</v>
      </c>
      <c r="N196" s="762"/>
    </row>
    <row r="197" spans="1:14" s="592" customFormat="1" ht="17.25" x14ac:dyDescent="0.2">
      <c r="A197" s="646"/>
      <c r="B197" s="647"/>
      <c r="C197" s="647"/>
      <c r="D197" s="647"/>
      <c r="E197" s="647"/>
      <c r="F197" s="648"/>
      <c r="G197" s="648"/>
      <c r="H197" s="694"/>
      <c r="I197" s="650"/>
      <c r="J197" s="650"/>
      <c r="K197" s="650"/>
      <c r="L197" s="630">
        <f t="shared" si="10"/>
        <v>0</v>
      </c>
      <c r="M197" s="630">
        <f t="shared" si="11"/>
        <v>0</v>
      </c>
      <c r="N197" s="762"/>
    </row>
    <row r="198" spans="1:14" s="592" customFormat="1" ht="17.25" x14ac:dyDescent="0.2">
      <c r="A198" s="646"/>
      <c r="B198" s="647"/>
      <c r="C198" s="647"/>
      <c r="D198" s="647"/>
      <c r="E198" s="647"/>
      <c r="F198" s="648"/>
      <c r="G198" s="648"/>
      <c r="H198" s="694"/>
      <c r="I198" s="650"/>
      <c r="J198" s="650"/>
      <c r="K198" s="650"/>
      <c r="L198" s="630">
        <f t="shared" si="10"/>
        <v>0</v>
      </c>
      <c r="M198" s="630">
        <f t="shared" si="11"/>
        <v>0</v>
      </c>
      <c r="N198" s="762"/>
    </row>
    <row r="199" spans="1:14" s="592" customFormat="1" ht="17.25" x14ac:dyDescent="0.2">
      <c r="A199" s="646"/>
      <c r="B199" s="647"/>
      <c r="C199" s="647"/>
      <c r="D199" s="647"/>
      <c r="E199" s="647"/>
      <c r="F199" s="648"/>
      <c r="G199" s="648"/>
      <c r="H199" s="694"/>
      <c r="I199" s="650"/>
      <c r="J199" s="650"/>
      <c r="K199" s="650"/>
      <c r="L199" s="630">
        <f t="shared" si="10"/>
        <v>0</v>
      </c>
      <c r="M199" s="630">
        <f t="shared" si="11"/>
        <v>0</v>
      </c>
      <c r="N199" s="762"/>
    </row>
    <row r="200" spans="1:14" s="592" customFormat="1" ht="17.25" x14ac:dyDescent="0.2">
      <c r="A200" s="646"/>
      <c r="B200" s="647"/>
      <c r="C200" s="647"/>
      <c r="D200" s="647"/>
      <c r="E200" s="647"/>
      <c r="F200" s="648"/>
      <c r="G200" s="648"/>
      <c r="H200" s="694"/>
      <c r="I200" s="650"/>
      <c r="J200" s="650"/>
      <c r="K200" s="650"/>
      <c r="L200" s="630">
        <f t="shared" si="10"/>
        <v>0</v>
      </c>
      <c r="M200" s="630">
        <f t="shared" si="11"/>
        <v>0</v>
      </c>
      <c r="N200" s="762"/>
    </row>
    <row r="201" spans="1:14" s="592" customFormat="1" ht="17.25" x14ac:dyDescent="0.2">
      <c r="A201" s="646"/>
      <c r="B201" s="647"/>
      <c r="C201" s="647"/>
      <c r="D201" s="647"/>
      <c r="E201" s="647"/>
      <c r="F201" s="648"/>
      <c r="G201" s="648"/>
      <c r="H201" s="694"/>
      <c r="I201" s="650"/>
      <c r="J201" s="650"/>
      <c r="K201" s="650"/>
      <c r="L201" s="630">
        <f t="shared" si="10"/>
        <v>0</v>
      </c>
      <c r="M201" s="630">
        <f t="shared" si="11"/>
        <v>0</v>
      </c>
      <c r="N201" s="762"/>
    </row>
  </sheetData>
  <sheetProtection password="C040" sheet="1" objects="1" scenarios="1" formatCells="0" formatColumns="0" insertRows="0" deleteRows="0" autoFilter="0"/>
  <dataConsolidate link="1"/>
  <customSheetViews>
    <customSheetView guid="{864452AF-FE8B-4AB5-A77B-41D8DD524B81}" scale="70" showPageBreaks="1" showGridLines="0" zeroValues="0" fitToPage="1" printArea="1">
      <pane ySplit="21" topLeftCell="A22" activePane="bottomLeft" state="frozen"/>
      <selection pane="bottomLeft" activeCell="J7" sqref="A5:J7"/>
      <pageMargins left="0.25" right="0.25" top="0.25" bottom="0.25" header="0.25" footer="0.25"/>
      <printOptions horizontalCentered="1"/>
      <pageSetup scale="64" fitToHeight="0" orientation="landscape" useFirstPageNumber="1" r:id="rId1"/>
      <headerFooter alignWithMargins="0">
        <oddFooter>&amp;L&amp;"Tahoma,Regular"&amp;12FMFW v1.18 - 2018</oddFooter>
      </headerFooter>
    </customSheetView>
  </customSheetViews>
  <mergeCells count="15">
    <mergeCell ref="A1:M1"/>
    <mergeCell ref="K5:M5"/>
    <mergeCell ref="A4:M4"/>
    <mergeCell ref="A5:I5"/>
    <mergeCell ref="A2:M2"/>
    <mergeCell ref="A3:M3"/>
    <mergeCell ref="A9:I9"/>
    <mergeCell ref="A10:I10"/>
    <mergeCell ref="K6:M6"/>
    <mergeCell ref="K7:M7"/>
    <mergeCell ref="A6:I6"/>
    <mergeCell ref="A7:I7"/>
    <mergeCell ref="A8:I8"/>
    <mergeCell ref="K8:M8"/>
    <mergeCell ref="K9:M9"/>
  </mergeCells>
  <conditionalFormatting sqref="K7:M7">
    <cfRule type="expression" dxfId="116" priority="25">
      <formula>NOT(ISBLANK(RequestNumber))</formula>
    </cfRule>
  </conditionalFormatting>
  <conditionalFormatting sqref="J12 J14:J201">
    <cfRule type="cellIs" dxfId="115" priority="2" operator="greaterThan">
      <formula>0</formula>
    </cfRule>
  </conditionalFormatting>
  <dataValidations count="15">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K7:M7">
      <formula1>0</formula1>
    </dataValidation>
    <dataValidation type="date" operator="greaterThan" allowBlank="1" showInputMessage="1" showErrorMessage="1" errorTitle="Invalid Date" error="Enter the date you started working on this request." promptTitle="Date" prompt="Enter the date you started this request." sqref="K6:M6">
      <formula1>StartDate</formula1>
    </dataValidation>
    <dataValidation type="list" allowBlank="1" showInputMessage="1" showErrorMessage="1" promptTitle="Ledger Type" prompt="Select a request type from the drop-down list." sqref="K5:M5">
      <formula1>"Initial Application, Modification, Advance, Reimbursement Request, Final Reimbursement Request"</formula1>
    </dataValidation>
    <dataValidation allowBlank="1" showErrorMessage="1" prompt="Do not enter information into the following 4 columns because they will auto-populate:_x000a__x000a_1) Total Approved_x000a_2) Expenditures to Date_x000a_3) Remaining Balance_x000a_4) Percentage Expended" sqref="J10:P10"/>
    <dataValidation type="whole" operator="lessThanOrEqual" allowBlank="1" showInputMessage="1" showErrorMessage="1" errorTitle="Insufficient Funds" error="Please enter a request amount, rounded to the nearest dollar, that is less than or equal to the remaining balance for this project." sqref="J14:J201">
      <formula1>H14-I14</formula1>
    </dataValidation>
    <dataValidation type="list" allowBlank="1" showInputMessage="1" showErrorMessage="1" sqref="A14:A201">
      <formula1>SOURCE_ProjectLetter</formula1>
    </dataValidation>
    <dataValidation type="list" allowBlank="1" showInputMessage="1" sqref="G14:G201">
      <formula1>"Staffing, Backfill, Overtime, N/A"</formula1>
    </dataValidation>
    <dataValidation showInputMessage="1" showErrorMessage="1" sqref="B14:B201"/>
    <dataValidation type="list" allowBlank="1" showInputMessage="1" showErrorMessage="1" sqref="F14:F201">
      <formula1>INDIRECT(VLOOKUP(E14,Source_MANameLookup,2,0))</formula1>
    </dataValidation>
    <dataValidation type="whole" operator="greaterThan" allowBlank="1" showInputMessage="1" showErrorMessage="1" errorTitle="BUDGETED COST" error="Enter the Budged Cost for this project, rounded DOWN to the nearest dollar." sqref="H14:H201">
      <formula1>0</formula1>
    </dataValidation>
    <dataValidation type="list" allowBlank="1" showInputMessage="1" showErrorMessage="1" sqref="E14:E201">
      <formula1>"Grant Admin"</formula1>
    </dataValidation>
    <dataValidation type="list" allowBlank="1" showInputMessage="1" showErrorMessage="1" sqref="D14:D201">
      <formula1>"EMG"</formula1>
    </dataValidation>
    <dataValidation type="list" allowBlank="1" showInputMessage="1" showErrorMessage="1" sqref="C14:C201">
      <formula1>"EMPG"</formula1>
    </dataValidation>
    <dataValidation allowBlank="1" showErrorMessage="1" prompt="Blank" sqref="N14:N201"/>
    <dataValidation allowBlank="1" showErrorMessage="1" prompt="Do not enter information into the following 2 columns because they will auto-populate:_x000a__x000a_1) Total Approved_x000a_2) Remaining Balance" sqref="A10:I10"/>
  </dataValidations>
  <printOptions horizontalCentered="1"/>
  <pageMargins left="0.25" right="0.25" top="0.5" bottom="0.5" header="0.25" footer="0.25"/>
  <pageSetup scale="43" fitToHeight="0" orientation="landscape" useFirstPageNumber="1" r:id="rId2"/>
  <headerFooter alignWithMargins="0">
    <oddHeader>&amp;C&amp;"Century Gothic,Regular"CALIFORNIA GOVERNOR'S OFFICE OF EMERGENCY SERVICES (Cal OES)</oddHeader>
    <oddFooter>&amp;L&amp;"Tahoma,Regular"&amp;12EMPG FMFW v1.19 - 2019&amp;R&amp;A</oddFooter>
  </headerFooter>
  <drawing r:id="rId3"/>
  <legacyDrawing r:id="rId4"/>
  <tableParts count="1">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CCC"/>
    <pageSetUpPr fitToPage="1"/>
  </sheetPr>
  <dimension ref="A1:N200"/>
  <sheetViews>
    <sheetView showGridLines="0" showZeros="0" zoomScale="65" zoomScaleNormal="65" zoomScalePageLayoutView="70" workbookViewId="0">
      <pane ySplit="12" topLeftCell="A23" activePane="bottomLeft" state="frozen"/>
      <selection activeCell="A10" sqref="A10:M10"/>
      <selection pane="bottomLeft" sqref="A1:L1"/>
    </sheetView>
  </sheetViews>
  <sheetFormatPr defaultColWidth="9.140625" defaultRowHeight="12.75" x14ac:dyDescent="0.2"/>
  <cols>
    <col min="1" max="1" width="18.7109375" style="283" customWidth="1"/>
    <col min="2" max="2" width="37.28515625" style="283" customWidth="1"/>
    <col min="3" max="3" width="20.7109375" style="283" customWidth="1"/>
    <col min="4" max="4" width="43.42578125" style="283" customWidth="1"/>
    <col min="5" max="5" width="23" style="283" customWidth="1"/>
    <col min="6" max="10" width="21.7109375" style="283" customWidth="1"/>
    <col min="11" max="12" width="18.7109375" style="283" customWidth="1"/>
    <col min="13" max="13" width="17.5703125" style="7" customWidth="1"/>
    <col min="14" max="14" width="9.140625" style="7" customWidth="1"/>
    <col min="15" max="16384" width="9.140625" style="7"/>
  </cols>
  <sheetData>
    <row r="1" spans="1:14" ht="30" customHeight="1" x14ac:dyDescent="0.2">
      <c r="A1" s="1217" t="s">
        <v>946</v>
      </c>
      <c r="B1" s="1217"/>
      <c r="C1" s="1217"/>
      <c r="D1" s="1217"/>
      <c r="E1" s="1217"/>
      <c r="F1" s="1217"/>
      <c r="G1" s="1217"/>
      <c r="H1" s="1217"/>
      <c r="I1" s="1217"/>
      <c r="J1" s="1217"/>
      <c r="K1" s="1217"/>
      <c r="L1" s="1217"/>
    </row>
    <row r="2" spans="1:14" s="9" customFormat="1" ht="20.100000000000001" customHeight="1" x14ac:dyDescent="0.2">
      <c r="A2" s="1228" t="s">
        <v>1339</v>
      </c>
      <c r="B2" s="1228"/>
      <c r="C2" s="1228"/>
      <c r="D2" s="1228"/>
      <c r="E2" s="1228"/>
      <c r="F2" s="1228"/>
      <c r="G2" s="1228"/>
      <c r="H2" s="1228"/>
      <c r="I2" s="1228"/>
      <c r="J2" s="1228"/>
      <c r="K2" s="1228"/>
      <c r="L2" s="1228"/>
    </row>
    <row r="3" spans="1:14" s="9" customFormat="1" ht="35.1" customHeight="1" x14ac:dyDescent="0.2">
      <c r="A3" s="1104" t="s">
        <v>1068</v>
      </c>
      <c r="B3" s="1104"/>
      <c r="C3" s="1104"/>
      <c r="D3" s="1104"/>
      <c r="E3" s="1104"/>
      <c r="F3" s="1104"/>
      <c r="G3" s="1104"/>
      <c r="H3" s="1104"/>
      <c r="I3" s="1104"/>
      <c r="J3" s="1104"/>
      <c r="K3" s="1104"/>
      <c r="L3" s="1104"/>
    </row>
    <row r="4" spans="1:14" s="9" customFormat="1" ht="20.100000000000001" customHeight="1" x14ac:dyDescent="0.2">
      <c r="A4" s="1214"/>
      <c r="B4" s="1214"/>
      <c r="C4" s="1214"/>
      <c r="D4" s="1214"/>
      <c r="E4" s="1214"/>
      <c r="F4" s="1214"/>
      <c r="G4" s="1214"/>
      <c r="H4" s="1214"/>
      <c r="I4" s="1214"/>
      <c r="J4" s="1214"/>
      <c r="K4" s="1214"/>
      <c r="L4" s="1214"/>
    </row>
    <row r="5" spans="1:14" ht="24.95" customHeight="1" x14ac:dyDescent="0.2">
      <c r="A5" s="1101">
        <f>SubrecipientName</f>
        <v>0</v>
      </c>
      <c r="B5" s="1101"/>
      <c r="C5" s="1101"/>
      <c r="D5" s="1101"/>
      <c r="E5" s="1101"/>
      <c r="F5" s="1101"/>
      <c r="G5" s="1101"/>
      <c r="H5" s="1101"/>
      <c r="I5" s="764" t="s">
        <v>49</v>
      </c>
      <c r="J5" s="1219"/>
      <c r="K5" s="1220"/>
      <c r="L5" s="1220"/>
    </row>
    <row r="6" spans="1:14" ht="24.95" customHeight="1" x14ac:dyDescent="0.25">
      <c r="A6" s="1125">
        <f>FIPSNumber</f>
        <v>0</v>
      </c>
      <c r="B6" s="1125"/>
      <c r="C6" s="1125"/>
      <c r="D6" s="1125"/>
      <c r="E6" s="1125"/>
      <c r="F6" s="1125"/>
      <c r="G6" s="1125"/>
      <c r="H6" s="1125"/>
      <c r="I6" s="764" t="s">
        <v>10</v>
      </c>
      <c r="J6" s="1221"/>
      <c r="K6" s="1222"/>
      <c r="L6" s="1222"/>
    </row>
    <row r="7" spans="1:14" ht="24.95" customHeight="1" x14ac:dyDescent="0.2">
      <c r="A7" s="1209" t="str">
        <f>SubawardNumber</f>
        <v>2019-0003</v>
      </c>
      <c r="B7" s="1209"/>
      <c r="C7" s="1209"/>
      <c r="D7" s="1209"/>
      <c r="E7" s="1209"/>
      <c r="F7" s="1209"/>
      <c r="G7" s="1209"/>
      <c r="H7" s="1209"/>
      <c r="I7" s="764" t="s">
        <v>885</v>
      </c>
      <c r="J7" s="1218"/>
      <c r="K7" s="1218"/>
      <c r="L7" s="1218"/>
      <c r="N7" s="766"/>
    </row>
    <row r="8" spans="1:14" s="690" customFormat="1" ht="24.95" customHeight="1" x14ac:dyDescent="0.25">
      <c r="A8" s="1223"/>
      <c r="B8" s="1223"/>
      <c r="C8" s="1223"/>
      <c r="D8" s="1223"/>
      <c r="E8" s="1223"/>
      <c r="F8" s="1223"/>
      <c r="G8" s="1223"/>
      <c r="H8" s="1224"/>
      <c r="I8" s="765" t="s">
        <v>1072</v>
      </c>
      <c r="J8" s="1227">
        <f>StartDate</f>
        <v>0</v>
      </c>
      <c r="K8" s="1227"/>
      <c r="L8" s="1227"/>
    </row>
    <row r="9" spans="1:14" s="690" customFormat="1" ht="24.95" customHeight="1" x14ac:dyDescent="0.3">
      <c r="A9" s="1225"/>
      <c r="B9" s="1225"/>
      <c r="C9" s="1225"/>
      <c r="D9" s="1225"/>
      <c r="E9" s="1225"/>
      <c r="F9" s="1225"/>
      <c r="G9" s="1225"/>
      <c r="H9" s="1226"/>
      <c r="I9" s="765" t="s">
        <v>1073</v>
      </c>
      <c r="J9" s="1227">
        <f>EndDate</f>
        <v>0</v>
      </c>
      <c r="K9" s="1227"/>
      <c r="L9" s="1227"/>
    </row>
    <row r="10" spans="1:14" ht="39.950000000000003" customHeight="1" x14ac:dyDescent="0.2">
      <c r="A10" s="1313" t="s">
        <v>1424</v>
      </c>
      <c r="B10" s="1313"/>
      <c r="C10" s="1313"/>
      <c r="D10" s="1313"/>
      <c r="E10" s="1313"/>
      <c r="F10" s="1313"/>
      <c r="G10" s="1313"/>
      <c r="H10" s="1314"/>
      <c r="I10" s="269" t="s">
        <v>1076</v>
      </c>
      <c r="J10" s="270" t="s">
        <v>1044</v>
      </c>
      <c r="K10" s="318"/>
      <c r="L10" s="508"/>
    </row>
    <row r="11" spans="1:14" ht="50.1" customHeight="1" x14ac:dyDescent="0.2">
      <c r="A11" s="776" t="s">
        <v>220</v>
      </c>
      <c r="B11" s="777" t="s">
        <v>628</v>
      </c>
      <c r="C11" s="778" t="s">
        <v>1040</v>
      </c>
      <c r="D11" s="778" t="s">
        <v>1041</v>
      </c>
      <c r="E11" s="778" t="s">
        <v>913</v>
      </c>
      <c r="F11" s="778" t="s">
        <v>914</v>
      </c>
      <c r="G11" s="779" t="s">
        <v>1109</v>
      </c>
      <c r="H11" s="779" t="s">
        <v>1147</v>
      </c>
      <c r="I11" s="779" t="s">
        <v>1105</v>
      </c>
      <c r="J11" s="779" t="s">
        <v>1106</v>
      </c>
      <c r="K11" s="779" t="s">
        <v>1074</v>
      </c>
      <c r="L11" s="779" t="s">
        <v>1075</v>
      </c>
    </row>
    <row r="12" spans="1:14" s="611" customFormat="1" ht="20.25" x14ac:dyDescent="0.25">
      <c r="A12" s="775"/>
      <c r="B12" s="768"/>
      <c r="C12" s="769"/>
      <c r="D12" s="769"/>
      <c r="E12" s="770"/>
      <c r="F12" s="770"/>
      <c r="G12" s="771">
        <f>SUM(RangeCost)</f>
        <v>0</v>
      </c>
      <c r="H12" s="771">
        <f>SUM(RangePrevious)</f>
        <v>0</v>
      </c>
      <c r="I12" s="771">
        <f>SUM(RangeThisRequest)</f>
        <v>0</v>
      </c>
      <c r="J12" s="772"/>
      <c r="K12" s="771">
        <f>SUM(RangeApproved)</f>
        <v>0</v>
      </c>
      <c r="L12" s="771">
        <f>SUM(RangeBalance)</f>
        <v>0</v>
      </c>
    </row>
    <row r="13" spans="1:14" s="611" customFormat="1" ht="0.2" customHeight="1" x14ac:dyDescent="0.2">
      <c r="A13" s="640" t="s">
        <v>1333</v>
      </c>
      <c r="B13" s="641" t="s">
        <v>1333</v>
      </c>
      <c r="C13" s="641" t="s">
        <v>1333</v>
      </c>
      <c r="D13" s="641" t="s">
        <v>1333</v>
      </c>
      <c r="E13" s="642" t="s">
        <v>1333</v>
      </c>
      <c r="F13" s="773" t="s">
        <v>1333</v>
      </c>
      <c r="G13" s="643" t="s">
        <v>1333</v>
      </c>
      <c r="H13" s="643" t="s">
        <v>1333</v>
      </c>
      <c r="I13" s="643" t="s">
        <v>1333</v>
      </c>
      <c r="J13" s="644" t="s">
        <v>1333</v>
      </c>
      <c r="K13" s="644" t="s">
        <v>1333</v>
      </c>
      <c r="L13" s="644" t="s">
        <v>1333</v>
      </c>
    </row>
    <row r="14" spans="1:14" s="616" customFormat="1" ht="17.25" x14ac:dyDescent="0.2">
      <c r="A14" s="646"/>
      <c r="B14" s="647"/>
      <c r="C14" s="647"/>
      <c r="D14" s="647"/>
      <c r="E14" s="648"/>
      <c r="F14" s="774"/>
      <c r="G14" s="649"/>
      <c r="H14" s="650"/>
      <c r="I14" s="650"/>
      <c r="J14" s="650"/>
      <c r="K14" s="630">
        <f t="shared" ref="K14:K46" si="0">I14+H14</f>
        <v>0</v>
      </c>
      <c r="L14" s="630">
        <f t="shared" ref="L14:L46" si="1">G14-K14</f>
        <v>0</v>
      </c>
    </row>
    <row r="15" spans="1:14" s="616" customFormat="1" ht="17.25" x14ac:dyDescent="0.2">
      <c r="A15" s="646"/>
      <c r="B15" s="647"/>
      <c r="C15" s="647"/>
      <c r="D15" s="647"/>
      <c r="E15" s="648"/>
      <c r="F15" s="774"/>
      <c r="G15" s="649"/>
      <c r="H15" s="650"/>
      <c r="I15" s="650"/>
      <c r="J15" s="650"/>
      <c r="K15" s="630">
        <f t="shared" si="0"/>
        <v>0</v>
      </c>
      <c r="L15" s="630">
        <f t="shared" si="1"/>
        <v>0</v>
      </c>
    </row>
    <row r="16" spans="1:14" s="767" customFormat="1" ht="17.25" x14ac:dyDescent="0.2">
      <c r="A16" s="646"/>
      <c r="B16" s="647"/>
      <c r="C16" s="647"/>
      <c r="D16" s="647"/>
      <c r="E16" s="648"/>
      <c r="F16" s="774"/>
      <c r="G16" s="649"/>
      <c r="H16" s="650"/>
      <c r="I16" s="650"/>
      <c r="J16" s="650"/>
      <c r="K16" s="630">
        <f t="shared" si="0"/>
        <v>0</v>
      </c>
      <c r="L16" s="630">
        <f t="shared" si="1"/>
        <v>0</v>
      </c>
    </row>
    <row r="17" spans="1:12" s="767" customFormat="1" ht="17.25" x14ac:dyDescent="0.2">
      <c r="A17" s="780"/>
      <c r="B17" s="781"/>
      <c r="C17" s="781"/>
      <c r="D17" s="781"/>
      <c r="E17" s="782"/>
      <c r="F17" s="783"/>
      <c r="G17" s="784"/>
      <c r="H17" s="785"/>
      <c r="I17" s="785"/>
      <c r="J17" s="785"/>
      <c r="K17" s="633">
        <f>I17+H17</f>
        <v>0</v>
      </c>
      <c r="L17" s="633">
        <f>G17-K17</f>
        <v>0</v>
      </c>
    </row>
    <row r="18" spans="1:12" s="616" customFormat="1" ht="17.25" x14ac:dyDescent="0.2">
      <c r="A18" s="646"/>
      <c r="B18" s="647"/>
      <c r="C18" s="647"/>
      <c r="D18" s="647"/>
      <c r="E18" s="648"/>
      <c r="F18" s="774"/>
      <c r="G18" s="649"/>
      <c r="H18" s="650"/>
      <c r="I18" s="650"/>
      <c r="J18" s="650"/>
      <c r="K18" s="630">
        <f t="shared" si="0"/>
        <v>0</v>
      </c>
      <c r="L18" s="630">
        <f t="shared" si="1"/>
        <v>0</v>
      </c>
    </row>
    <row r="19" spans="1:12" s="616" customFormat="1" ht="17.25" x14ac:dyDescent="0.2">
      <c r="A19" s="646"/>
      <c r="B19" s="647"/>
      <c r="C19" s="647"/>
      <c r="D19" s="647"/>
      <c r="E19" s="648"/>
      <c r="F19" s="774"/>
      <c r="G19" s="649"/>
      <c r="H19" s="650"/>
      <c r="I19" s="650"/>
      <c r="J19" s="650"/>
      <c r="K19" s="630">
        <f t="shared" si="0"/>
        <v>0</v>
      </c>
      <c r="L19" s="630">
        <f t="shared" si="1"/>
        <v>0</v>
      </c>
    </row>
    <row r="20" spans="1:12" s="616" customFormat="1" ht="17.25" x14ac:dyDescent="0.2">
      <c r="A20" s="646"/>
      <c r="B20" s="647"/>
      <c r="C20" s="647"/>
      <c r="D20" s="647"/>
      <c r="E20" s="648"/>
      <c r="F20" s="774"/>
      <c r="G20" s="649"/>
      <c r="H20" s="650"/>
      <c r="I20" s="650"/>
      <c r="J20" s="650"/>
      <c r="K20" s="630">
        <f t="shared" si="0"/>
        <v>0</v>
      </c>
      <c r="L20" s="630">
        <f t="shared" si="1"/>
        <v>0</v>
      </c>
    </row>
    <row r="21" spans="1:12" s="616" customFormat="1" ht="17.25" x14ac:dyDescent="0.2">
      <c r="A21" s="646"/>
      <c r="B21" s="647"/>
      <c r="C21" s="647"/>
      <c r="D21" s="647"/>
      <c r="E21" s="648"/>
      <c r="F21" s="774"/>
      <c r="G21" s="649"/>
      <c r="H21" s="650"/>
      <c r="I21" s="650"/>
      <c r="J21" s="650"/>
      <c r="K21" s="630">
        <f t="shared" si="0"/>
        <v>0</v>
      </c>
      <c r="L21" s="630">
        <f t="shared" si="1"/>
        <v>0</v>
      </c>
    </row>
    <row r="22" spans="1:12" s="616" customFormat="1" ht="17.25" x14ac:dyDescent="0.2">
      <c r="A22" s="646"/>
      <c r="B22" s="647"/>
      <c r="C22" s="647"/>
      <c r="D22" s="647"/>
      <c r="E22" s="648"/>
      <c r="F22" s="774"/>
      <c r="G22" s="649"/>
      <c r="H22" s="650"/>
      <c r="I22" s="650"/>
      <c r="J22" s="650"/>
      <c r="K22" s="630">
        <f t="shared" si="0"/>
        <v>0</v>
      </c>
      <c r="L22" s="630">
        <f t="shared" si="1"/>
        <v>0</v>
      </c>
    </row>
    <row r="23" spans="1:12" s="616" customFormat="1" ht="17.25" x14ac:dyDescent="0.2">
      <c r="A23" s="646"/>
      <c r="B23" s="647"/>
      <c r="C23" s="647"/>
      <c r="D23" s="647"/>
      <c r="E23" s="648"/>
      <c r="F23" s="774"/>
      <c r="G23" s="649"/>
      <c r="H23" s="650"/>
      <c r="I23" s="650"/>
      <c r="J23" s="650"/>
      <c r="K23" s="630">
        <f t="shared" si="0"/>
        <v>0</v>
      </c>
      <c r="L23" s="630">
        <f t="shared" si="1"/>
        <v>0</v>
      </c>
    </row>
    <row r="24" spans="1:12" s="616" customFormat="1" ht="17.25" x14ac:dyDescent="0.2">
      <c r="A24" s="646"/>
      <c r="B24" s="647"/>
      <c r="C24" s="647"/>
      <c r="D24" s="647"/>
      <c r="E24" s="648"/>
      <c r="F24" s="774"/>
      <c r="G24" s="649"/>
      <c r="H24" s="650"/>
      <c r="I24" s="650"/>
      <c r="J24" s="650"/>
      <c r="K24" s="630">
        <f t="shared" si="0"/>
        <v>0</v>
      </c>
      <c r="L24" s="630">
        <f t="shared" si="1"/>
        <v>0</v>
      </c>
    </row>
    <row r="25" spans="1:12" s="616" customFormat="1" ht="17.25" x14ac:dyDescent="0.2">
      <c r="A25" s="646"/>
      <c r="B25" s="647"/>
      <c r="C25" s="647"/>
      <c r="D25" s="647"/>
      <c r="E25" s="648"/>
      <c r="F25" s="774"/>
      <c r="G25" s="649"/>
      <c r="H25" s="650"/>
      <c r="I25" s="650"/>
      <c r="J25" s="650"/>
      <c r="K25" s="630">
        <f t="shared" si="0"/>
        <v>0</v>
      </c>
      <c r="L25" s="630">
        <f t="shared" si="1"/>
        <v>0</v>
      </c>
    </row>
    <row r="26" spans="1:12" s="616" customFormat="1" ht="17.25" x14ac:dyDescent="0.2">
      <c r="A26" s="646"/>
      <c r="B26" s="647"/>
      <c r="C26" s="647"/>
      <c r="D26" s="647"/>
      <c r="E26" s="648"/>
      <c r="F26" s="774"/>
      <c r="G26" s="649"/>
      <c r="H26" s="650"/>
      <c r="I26" s="650"/>
      <c r="J26" s="650"/>
      <c r="K26" s="630">
        <f t="shared" si="0"/>
        <v>0</v>
      </c>
      <c r="L26" s="630">
        <f t="shared" si="1"/>
        <v>0</v>
      </c>
    </row>
    <row r="27" spans="1:12" s="616" customFormat="1" ht="17.25" x14ac:dyDescent="0.2">
      <c r="A27" s="646"/>
      <c r="B27" s="647"/>
      <c r="C27" s="647"/>
      <c r="D27" s="647"/>
      <c r="E27" s="648"/>
      <c r="F27" s="774"/>
      <c r="G27" s="649"/>
      <c r="H27" s="650"/>
      <c r="I27" s="650"/>
      <c r="J27" s="650"/>
      <c r="K27" s="630">
        <f t="shared" si="0"/>
        <v>0</v>
      </c>
      <c r="L27" s="630">
        <f t="shared" si="1"/>
        <v>0</v>
      </c>
    </row>
    <row r="28" spans="1:12" s="616" customFormat="1" ht="17.25" x14ac:dyDescent="0.2">
      <c r="A28" s="646"/>
      <c r="B28" s="647"/>
      <c r="C28" s="647"/>
      <c r="D28" s="647"/>
      <c r="E28" s="648"/>
      <c r="F28" s="774"/>
      <c r="G28" s="649"/>
      <c r="H28" s="650"/>
      <c r="I28" s="650"/>
      <c r="J28" s="650"/>
      <c r="K28" s="630">
        <f t="shared" si="0"/>
        <v>0</v>
      </c>
      <c r="L28" s="630">
        <f t="shared" si="1"/>
        <v>0</v>
      </c>
    </row>
    <row r="29" spans="1:12" s="616" customFormat="1" ht="17.25" x14ac:dyDescent="0.2">
      <c r="A29" s="646"/>
      <c r="B29" s="647"/>
      <c r="C29" s="647"/>
      <c r="D29" s="647"/>
      <c r="E29" s="648"/>
      <c r="F29" s="774"/>
      <c r="G29" s="649"/>
      <c r="H29" s="650"/>
      <c r="I29" s="650"/>
      <c r="J29" s="650"/>
      <c r="K29" s="630">
        <f t="shared" si="0"/>
        <v>0</v>
      </c>
      <c r="L29" s="630">
        <f t="shared" si="1"/>
        <v>0</v>
      </c>
    </row>
    <row r="30" spans="1:12" s="616" customFormat="1" ht="17.25" x14ac:dyDescent="0.2">
      <c r="A30" s="646"/>
      <c r="B30" s="647"/>
      <c r="C30" s="647"/>
      <c r="D30" s="647"/>
      <c r="E30" s="648"/>
      <c r="F30" s="774"/>
      <c r="G30" s="649"/>
      <c r="H30" s="650"/>
      <c r="I30" s="650"/>
      <c r="J30" s="650"/>
      <c r="K30" s="630">
        <f t="shared" si="0"/>
        <v>0</v>
      </c>
      <c r="L30" s="630">
        <f t="shared" si="1"/>
        <v>0</v>
      </c>
    </row>
    <row r="31" spans="1:12" s="616" customFormat="1" ht="17.25" x14ac:dyDescent="0.2">
      <c r="A31" s="646"/>
      <c r="B31" s="647"/>
      <c r="C31" s="647"/>
      <c r="D31" s="647"/>
      <c r="E31" s="648"/>
      <c r="F31" s="774"/>
      <c r="G31" s="649"/>
      <c r="H31" s="650"/>
      <c r="I31" s="650"/>
      <c r="J31" s="650"/>
      <c r="K31" s="630">
        <f t="shared" si="0"/>
        <v>0</v>
      </c>
      <c r="L31" s="630">
        <f t="shared" si="1"/>
        <v>0</v>
      </c>
    </row>
    <row r="32" spans="1:12" s="616" customFormat="1" ht="17.25" x14ac:dyDescent="0.2">
      <c r="A32" s="646"/>
      <c r="B32" s="647"/>
      <c r="C32" s="647"/>
      <c r="D32" s="647"/>
      <c r="E32" s="648"/>
      <c r="F32" s="774"/>
      <c r="G32" s="649"/>
      <c r="H32" s="650"/>
      <c r="I32" s="650"/>
      <c r="J32" s="650"/>
      <c r="K32" s="630">
        <f t="shared" si="0"/>
        <v>0</v>
      </c>
      <c r="L32" s="630">
        <f t="shared" si="1"/>
        <v>0</v>
      </c>
    </row>
    <row r="33" spans="1:12" s="616" customFormat="1" ht="17.25" x14ac:dyDescent="0.2">
      <c r="A33" s="646"/>
      <c r="B33" s="647"/>
      <c r="C33" s="647"/>
      <c r="D33" s="647"/>
      <c r="E33" s="648"/>
      <c r="F33" s="774"/>
      <c r="G33" s="649"/>
      <c r="H33" s="650"/>
      <c r="I33" s="650"/>
      <c r="J33" s="650"/>
      <c r="K33" s="630">
        <f t="shared" si="0"/>
        <v>0</v>
      </c>
      <c r="L33" s="630">
        <f t="shared" si="1"/>
        <v>0</v>
      </c>
    </row>
    <row r="34" spans="1:12" s="616" customFormat="1" ht="17.25" x14ac:dyDescent="0.2">
      <c r="A34" s="646"/>
      <c r="B34" s="647"/>
      <c r="C34" s="647"/>
      <c r="D34" s="647"/>
      <c r="E34" s="648"/>
      <c r="F34" s="774"/>
      <c r="G34" s="649"/>
      <c r="H34" s="650"/>
      <c r="I34" s="650"/>
      <c r="J34" s="650"/>
      <c r="K34" s="630">
        <f t="shared" si="0"/>
        <v>0</v>
      </c>
      <c r="L34" s="630">
        <f t="shared" si="1"/>
        <v>0</v>
      </c>
    </row>
    <row r="35" spans="1:12" s="616" customFormat="1" ht="17.25" x14ac:dyDescent="0.2">
      <c r="A35" s="646"/>
      <c r="B35" s="647"/>
      <c r="C35" s="647"/>
      <c r="D35" s="647"/>
      <c r="E35" s="648"/>
      <c r="F35" s="774"/>
      <c r="G35" s="649"/>
      <c r="H35" s="650"/>
      <c r="I35" s="650"/>
      <c r="J35" s="650"/>
      <c r="K35" s="630">
        <f t="shared" si="0"/>
        <v>0</v>
      </c>
      <c r="L35" s="630">
        <f t="shared" si="1"/>
        <v>0</v>
      </c>
    </row>
    <row r="36" spans="1:12" s="616" customFormat="1" ht="17.25" x14ac:dyDescent="0.2">
      <c r="A36" s="646"/>
      <c r="B36" s="647"/>
      <c r="C36" s="647"/>
      <c r="D36" s="647"/>
      <c r="E36" s="648"/>
      <c r="F36" s="774"/>
      <c r="G36" s="649"/>
      <c r="H36" s="650"/>
      <c r="I36" s="650"/>
      <c r="J36" s="650"/>
      <c r="K36" s="630">
        <f t="shared" si="0"/>
        <v>0</v>
      </c>
      <c r="L36" s="630">
        <f t="shared" si="1"/>
        <v>0</v>
      </c>
    </row>
    <row r="37" spans="1:12" s="616" customFormat="1" ht="17.25" x14ac:dyDescent="0.2">
      <c r="A37" s="646"/>
      <c r="B37" s="647"/>
      <c r="C37" s="647"/>
      <c r="D37" s="647"/>
      <c r="E37" s="648"/>
      <c r="F37" s="774"/>
      <c r="G37" s="649"/>
      <c r="H37" s="650"/>
      <c r="I37" s="650"/>
      <c r="J37" s="650"/>
      <c r="K37" s="630">
        <f t="shared" si="0"/>
        <v>0</v>
      </c>
      <c r="L37" s="630">
        <f t="shared" si="1"/>
        <v>0</v>
      </c>
    </row>
    <row r="38" spans="1:12" s="616" customFormat="1" ht="17.25" x14ac:dyDescent="0.2">
      <c r="A38" s="646"/>
      <c r="B38" s="647"/>
      <c r="C38" s="647"/>
      <c r="D38" s="647"/>
      <c r="E38" s="648"/>
      <c r="F38" s="774"/>
      <c r="G38" s="649"/>
      <c r="H38" s="650"/>
      <c r="I38" s="650"/>
      <c r="J38" s="650"/>
      <c r="K38" s="630">
        <f t="shared" si="0"/>
        <v>0</v>
      </c>
      <c r="L38" s="630">
        <f t="shared" si="1"/>
        <v>0</v>
      </c>
    </row>
    <row r="39" spans="1:12" s="616" customFormat="1" ht="17.25" x14ac:dyDescent="0.2">
      <c r="A39" s="646"/>
      <c r="B39" s="647"/>
      <c r="C39" s="647"/>
      <c r="D39" s="647"/>
      <c r="E39" s="648"/>
      <c r="F39" s="774"/>
      <c r="G39" s="649"/>
      <c r="H39" s="650"/>
      <c r="I39" s="650"/>
      <c r="J39" s="650"/>
      <c r="K39" s="630">
        <f t="shared" si="0"/>
        <v>0</v>
      </c>
      <c r="L39" s="630">
        <f t="shared" si="1"/>
        <v>0</v>
      </c>
    </row>
    <row r="40" spans="1:12" s="616" customFormat="1" ht="17.25" x14ac:dyDescent="0.2">
      <c r="A40" s="646"/>
      <c r="B40" s="647"/>
      <c r="C40" s="647"/>
      <c r="D40" s="647"/>
      <c r="E40" s="648"/>
      <c r="F40" s="774"/>
      <c r="G40" s="649"/>
      <c r="H40" s="650"/>
      <c r="I40" s="650"/>
      <c r="J40" s="650"/>
      <c r="K40" s="630">
        <f t="shared" si="0"/>
        <v>0</v>
      </c>
      <c r="L40" s="630">
        <f t="shared" si="1"/>
        <v>0</v>
      </c>
    </row>
    <row r="41" spans="1:12" s="616" customFormat="1" ht="17.25" x14ac:dyDescent="0.2">
      <c r="A41" s="646"/>
      <c r="B41" s="647"/>
      <c r="C41" s="647"/>
      <c r="D41" s="647"/>
      <c r="E41" s="648"/>
      <c r="F41" s="774"/>
      <c r="G41" s="649"/>
      <c r="H41" s="650"/>
      <c r="I41" s="650"/>
      <c r="J41" s="650"/>
      <c r="K41" s="630">
        <f t="shared" si="0"/>
        <v>0</v>
      </c>
      <c r="L41" s="630">
        <f t="shared" si="1"/>
        <v>0</v>
      </c>
    </row>
    <row r="42" spans="1:12" s="616" customFormat="1" ht="17.25" x14ac:dyDescent="0.2">
      <c r="A42" s="646"/>
      <c r="B42" s="647"/>
      <c r="C42" s="647"/>
      <c r="D42" s="647"/>
      <c r="E42" s="648"/>
      <c r="F42" s="774"/>
      <c r="G42" s="649"/>
      <c r="H42" s="650"/>
      <c r="I42" s="650"/>
      <c r="J42" s="650"/>
      <c r="K42" s="630">
        <f t="shared" si="0"/>
        <v>0</v>
      </c>
      <c r="L42" s="630">
        <f t="shared" si="1"/>
        <v>0</v>
      </c>
    </row>
    <row r="43" spans="1:12" s="616" customFormat="1" ht="17.25" x14ac:dyDescent="0.2">
      <c r="A43" s="646"/>
      <c r="B43" s="647"/>
      <c r="C43" s="647"/>
      <c r="D43" s="647"/>
      <c r="E43" s="648"/>
      <c r="F43" s="774"/>
      <c r="G43" s="649"/>
      <c r="H43" s="650"/>
      <c r="I43" s="650"/>
      <c r="J43" s="650"/>
      <c r="K43" s="630">
        <f t="shared" si="0"/>
        <v>0</v>
      </c>
      <c r="L43" s="630">
        <f t="shared" si="1"/>
        <v>0</v>
      </c>
    </row>
    <row r="44" spans="1:12" s="616" customFormat="1" ht="17.25" x14ac:dyDescent="0.2">
      <c r="A44" s="646"/>
      <c r="B44" s="647"/>
      <c r="C44" s="647"/>
      <c r="D44" s="647"/>
      <c r="E44" s="648"/>
      <c r="F44" s="774"/>
      <c r="G44" s="649"/>
      <c r="H44" s="650"/>
      <c r="I44" s="650"/>
      <c r="J44" s="650"/>
      <c r="K44" s="630">
        <f t="shared" si="0"/>
        <v>0</v>
      </c>
      <c r="L44" s="630">
        <f t="shared" si="1"/>
        <v>0</v>
      </c>
    </row>
    <row r="45" spans="1:12" s="616" customFormat="1" ht="17.25" x14ac:dyDescent="0.2">
      <c r="A45" s="646"/>
      <c r="B45" s="647"/>
      <c r="C45" s="647"/>
      <c r="D45" s="647"/>
      <c r="E45" s="648"/>
      <c r="F45" s="774"/>
      <c r="G45" s="649"/>
      <c r="H45" s="650"/>
      <c r="I45" s="650"/>
      <c r="J45" s="650"/>
      <c r="K45" s="630">
        <f t="shared" si="0"/>
        <v>0</v>
      </c>
      <c r="L45" s="630">
        <f t="shared" si="1"/>
        <v>0</v>
      </c>
    </row>
    <row r="46" spans="1:12" s="616" customFormat="1" ht="17.25" x14ac:dyDescent="0.2">
      <c r="A46" s="646"/>
      <c r="B46" s="647"/>
      <c r="C46" s="647"/>
      <c r="D46" s="647"/>
      <c r="E46" s="648"/>
      <c r="F46" s="774"/>
      <c r="G46" s="649"/>
      <c r="H46" s="650"/>
      <c r="I46" s="650"/>
      <c r="J46" s="650"/>
      <c r="K46" s="630">
        <f t="shared" si="0"/>
        <v>0</v>
      </c>
      <c r="L46" s="630">
        <f t="shared" si="1"/>
        <v>0</v>
      </c>
    </row>
    <row r="47" spans="1:12" s="616" customFormat="1" ht="17.25" x14ac:dyDescent="0.2">
      <c r="A47" s="646"/>
      <c r="B47" s="647"/>
      <c r="C47" s="647"/>
      <c r="D47" s="647"/>
      <c r="E47" s="648"/>
      <c r="F47" s="774"/>
      <c r="G47" s="649"/>
      <c r="H47" s="650"/>
      <c r="I47" s="650"/>
      <c r="J47" s="650"/>
      <c r="K47" s="630">
        <f t="shared" ref="K47:K78" si="2">I47+H47</f>
        <v>0</v>
      </c>
      <c r="L47" s="630">
        <f t="shared" ref="L47:L78" si="3">G47-K47</f>
        <v>0</v>
      </c>
    </row>
    <row r="48" spans="1:12" s="616" customFormat="1" ht="17.25" x14ac:dyDescent="0.2">
      <c r="A48" s="646"/>
      <c r="B48" s="647"/>
      <c r="C48" s="647"/>
      <c r="D48" s="647"/>
      <c r="E48" s="648"/>
      <c r="F48" s="774"/>
      <c r="G48" s="649"/>
      <c r="H48" s="650"/>
      <c r="I48" s="650"/>
      <c r="J48" s="650"/>
      <c r="K48" s="630">
        <f t="shared" si="2"/>
        <v>0</v>
      </c>
      <c r="L48" s="630">
        <f t="shared" si="3"/>
        <v>0</v>
      </c>
    </row>
    <row r="49" spans="1:12" s="616" customFormat="1" ht="17.25" x14ac:dyDescent="0.2">
      <c r="A49" s="646"/>
      <c r="B49" s="647"/>
      <c r="C49" s="647"/>
      <c r="D49" s="647"/>
      <c r="E49" s="648"/>
      <c r="F49" s="774"/>
      <c r="G49" s="649"/>
      <c r="H49" s="650"/>
      <c r="I49" s="650"/>
      <c r="J49" s="650"/>
      <c r="K49" s="630">
        <f t="shared" si="2"/>
        <v>0</v>
      </c>
      <c r="L49" s="630">
        <f t="shared" si="3"/>
        <v>0</v>
      </c>
    </row>
    <row r="50" spans="1:12" s="616" customFormat="1" ht="17.25" x14ac:dyDescent="0.2">
      <c r="A50" s="646"/>
      <c r="B50" s="647"/>
      <c r="C50" s="647"/>
      <c r="D50" s="647"/>
      <c r="E50" s="648"/>
      <c r="F50" s="774"/>
      <c r="G50" s="649"/>
      <c r="H50" s="650"/>
      <c r="I50" s="650"/>
      <c r="J50" s="650"/>
      <c r="K50" s="630">
        <f t="shared" si="2"/>
        <v>0</v>
      </c>
      <c r="L50" s="630">
        <f t="shared" si="3"/>
        <v>0</v>
      </c>
    </row>
    <row r="51" spans="1:12" s="616" customFormat="1" ht="17.25" x14ac:dyDescent="0.2">
      <c r="A51" s="646"/>
      <c r="B51" s="647"/>
      <c r="C51" s="647"/>
      <c r="D51" s="647"/>
      <c r="E51" s="648"/>
      <c r="F51" s="774"/>
      <c r="G51" s="649"/>
      <c r="H51" s="650"/>
      <c r="I51" s="650"/>
      <c r="J51" s="650"/>
      <c r="K51" s="630">
        <f t="shared" si="2"/>
        <v>0</v>
      </c>
      <c r="L51" s="630">
        <f t="shared" si="3"/>
        <v>0</v>
      </c>
    </row>
    <row r="52" spans="1:12" s="616" customFormat="1" ht="17.25" x14ac:dyDescent="0.2">
      <c r="A52" s="646"/>
      <c r="B52" s="647"/>
      <c r="C52" s="647"/>
      <c r="D52" s="647"/>
      <c r="E52" s="648"/>
      <c r="F52" s="774"/>
      <c r="G52" s="649"/>
      <c r="H52" s="650"/>
      <c r="I52" s="650"/>
      <c r="J52" s="650"/>
      <c r="K52" s="630">
        <f t="shared" si="2"/>
        <v>0</v>
      </c>
      <c r="L52" s="630">
        <f t="shared" si="3"/>
        <v>0</v>
      </c>
    </row>
    <row r="53" spans="1:12" s="616" customFormat="1" ht="17.25" x14ac:dyDescent="0.2">
      <c r="A53" s="646"/>
      <c r="B53" s="647"/>
      <c r="C53" s="647"/>
      <c r="D53" s="647"/>
      <c r="E53" s="648"/>
      <c r="F53" s="774"/>
      <c r="G53" s="649"/>
      <c r="H53" s="650"/>
      <c r="I53" s="650"/>
      <c r="J53" s="650"/>
      <c r="K53" s="630">
        <f t="shared" si="2"/>
        <v>0</v>
      </c>
      <c r="L53" s="630">
        <f t="shared" si="3"/>
        <v>0</v>
      </c>
    </row>
    <row r="54" spans="1:12" s="616" customFormat="1" ht="17.25" x14ac:dyDescent="0.2">
      <c r="A54" s="646"/>
      <c r="B54" s="647"/>
      <c r="C54" s="647"/>
      <c r="D54" s="647"/>
      <c r="E54" s="648"/>
      <c r="F54" s="774"/>
      <c r="G54" s="649"/>
      <c r="H54" s="650"/>
      <c r="I54" s="650"/>
      <c r="J54" s="650"/>
      <c r="K54" s="630">
        <f t="shared" si="2"/>
        <v>0</v>
      </c>
      <c r="L54" s="630">
        <f t="shared" si="3"/>
        <v>0</v>
      </c>
    </row>
    <row r="55" spans="1:12" s="616" customFormat="1" ht="17.25" x14ac:dyDescent="0.2">
      <c r="A55" s="646"/>
      <c r="B55" s="647"/>
      <c r="C55" s="647"/>
      <c r="D55" s="647"/>
      <c r="E55" s="648"/>
      <c r="F55" s="774"/>
      <c r="G55" s="649"/>
      <c r="H55" s="650"/>
      <c r="I55" s="650"/>
      <c r="J55" s="650"/>
      <c r="K55" s="630">
        <f t="shared" si="2"/>
        <v>0</v>
      </c>
      <c r="L55" s="630">
        <f t="shared" si="3"/>
        <v>0</v>
      </c>
    </row>
    <row r="56" spans="1:12" s="616" customFormat="1" ht="17.25" x14ac:dyDescent="0.2">
      <c r="A56" s="646"/>
      <c r="B56" s="647"/>
      <c r="C56" s="647"/>
      <c r="D56" s="647"/>
      <c r="E56" s="648"/>
      <c r="F56" s="774"/>
      <c r="G56" s="649"/>
      <c r="H56" s="650"/>
      <c r="I56" s="650"/>
      <c r="J56" s="650"/>
      <c r="K56" s="630">
        <f t="shared" si="2"/>
        <v>0</v>
      </c>
      <c r="L56" s="630">
        <f t="shared" si="3"/>
        <v>0</v>
      </c>
    </row>
    <row r="57" spans="1:12" s="616" customFormat="1" ht="17.25" x14ac:dyDescent="0.2">
      <c r="A57" s="646"/>
      <c r="B57" s="647"/>
      <c r="C57" s="647"/>
      <c r="D57" s="647"/>
      <c r="E57" s="648"/>
      <c r="F57" s="774"/>
      <c r="G57" s="649"/>
      <c r="H57" s="650"/>
      <c r="I57" s="650"/>
      <c r="J57" s="650"/>
      <c r="K57" s="630">
        <f t="shared" si="2"/>
        <v>0</v>
      </c>
      <c r="L57" s="630">
        <f t="shared" si="3"/>
        <v>0</v>
      </c>
    </row>
    <row r="58" spans="1:12" s="616" customFormat="1" ht="17.25" x14ac:dyDescent="0.2">
      <c r="A58" s="646"/>
      <c r="B58" s="647"/>
      <c r="C58" s="647"/>
      <c r="D58" s="647"/>
      <c r="E58" s="648"/>
      <c r="F58" s="774"/>
      <c r="G58" s="649"/>
      <c r="H58" s="650"/>
      <c r="I58" s="650"/>
      <c r="J58" s="650"/>
      <c r="K58" s="630">
        <f t="shared" si="2"/>
        <v>0</v>
      </c>
      <c r="L58" s="630">
        <f t="shared" si="3"/>
        <v>0</v>
      </c>
    </row>
    <row r="59" spans="1:12" s="616" customFormat="1" ht="17.25" x14ac:dyDescent="0.2">
      <c r="A59" s="646"/>
      <c r="B59" s="647"/>
      <c r="C59" s="647"/>
      <c r="D59" s="647"/>
      <c r="E59" s="648"/>
      <c r="F59" s="774"/>
      <c r="G59" s="649"/>
      <c r="H59" s="650"/>
      <c r="I59" s="650"/>
      <c r="J59" s="650"/>
      <c r="K59" s="630">
        <f t="shared" si="2"/>
        <v>0</v>
      </c>
      <c r="L59" s="630">
        <f t="shared" si="3"/>
        <v>0</v>
      </c>
    </row>
    <row r="60" spans="1:12" s="616" customFormat="1" ht="17.25" x14ac:dyDescent="0.2">
      <c r="A60" s="646"/>
      <c r="B60" s="647"/>
      <c r="C60" s="647"/>
      <c r="D60" s="647"/>
      <c r="E60" s="648"/>
      <c r="F60" s="774"/>
      <c r="G60" s="649"/>
      <c r="H60" s="650"/>
      <c r="I60" s="650"/>
      <c r="J60" s="650"/>
      <c r="K60" s="630">
        <f t="shared" si="2"/>
        <v>0</v>
      </c>
      <c r="L60" s="630">
        <f t="shared" si="3"/>
        <v>0</v>
      </c>
    </row>
    <row r="61" spans="1:12" s="616" customFormat="1" ht="17.25" x14ac:dyDescent="0.2">
      <c r="A61" s="646"/>
      <c r="B61" s="647"/>
      <c r="C61" s="647"/>
      <c r="D61" s="647"/>
      <c r="E61" s="648"/>
      <c r="F61" s="774"/>
      <c r="G61" s="649"/>
      <c r="H61" s="650"/>
      <c r="I61" s="650"/>
      <c r="J61" s="650"/>
      <c r="K61" s="630">
        <f t="shared" si="2"/>
        <v>0</v>
      </c>
      <c r="L61" s="630">
        <f t="shared" si="3"/>
        <v>0</v>
      </c>
    </row>
    <row r="62" spans="1:12" s="616" customFormat="1" ht="17.25" x14ac:dyDescent="0.2">
      <c r="A62" s="646"/>
      <c r="B62" s="647"/>
      <c r="C62" s="647"/>
      <c r="D62" s="647"/>
      <c r="E62" s="648"/>
      <c r="F62" s="774"/>
      <c r="G62" s="649"/>
      <c r="H62" s="650"/>
      <c r="I62" s="650"/>
      <c r="J62" s="650"/>
      <c r="K62" s="630">
        <f t="shared" si="2"/>
        <v>0</v>
      </c>
      <c r="L62" s="630">
        <f t="shared" si="3"/>
        <v>0</v>
      </c>
    </row>
    <row r="63" spans="1:12" s="616" customFormat="1" ht="17.25" x14ac:dyDescent="0.2">
      <c r="A63" s="646"/>
      <c r="B63" s="647"/>
      <c r="C63" s="647"/>
      <c r="D63" s="647"/>
      <c r="E63" s="648"/>
      <c r="F63" s="774"/>
      <c r="G63" s="649"/>
      <c r="H63" s="650"/>
      <c r="I63" s="650"/>
      <c r="J63" s="650"/>
      <c r="K63" s="630">
        <f t="shared" si="2"/>
        <v>0</v>
      </c>
      <c r="L63" s="630">
        <f t="shared" si="3"/>
        <v>0</v>
      </c>
    </row>
    <row r="64" spans="1:12" s="616" customFormat="1" ht="17.25" x14ac:dyDescent="0.2">
      <c r="A64" s="646"/>
      <c r="B64" s="647"/>
      <c r="C64" s="647"/>
      <c r="D64" s="647"/>
      <c r="E64" s="648"/>
      <c r="F64" s="774"/>
      <c r="G64" s="649"/>
      <c r="H64" s="650"/>
      <c r="I64" s="650"/>
      <c r="J64" s="650"/>
      <c r="K64" s="630">
        <f t="shared" si="2"/>
        <v>0</v>
      </c>
      <c r="L64" s="630">
        <f t="shared" si="3"/>
        <v>0</v>
      </c>
    </row>
    <row r="65" spans="1:12" s="616" customFormat="1" ht="17.25" x14ac:dyDescent="0.2">
      <c r="A65" s="646"/>
      <c r="B65" s="647"/>
      <c r="C65" s="647"/>
      <c r="D65" s="647"/>
      <c r="E65" s="648"/>
      <c r="F65" s="774"/>
      <c r="G65" s="649"/>
      <c r="H65" s="650"/>
      <c r="I65" s="650"/>
      <c r="J65" s="650"/>
      <c r="K65" s="630">
        <f t="shared" si="2"/>
        <v>0</v>
      </c>
      <c r="L65" s="630">
        <f t="shared" si="3"/>
        <v>0</v>
      </c>
    </row>
    <row r="66" spans="1:12" s="616" customFormat="1" ht="17.25" x14ac:dyDescent="0.2">
      <c r="A66" s="646"/>
      <c r="B66" s="647"/>
      <c r="C66" s="647"/>
      <c r="D66" s="647"/>
      <c r="E66" s="648"/>
      <c r="F66" s="774"/>
      <c r="G66" s="649"/>
      <c r="H66" s="650"/>
      <c r="I66" s="650"/>
      <c r="J66" s="650"/>
      <c r="K66" s="630">
        <f t="shared" si="2"/>
        <v>0</v>
      </c>
      <c r="L66" s="630">
        <f t="shared" si="3"/>
        <v>0</v>
      </c>
    </row>
    <row r="67" spans="1:12" s="616" customFormat="1" ht="17.25" x14ac:dyDescent="0.2">
      <c r="A67" s="646"/>
      <c r="B67" s="647"/>
      <c r="C67" s="647"/>
      <c r="D67" s="647"/>
      <c r="E67" s="648"/>
      <c r="F67" s="774"/>
      <c r="G67" s="649"/>
      <c r="H67" s="650"/>
      <c r="I67" s="650"/>
      <c r="J67" s="650"/>
      <c r="K67" s="630">
        <f t="shared" si="2"/>
        <v>0</v>
      </c>
      <c r="L67" s="630">
        <f t="shared" si="3"/>
        <v>0</v>
      </c>
    </row>
    <row r="68" spans="1:12" s="616" customFormat="1" ht="17.25" x14ac:dyDescent="0.2">
      <c r="A68" s="646"/>
      <c r="B68" s="647"/>
      <c r="C68" s="647"/>
      <c r="D68" s="647"/>
      <c r="E68" s="648"/>
      <c r="F68" s="774"/>
      <c r="G68" s="649"/>
      <c r="H68" s="650"/>
      <c r="I68" s="650"/>
      <c r="J68" s="650"/>
      <c r="K68" s="630">
        <f t="shared" si="2"/>
        <v>0</v>
      </c>
      <c r="L68" s="630">
        <f t="shared" si="3"/>
        <v>0</v>
      </c>
    </row>
    <row r="69" spans="1:12" s="616" customFormat="1" ht="17.25" x14ac:dyDescent="0.2">
      <c r="A69" s="646"/>
      <c r="B69" s="647"/>
      <c r="C69" s="647"/>
      <c r="D69" s="647"/>
      <c r="E69" s="648"/>
      <c r="F69" s="774"/>
      <c r="G69" s="649"/>
      <c r="H69" s="650"/>
      <c r="I69" s="650"/>
      <c r="J69" s="650"/>
      <c r="K69" s="630">
        <f t="shared" si="2"/>
        <v>0</v>
      </c>
      <c r="L69" s="630">
        <f t="shared" si="3"/>
        <v>0</v>
      </c>
    </row>
    <row r="70" spans="1:12" s="616" customFormat="1" ht="17.25" x14ac:dyDescent="0.2">
      <c r="A70" s="646"/>
      <c r="B70" s="647"/>
      <c r="C70" s="647"/>
      <c r="D70" s="647"/>
      <c r="E70" s="648"/>
      <c r="F70" s="774"/>
      <c r="G70" s="649"/>
      <c r="H70" s="650"/>
      <c r="I70" s="650"/>
      <c r="J70" s="650"/>
      <c r="K70" s="630">
        <f t="shared" si="2"/>
        <v>0</v>
      </c>
      <c r="L70" s="630">
        <f t="shared" si="3"/>
        <v>0</v>
      </c>
    </row>
    <row r="71" spans="1:12" s="616" customFormat="1" ht="17.25" x14ac:dyDescent="0.2">
      <c r="A71" s="646"/>
      <c r="B71" s="647"/>
      <c r="C71" s="647"/>
      <c r="D71" s="647"/>
      <c r="E71" s="648"/>
      <c r="F71" s="774"/>
      <c r="G71" s="649"/>
      <c r="H71" s="650"/>
      <c r="I71" s="650"/>
      <c r="J71" s="650"/>
      <c r="K71" s="630">
        <f t="shared" si="2"/>
        <v>0</v>
      </c>
      <c r="L71" s="630">
        <f t="shared" si="3"/>
        <v>0</v>
      </c>
    </row>
    <row r="72" spans="1:12" s="616" customFormat="1" ht="17.25" x14ac:dyDescent="0.2">
      <c r="A72" s="646"/>
      <c r="B72" s="647"/>
      <c r="C72" s="647"/>
      <c r="D72" s="647"/>
      <c r="E72" s="648"/>
      <c r="F72" s="774"/>
      <c r="G72" s="649"/>
      <c r="H72" s="650"/>
      <c r="I72" s="650"/>
      <c r="J72" s="650"/>
      <c r="K72" s="630">
        <f t="shared" si="2"/>
        <v>0</v>
      </c>
      <c r="L72" s="630">
        <f t="shared" si="3"/>
        <v>0</v>
      </c>
    </row>
    <row r="73" spans="1:12" s="616" customFormat="1" ht="17.25" x14ac:dyDescent="0.2">
      <c r="A73" s="646"/>
      <c r="B73" s="647"/>
      <c r="C73" s="647"/>
      <c r="D73" s="647"/>
      <c r="E73" s="648"/>
      <c r="F73" s="774"/>
      <c r="G73" s="649"/>
      <c r="H73" s="650"/>
      <c r="I73" s="650"/>
      <c r="J73" s="650"/>
      <c r="K73" s="630">
        <f t="shared" si="2"/>
        <v>0</v>
      </c>
      <c r="L73" s="630">
        <f t="shared" si="3"/>
        <v>0</v>
      </c>
    </row>
    <row r="74" spans="1:12" s="616" customFormat="1" ht="17.25" x14ac:dyDescent="0.2">
      <c r="A74" s="646"/>
      <c r="B74" s="647"/>
      <c r="C74" s="647"/>
      <c r="D74" s="647"/>
      <c r="E74" s="648"/>
      <c r="F74" s="774"/>
      <c r="G74" s="649"/>
      <c r="H74" s="650"/>
      <c r="I74" s="650"/>
      <c r="J74" s="650"/>
      <c r="K74" s="630">
        <f t="shared" si="2"/>
        <v>0</v>
      </c>
      <c r="L74" s="630">
        <f t="shared" si="3"/>
        <v>0</v>
      </c>
    </row>
    <row r="75" spans="1:12" s="616" customFormat="1" ht="17.25" x14ac:dyDescent="0.2">
      <c r="A75" s="646"/>
      <c r="B75" s="647"/>
      <c r="C75" s="647"/>
      <c r="D75" s="647"/>
      <c r="E75" s="648"/>
      <c r="F75" s="774"/>
      <c r="G75" s="649"/>
      <c r="H75" s="650"/>
      <c r="I75" s="650"/>
      <c r="J75" s="650"/>
      <c r="K75" s="630">
        <f t="shared" si="2"/>
        <v>0</v>
      </c>
      <c r="L75" s="630">
        <f t="shared" si="3"/>
        <v>0</v>
      </c>
    </row>
    <row r="76" spans="1:12" s="616" customFormat="1" ht="17.25" x14ac:dyDescent="0.2">
      <c r="A76" s="646"/>
      <c r="B76" s="647"/>
      <c r="C76" s="647"/>
      <c r="D76" s="647"/>
      <c r="E76" s="648"/>
      <c r="F76" s="774"/>
      <c r="G76" s="649"/>
      <c r="H76" s="650"/>
      <c r="I76" s="650"/>
      <c r="J76" s="650"/>
      <c r="K76" s="630">
        <f t="shared" si="2"/>
        <v>0</v>
      </c>
      <c r="L76" s="630">
        <f t="shared" si="3"/>
        <v>0</v>
      </c>
    </row>
    <row r="77" spans="1:12" s="616" customFormat="1" ht="17.25" x14ac:dyDescent="0.2">
      <c r="A77" s="646"/>
      <c r="B77" s="647"/>
      <c r="C77" s="647"/>
      <c r="D77" s="647"/>
      <c r="E77" s="648"/>
      <c r="F77" s="774"/>
      <c r="G77" s="649"/>
      <c r="H77" s="650"/>
      <c r="I77" s="650"/>
      <c r="J77" s="650"/>
      <c r="K77" s="630">
        <f t="shared" si="2"/>
        <v>0</v>
      </c>
      <c r="L77" s="630">
        <f t="shared" si="3"/>
        <v>0</v>
      </c>
    </row>
    <row r="78" spans="1:12" s="616" customFormat="1" ht="17.25" x14ac:dyDescent="0.2">
      <c r="A78" s="646"/>
      <c r="B78" s="647"/>
      <c r="C78" s="647"/>
      <c r="D78" s="647"/>
      <c r="E78" s="648"/>
      <c r="F78" s="774"/>
      <c r="G78" s="649"/>
      <c r="H78" s="650"/>
      <c r="I78" s="650"/>
      <c r="J78" s="650"/>
      <c r="K78" s="630">
        <f t="shared" si="2"/>
        <v>0</v>
      </c>
      <c r="L78" s="630">
        <f t="shared" si="3"/>
        <v>0</v>
      </c>
    </row>
    <row r="79" spans="1:12" s="616" customFormat="1" ht="17.25" x14ac:dyDescent="0.2">
      <c r="A79" s="646"/>
      <c r="B79" s="647"/>
      <c r="C79" s="647"/>
      <c r="D79" s="647"/>
      <c r="E79" s="648"/>
      <c r="F79" s="774"/>
      <c r="G79" s="649"/>
      <c r="H79" s="650"/>
      <c r="I79" s="650"/>
      <c r="J79" s="650"/>
      <c r="K79" s="630">
        <f t="shared" ref="K79:K110" si="4">I79+H79</f>
        <v>0</v>
      </c>
      <c r="L79" s="630">
        <f t="shared" ref="L79:L110" si="5">G79-K79</f>
        <v>0</v>
      </c>
    </row>
    <row r="80" spans="1:12" s="616" customFormat="1" ht="17.25" x14ac:dyDescent="0.2">
      <c r="A80" s="646"/>
      <c r="B80" s="647"/>
      <c r="C80" s="647"/>
      <c r="D80" s="647"/>
      <c r="E80" s="648"/>
      <c r="F80" s="774"/>
      <c r="G80" s="649"/>
      <c r="H80" s="650"/>
      <c r="I80" s="650"/>
      <c r="J80" s="650"/>
      <c r="K80" s="630">
        <f t="shared" si="4"/>
        <v>0</v>
      </c>
      <c r="L80" s="630">
        <f t="shared" si="5"/>
        <v>0</v>
      </c>
    </row>
    <row r="81" spans="1:12" s="616" customFormat="1" ht="17.25" x14ac:dyDescent="0.2">
      <c r="A81" s="646"/>
      <c r="B81" s="647"/>
      <c r="C81" s="647"/>
      <c r="D81" s="647"/>
      <c r="E81" s="648"/>
      <c r="F81" s="774"/>
      <c r="G81" s="649"/>
      <c r="H81" s="650"/>
      <c r="I81" s="650"/>
      <c r="J81" s="650"/>
      <c r="K81" s="630">
        <f t="shared" si="4"/>
        <v>0</v>
      </c>
      <c r="L81" s="630">
        <f t="shared" si="5"/>
        <v>0</v>
      </c>
    </row>
    <row r="82" spans="1:12" s="616" customFormat="1" ht="17.25" x14ac:dyDescent="0.2">
      <c r="A82" s="646"/>
      <c r="B82" s="647"/>
      <c r="C82" s="647"/>
      <c r="D82" s="647"/>
      <c r="E82" s="648"/>
      <c r="F82" s="774"/>
      <c r="G82" s="649"/>
      <c r="H82" s="650"/>
      <c r="I82" s="650"/>
      <c r="J82" s="650"/>
      <c r="K82" s="630">
        <f t="shared" si="4"/>
        <v>0</v>
      </c>
      <c r="L82" s="630">
        <f t="shared" si="5"/>
        <v>0</v>
      </c>
    </row>
    <row r="83" spans="1:12" s="616" customFormat="1" ht="17.25" x14ac:dyDescent="0.2">
      <c r="A83" s="646"/>
      <c r="B83" s="647"/>
      <c r="C83" s="647"/>
      <c r="D83" s="647"/>
      <c r="E83" s="648"/>
      <c r="F83" s="774"/>
      <c r="G83" s="649"/>
      <c r="H83" s="650"/>
      <c r="I83" s="650"/>
      <c r="J83" s="650"/>
      <c r="K83" s="630">
        <f t="shared" si="4"/>
        <v>0</v>
      </c>
      <c r="L83" s="630">
        <f t="shared" si="5"/>
        <v>0</v>
      </c>
    </row>
    <row r="84" spans="1:12" s="616" customFormat="1" ht="17.25" x14ac:dyDescent="0.2">
      <c r="A84" s="646"/>
      <c r="B84" s="647"/>
      <c r="C84" s="647"/>
      <c r="D84" s="647"/>
      <c r="E84" s="648"/>
      <c r="F84" s="774"/>
      <c r="G84" s="649"/>
      <c r="H84" s="650"/>
      <c r="I84" s="650"/>
      <c r="J84" s="650"/>
      <c r="K84" s="630">
        <f t="shared" si="4"/>
        <v>0</v>
      </c>
      <c r="L84" s="630">
        <f t="shared" si="5"/>
        <v>0</v>
      </c>
    </row>
    <row r="85" spans="1:12" s="616" customFormat="1" ht="17.25" x14ac:dyDescent="0.2">
      <c r="A85" s="646"/>
      <c r="B85" s="647"/>
      <c r="C85" s="647"/>
      <c r="D85" s="647"/>
      <c r="E85" s="648"/>
      <c r="F85" s="774"/>
      <c r="G85" s="649"/>
      <c r="H85" s="650"/>
      <c r="I85" s="650"/>
      <c r="J85" s="650"/>
      <c r="K85" s="630">
        <f t="shared" si="4"/>
        <v>0</v>
      </c>
      <c r="L85" s="630">
        <f t="shared" si="5"/>
        <v>0</v>
      </c>
    </row>
    <row r="86" spans="1:12" s="616" customFormat="1" ht="17.25" x14ac:dyDescent="0.2">
      <c r="A86" s="646"/>
      <c r="B86" s="647"/>
      <c r="C86" s="647"/>
      <c r="D86" s="647"/>
      <c r="E86" s="648"/>
      <c r="F86" s="774"/>
      <c r="G86" s="649"/>
      <c r="H86" s="650"/>
      <c r="I86" s="650"/>
      <c r="J86" s="650"/>
      <c r="K86" s="630">
        <f t="shared" si="4"/>
        <v>0</v>
      </c>
      <c r="L86" s="630">
        <f t="shared" si="5"/>
        <v>0</v>
      </c>
    </row>
    <row r="87" spans="1:12" s="616" customFormat="1" ht="17.25" x14ac:dyDescent="0.2">
      <c r="A87" s="646"/>
      <c r="B87" s="647"/>
      <c r="C87" s="647"/>
      <c r="D87" s="647"/>
      <c r="E87" s="648"/>
      <c r="F87" s="774"/>
      <c r="G87" s="649"/>
      <c r="H87" s="650"/>
      <c r="I87" s="650"/>
      <c r="J87" s="650"/>
      <c r="K87" s="630">
        <f t="shared" si="4"/>
        <v>0</v>
      </c>
      <c r="L87" s="630">
        <f t="shared" si="5"/>
        <v>0</v>
      </c>
    </row>
    <row r="88" spans="1:12" s="616" customFormat="1" ht="17.25" x14ac:dyDescent="0.2">
      <c r="A88" s="646"/>
      <c r="B88" s="647"/>
      <c r="C88" s="647"/>
      <c r="D88" s="647"/>
      <c r="E88" s="648"/>
      <c r="F88" s="774"/>
      <c r="G88" s="649"/>
      <c r="H88" s="650"/>
      <c r="I88" s="650"/>
      <c r="J88" s="650"/>
      <c r="K88" s="630">
        <f t="shared" si="4"/>
        <v>0</v>
      </c>
      <c r="L88" s="630">
        <f t="shared" si="5"/>
        <v>0</v>
      </c>
    </row>
    <row r="89" spans="1:12" s="616" customFormat="1" ht="17.25" x14ac:dyDescent="0.2">
      <c r="A89" s="646"/>
      <c r="B89" s="647"/>
      <c r="C89" s="647"/>
      <c r="D89" s="647"/>
      <c r="E89" s="648"/>
      <c r="F89" s="774"/>
      <c r="G89" s="649"/>
      <c r="H89" s="650"/>
      <c r="I89" s="650"/>
      <c r="J89" s="650"/>
      <c r="K89" s="630">
        <f t="shared" si="4"/>
        <v>0</v>
      </c>
      <c r="L89" s="630">
        <f t="shared" si="5"/>
        <v>0</v>
      </c>
    </row>
    <row r="90" spans="1:12" s="616" customFormat="1" ht="17.25" x14ac:dyDescent="0.2">
      <c r="A90" s="646"/>
      <c r="B90" s="647"/>
      <c r="C90" s="647"/>
      <c r="D90" s="647"/>
      <c r="E90" s="648"/>
      <c r="F90" s="774"/>
      <c r="G90" s="649"/>
      <c r="H90" s="650"/>
      <c r="I90" s="650"/>
      <c r="J90" s="650"/>
      <c r="K90" s="630">
        <f t="shared" si="4"/>
        <v>0</v>
      </c>
      <c r="L90" s="630">
        <f t="shared" si="5"/>
        <v>0</v>
      </c>
    </row>
    <row r="91" spans="1:12" s="616" customFormat="1" ht="17.25" x14ac:dyDescent="0.2">
      <c r="A91" s="646"/>
      <c r="B91" s="647"/>
      <c r="C91" s="647"/>
      <c r="D91" s="647"/>
      <c r="E91" s="648"/>
      <c r="F91" s="774"/>
      <c r="G91" s="649"/>
      <c r="H91" s="650"/>
      <c r="I91" s="650"/>
      <c r="J91" s="650"/>
      <c r="K91" s="630">
        <f t="shared" si="4"/>
        <v>0</v>
      </c>
      <c r="L91" s="630">
        <f t="shared" si="5"/>
        <v>0</v>
      </c>
    </row>
    <row r="92" spans="1:12" s="616" customFormat="1" ht="17.25" x14ac:dyDescent="0.2">
      <c r="A92" s="646"/>
      <c r="B92" s="647"/>
      <c r="C92" s="647"/>
      <c r="D92" s="647"/>
      <c r="E92" s="648"/>
      <c r="F92" s="774"/>
      <c r="G92" s="649"/>
      <c r="H92" s="650"/>
      <c r="I92" s="650"/>
      <c r="J92" s="650"/>
      <c r="K92" s="630">
        <f t="shared" si="4"/>
        <v>0</v>
      </c>
      <c r="L92" s="630">
        <f t="shared" si="5"/>
        <v>0</v>
      </c>
    </row>
    <row r="93" spans="1:12" s="616" customFormat="1" ht="17.25" x14ac:dyDescent="0.2">
      <c r="A93" s="646"/>
      <c r="B93" s="647"/>
      <c r="C93" s="647"/>
      <c r="D93" s="647"/>
      <c r="E93" s="648"/>
      <c r="F93" s="774"/>
      <c r="G93" s="649"/>
      <c r="H93" s="650"/>
      <c r="I93" s="650"/>
      <c r="J93" s="650"/>
      <c r="K93" s="630">
        <f t="shared" si="4"/>
        <v>0</v>
      </c>
      <c r="L93" s="630">
        <f t="shared" si="5"/>
        <v>0</v>
      </c>
    </row>
    <row r="94" spans="1:12" s="616" customFormat="1" ht="17.25" x14ac:dyDescent="0.2">
      <c r="A94" s="646"/>
      <c r="B94" s="647"/>
      <c r="C94" s="647"/>
      <c r="D94" s="647"/>
      <c r="E94" s="648"/>
      <c r="F94" s="774"/>
      <c r="G94" s="649"/>
      <c r="H94" s="650"/>
      <c r="I94" s="650"/>
      <c r="J94" s="650"/>
      <c r="K94" s="630">
        <f t="shared" si="4"/>
        <v>0</v>
      </c>
      <c r="L94" s="630">
        <f t="shared" si="5"/>
        <v>0</v>
      </c>
    </row>
    <row r="95" spans="1:12" s="616" customFormat="1" ht="17.25" x14ac:dyDescent="0.2">
      <c r="A95" s="646"/>
      <c r="B95" s="647"/>
      <c r="C95" s="647"/>
      <c r="D95" s="647"/>
      <c r="E95" s="648"/>
      <c r="F95" s="774"/>
      <c r="G95" s="649"/>
      <c r="H95" s="650"/>
      <c r="I95" s="650"/>
      <c r="J95" s="650"/>
      <c r="K95" s="630">
        <f t="shared" si="4"/>
        <v>0</v>
      </c>
      <c r="L95" s="630">
        <f t="shared" si="5"/>
        <v>0</v>
      </c>
    </row>
    <row r="96" spans="1:12" s="616" customFormat="1" ht="17.25" x14ac:dyDescent="0.2">
      <c r="A96" s="646"/>
      <c r="B96" s="647"/>
      <c r="C96" s="647"/>
      <c r="D96" s="647"/>
      <c r="E96" s="648"/>
      <c r="F96" s="774"/>
      <c r="G96" s="649"/>
      <c r="H96" s="650"/>
      <c r="I96" s="650"/>
      <c r="J96" s="650"/>
      <c r="K96" s="630">
        <f t="shared" si="4"/>
        <v>0</v>
      </c>
      <c r="L96" s="630">
        <f t="shared" si="5"/>
        <v>0</v>
      </c>
    </row>
    <row r="97" spans="1:12" s="616" customFormat="1" ht="17.25" x14ac:dyDescent="0.2">
      <c r="A97" s="646"/>
      <c r="B97" s="647"/>
      <c r="C97" s="647"/>
      <c r="D97" s="647"/>
      <c r="E97" s="648"/>
      <c r="F97" s="774"/>
      <c r="G97" s="649"/>
      <c r="H97" s="650"/>
      <c r="I97" s="650"/>
      <c r="J97" s="650"/>
      <c r="K97" s="630">
        <f t="shared" si="4"/>
        <v>0</v>
      </c>
      <c r="L97" s="630">
        <f t="shared" si="5"/>
        <v>0</v>
      </c>
    </row>
    <row r="98" spans="1:12" s="616" customFormat="1" ht="17.25" x14ac:dyDescent="0.2">
      <c r="A98" s="646"/>
      <c r="B98" s="647"/>
      <c r="C98" s="647"/>
      <c r="D98" s="647"/>
      <c r="E98" s="648"/>
      <c r="F98" s="774"/>
      <c r="G98" s="649"/>
      <c r="H98" s="650"/>
      <c r="I98" s="650"/>
      <c r="J98" s="650"/>
      <c r="K98" s="630">
        <f t="shared" si="4"/>
        <v>0</v>
      </c>
      <c r="L98" s="630">
        <f t="shared" si="5"/>
        <v>0</v>
      </c>
    </row>
    <row r="99" spans="1:12" s="616" customFormat="1" ht="17.25" x14ac:dyDescent="0.2">
      <c r="A99" s="646"/>
      <c r="B99" s="647"/>
      <c r="C99" s="647"/>
      <c r="D99" s="647"/>
      <c r="E99" s="648"/>
      <c r="F99" s="774"/>
      <c r="G99" s="649"/>
      <c r="H99" s="650"/>
      <c r="I99" s="650"/>
      <c r="J99" s="650"/>
      <c r="K99" s="630">
        <f t="shared" si="4"/>
        <v>0</v>
      </c>
      <c r="L99" s="630">
        <f t="shared" si="5"/>
        <v>0</v>
      </c>
    </row>
    <row r="100" spans="1:12" s="616" customFormat="1" ht="17.25" x14ac:dyDescent="0.2">
      <c r="A100" s="646"/>
      <c r="B100" s="647"/>
      <c r="C100" s="647"/>
      <c r="D100" s="647"/>
      <c r="E100" s="648"/>
      <c r="F100" s="774"/>
      <c r="G100" s="649"/>
      <c r="H100" s="650"/>
      <c r="I100" s="650"/>
      <c r="J100" s="650"/>
      <c r="K100" s="630">
        <f t="shared" si="4"/>
        <v>0</v>
      </c>
      <c r="L100" s="630">
        <f t="shared" si="5"/>
        <v>0</v>
      </c>
    </row>
    <row r="101" spans="1:12" s="616" customFormat="1" ht="17.25" x14ac:dyDescent="0.2">
      <c r="A101" s="646"/>
      <c r="B101" s="647"/>
      <c r="C101" s="647"/>
      <c r="D101" s="647"/>
      <c r="E101" s="648"/>
      <c r="F101" s="774"/>
      <c r="G101" s="649"/>
      <c r="H101" s="650"/>
      <c r="I101" s="650"/>
      <c r="J101" s="650"/>
      <c r="K101" s="630">
        <f t="shared" si="4"/>
        <v>0</v>
      </c>
      <c r="L101" s="630">
        <f t="shared" si="5"/>
        <v>0</v>
      </c>
    </row>
    <row r="102" spans="1:12" s="616" customFormat="1" ht="17.25" x14ac:dyDescent="0.2">
      <c r="A102" s="646"/>
      <c r="B102" s="647"/>
      <c r="C102" s="647"/>
      <c r="D102" s="647"/>
      <c r="E102" s="648"/>
      <c r="F102" s="774"/>
      <c r="G102" s="649"/>
      <c r="H102" s="650"/>
      <c r="I102" s="650"/>
      <c r="J102" s="650"/>
      <c r="K102" s="630">
        <f t="shared" si="4"/>
        <v>0</v>
      </c>
      <c r="L102" s="630">
        <f t="shared" si="5"/>
        <v>0</v>
      </c>
    </row>
    <row r="103" spans="1:12" s="616" customFormat="1" ht="17.25" x14ac:dyDescent="0.2">
      <c r="A103" s="646"/>
      <c r="B103" s="647"/>
      <c r="C103" s="647"/>
      <c r="D103" s="647"/>
      <c r="E103" s="648"/>
      <c r="F103" s="774"/>
      <c r="G103" s="649"/>
      <c r="H103" s="650"/>
      <c r="I103" s="650"/>
      <c r="J103" s="650"/>
      <c r="K103" s="630">
        <f t="shared" si="4"/>
        <v>0</v>
      </c>
      <c r="L103" s="630">
        <f t="shared" si="5"/>
        <v>0</v>
      </c>
    </row>
    <row r="104" spans="1:12" s="616" customFormat="1" ht="17.25" x14ac:dyDescent="0.2">
      <c r="A104" s="646"/>
      <c r="B104" s="647"/>
      <c r="C104" s="647"/>
      <c r="D104" s="647"/>
      <c r="E104" s="648"/>
      <c r="F104" s="774"/>
      <c r="G104" s="649"/>
      <c r="H104" s="650"/>
      <c r="I104" s="650"/>
      <c r="J104" s="650"/>
      <c r="K104" s="630">
        <f t="shared" si="4"/>
        <v>0</v>
      </c>
      <c r="L104" s="630">
        <f t="shared" si="5"/>
        <v>0</v>
      </c>
    </row>
    <row r="105" spans="1:12" s="616" customFormat="1" ht="17.25" x14ac:dyDescent="0.2">
      <c r="A105" s="646"/>
      <c r="B105" s="647"/>
      <c r="C105" s="647"/>
      <c r="D105" s="647"/>
      <c r="E105" s="648"/>
      <c r="F105" s="774"/>
      <c r="G105" s="649"/>
      <c r="H105" s="650"/>
      <c r="I105" s="650"/>
      <c r="J105" s="650"/>
      <c r="K105" s="630">
        <f t="shared" si="4"/>
        <v>0</v>
      </c>
      <c r="L105" s="630">
        <f t="shared" si="5"/>
        <v>0</v>
      </c>
    </row>
    <row r="106" spans="1:12" s="616" customFormat="1" ht="17.25" x14ac:dyDescent="0.2">
      <c r="A106" s="646"/>
      <c r="B106" s="647"/>
      <c r="C106" s="647"/>
      <c r="D106" s="647"/>
      <c r="E106" s="648"/>
      <c r="F106" s="774"/>
      <c r="G106" s="649"/>
      <c r="H106" s="650"/>
      <c r="I106" s="650"/>
      <c r="J106" s="650"/>
      <c r="K106" s="630">
        <f t="shared" si="4"/>
        <v>0</v>
      </c>
      <c r="L106" s="630">
        <f t="shared" si="5"/>
        <v>0</v>
      </c>
    </row>
    <row r="107" spans="1:12" s="616" customFormat="1" ht="17.25" x14ac:dyDescent="0.2">
      <c r="A107" s="646"/>
      <c r="B107" s="647"/>
      <c r="C107" s="647"/>
      <c r="D107" s="647"/>
      <c r="E107" s="648"/>
      <c r="F107" s="774"/>
      <c r="G107" s="649"/>
      <c r="H107" s="650"/>
      <c r="I107" s="650"/>
      <c r="J107" s="650"/>
      <c r="K107" s="630">
        <f t="shared" si="4"/>
        <v>0</v>
      </c>
      <c r="L107" s="630">
        <f t="shared" si="5"/>
        <v>0</v>
      </c>
    </row>
    <row r="108" spans="1:12" s="616" customFormat="1" ht="17.25" x14ac:dyDescent="0.2">
      <c r="A108" s="646"/>
      <c r="B108" s="647"/>
      <c r="C108" s="647"/>
      <c r="D108" s="647"/>
      <c r="E108" s="648"/>
      <c r="F108" s="774"/>
      <c r="G108" s="649"/>
      <c r="H108" s="650"/>
      <c r="I108" s="650"/>
      <c r="J108" s="650"/>
      <c r="K108" s="630">
        <f t="shared" si="4"/>
        <v>0</v>
      </c>
      <c r="L108" s="630">
        <f t="shared" si="5"/>
        <v>0</v>
      </c>
    </row>
    <row r="109" spans="1:12" s="616" customFormat="1" ht="17.25" x14ac:dyDescent="0.2">
      <c r="A109" s="646"/>
      <c r="B109" s="647"/>
      <c r="C109" s="647"/>
      <c r="D109" s="647"/>
      <c r="E109" s="648"/>
      <c r="F109" s="774"/>
      <c r="G109" s="649"/>
      <c r="H109" s="650"/>
      <c r="I109" s="650"/>
      <c r="J109" s="650"/>
      <c r="K109" s="630">
        <f t="shared" si="4"/>
        <v>0</v>
      </c>
      <c r="L109" s="630">
        <f t="shared" si="5"/>
        <v>0</v>
      </c>
    </row>
    <row r="110" spans="1:12" s="616" customFormat="1" ht="17.25" x14ac:dyDescent="0.2">
      <c r="A110" s="646"/>
      <c r="B110" s="647"/>
      <c r="C110" s="647"/>
      <c r="D110" s="647"/>
      <c r="E110" s="648"/>
      <c r="F110" s="774"/>
      <c r="G110" s="649"/>
      <c r="H110" s="650"/>
      <c r="I110" s="650"/>
      <c r="J110" s="650"/>
      <c r="K110" s="630">
        <f t="shared" si="4"/>
        <v>0</v>
      </c>
      <c r="L110" s="630">
        <f t="shared" si="5"/>
        <v>0</v>
      </c>
    </row>
    <row r="111" spans="1:12" s="616" customFormat="1" ht="17.25" x14ac:dyDescent="0.2">
      <c r="A111" s="646"/>
      <c r="B111" s="647"/>
      <c r="C111" s="647"/>
      <c r="D111" s="647"/>
      <c r="E111" s="648"/>
      <c r="F111" s="774"/>
      <c r="G111" s="649"/>
      <c r="H111" s="650"/>
      <c r="I111" s="650"/>
      <c r="J111" s="650"/>
      <c r="K111" s="630">
        <f t="shared" ref="K111:K142" si="6">I111+H111</f>
        <v>0</v>
      </c>
      <c r="L111" s="630">
        <f t="shared" ref="L111:L142" si="7">G111-K111</f>
        <v>0</v>
      </c>
    </row>
    <row r="112" spans="1:12" s="616" customFormat="1" ht="17.25" x14ac:dyDescent="0.2">
      <c r="A112" s="646"/>
      <c r="B112" s="647"/>
      <c r="C112" s="647"/>
      <c r="D112" s="647"/>
      <c r="E112" s="648"/>
      <c r="F112" s="774"/>
      <c r="G112" s="649"/>
      <c r="H112" s="650"/>
      <c r="I112" s="650"/>
      <c r="J112" s="650"/>
      <c r="K112" s="630">
        <f t="shared" si="6"/>
        <v>0</v>
      </c>
      <c r="L112" s="630">
        <f t="shared" si="7"/>
        <v>0</v>
      </c>
    </row>
    <row r="113" spans="1:12" s="616" customFormat="1" ht="17.25" x14ac:dyDescent="0.2">
      <c r="A113" s="646"/>
      <c r="B113" s="647"/>
      <c r="C113" s="647"/>
      <c r="D113" s="647"/>
      <c r="E113" s="648"/>
      <c r="F113" s="774"/>
      <c r="G113" s="649"/>
      <c r="H113" s="650"/>
      <c r="I113" s="650"/>
      <c r="J113" s="650"/>
      <c r="K113" s="630">
        <f t="shared" si="6"/>
        <v>0</v>
      </c>
      <c r="L113" s="630">
        <f t="shared" si="7"/>
        <v>0</v>
      </c>
    </row>
    <row r="114" spans="1:12" s="616" customFormat="1" ht="17.25" x14ac:dyDescent="0.2">
      <c r="A114" s="646"/>
      <c r="B114" s="647"/>
      <c r="C114" s="647"/>
      <c r="D114" s="647"/>
      <c r="E114" s="648"/>
      <c r="F114" s="774"/>
      <c r="G114" s="649"/>
      <c r="H114" s="650"/>
      <c r="I114" s="650"/>
      <c r="J114" s="650"/>
      <c r="K114" s="630">
        <f t="shared" si="6"/>
        <v>0</v>
      </c>
      <c r="L114" s="630">
        <f t="shared" si="7"/>
        <v>0</v>
      </c>
    </row>
    <row r="115" spans="1:12" s="616" customFormat="1" ht="17.25" x14ac:dyDescent="0.2">
      <c r="A115" s="646"/>
      <c r="B115" s="647"/>
      <c r="C115" s="647"/>
      <c r="D115" s="647"/>
      <c r="E115" s="648"/>
      <c r="F115" s="774"/>
      <c r="G115" s="649"/>
      <c r="H115" s="650"/>
      <c r="I115" s="650"/>
      <c r="J115" s="650"/>
      <c r="K115" s="630">
        <f t="shared" si="6"/>
        <v>0</v>
      </c>
      <c r="L115" s="630">
        <f t="shared" si="7"/>
        <v>0</v>
      </c>
    </row>
    <row r="116" spans="1:12" s="616" customFormat="1" ht="17.25" x14ac:dyDescent="0.2">
      <c r="A116" s="646"/>
      <c r="B116" s="647"/>
      <c r="C116" s="647"/>
      <c r="D116" s="647"/>
      <c r="E116" s="648"/>
      <c r="F116" s="774"/>
      <c r="G116" s="649"/>
      <c r="H116" s="650"/>
      <c r="I116" s="650"/>
      <c r="J116" s="650"/>
      <c r="K116" s="630">
        <f t="shared" si="6"/>
        <v>0</v>
      </c>
      <c r="L116" s="630">
        <f t="shared" si="7"/>
        <v>0</v>
      </c>
    </row>
    <row r="117" spans="1:12" s="616" customFormat="1" ht="17.25" x14ac:dyDescent="0.2">
      <c r="A117" s="646"/>
      <c r="B117" s="647"/>
      <c r="C117" s="647"/>
      <c r="D117" s="647"/>
      <c r="E117" s="648"/>
      <c r="F117" s="774"/>
      <c r="G117" s="649"/>
      <c r="H117" s="650"/>
      <c r="I117" s="650"/>
      <c r="J117" s="650"/>
      <c r="K117" s="630">
        <f t="shared" si="6"/>
        <v>0</v>
      </c>
      <c r="L117" s="630">
        <f t="shared" si="7"/>
        <v>0</v>
      </c>
    </row>
    <row r="118" spans="1:12" s="616" customFormat="1" ht="17.25" x14ac:dyDescent="0.2">
      <c r="A118" s="646"/>
      <c r="B118" s="647"/>
      <c r="C118" s="647"/>
      <c r="D118" s="647"/>
      <c r="E118" s="648"/>
      <c r="F118" s="774"/>
      <c r="G118" s="649"/>
      <c r="H118" s="650"/>
      <c r="I118" s="650"/>
      <c r="J118" s="650"/>
      <c r="K118" s="630">
        <f t="shared" si="6"/>
        <v>0</v>
      </c>
      <c r="L118" s="630">
        <f t="shared" si="7"/>
        <v>0</v>
      </c>
    </row>
    <row r="119" spans="1:12" s="616" customFormat="1" ht="17.25" x14ac:dyDescent="0.2">
      <c r="A119" s="646"/>
      <c r="B119" s="647"/>
      <c r="C119" s="647"/>
      <c r="D119" s="647"/>
      <c r="E119" s="648"/>
      <c r="F119" s="774"/>
      <c r="G119" s="649"/>
      <c r="H119" s="650"/>
      <c r="I119" s="650"/>
      <c r="J119" s="650"/>
      <c r="K119" s="630">
        <f t="shared" si="6"/>
        <v>0</v>
      </c>
      <c r="L119" s="630">
        <f t="shared" si="7"/>
        <v>0</v>
      </c>
    </row>
    <row r="120" spans="1:12" s="616" customFormat="1" ht="17.25" x14ac:dyDescent="0.2">
      <c r="A120" s="646"/>
      <c r="B120" s="647"/>
      <c r="C120" s="647"/>
      <c r="D120" s="647"/>
      <c r="E120" s="648"/>
      <c r="F120" s="774"/>
      <c r="G120" s="649"/>
      <c r="H120" s="650"/>
      <c r="I120" s="650"/>
      <c r="J120" s="650"/>
      <c r="K120" s="630">
        <f t="shared" si="6"/>
        <v>0</v>
      </c>
      <c r="L120" s="630">
        <f t="shared" si="7"/>
        <v>0</v>
      </c>
    </row>
    <row r="121" spans="1:12" s="616" customFormat="1" ht="17.25" x14ac:dyDescent="0.2">
      <c r="A121" s="646"/>
      <c r="B121" s="647"/>
      <c r="C121" s="647"/>
      <c r="D121" s="647"/>
      <c r="E121" s="648"/>
      <c r="F121" s="774"/>
      <c r="G121" s="649"/>
      <c r="H121" s="650"/>
      <c r="I121" s="650"/>
      <c r="J121" s="650"/>
      <c r="K121" s="630">
        <f t="shared" si="6"/>
        <v>0</v>
      </c>
      <c r="L121" s="630">
        <f t="shared" si="7"/>
        <v>0</v>
      </c>
    </row>
    <row r="122" spans="1:12" s="616" customFormat="1" ht="17.25" x14ac:dyDescent="0.2">
      <c r="A122" s="646"/>
      <c r="B122" s="647"/>
      <c r="C122" s="647"/>
      <c r="D122" s="647"/>
      <c r="E122" s="648"/>
      <c r="F122" s="774"/>
      <c r="G122" s="649"/>
      <c r="H122" s="650"/>
      <c r="I122" s="650"/>
      <c r="J122" s="650"/>
      <c r="K122" s="630">
        <f t="shared" si="6"/>
        <v>0</v>
      </c>
      <c r="L122" s="630">
        <f t="shared" si="7"/>
        <v>0</v>
      </c>
    </row>
    <row r="123" spans="1:12" s="616" customFormat="1" ht="17.25" x14ac:dyDescent="0.2">
      <c r="A123" s="646"/>
      <c r="B123" s="647"/>
      <c r="C123" s="647"/>
      <c r="D123" s="647"/>
      <c r="E123" s="648"/>
      <c r="F123" s="774"/>
      <c r="G123" s="649"/>
      <c r="H123" s="650"/>
      <c r="I123" s="650"/>
      <c r="J123" s="650"/>
      <c r="K123" s="630">
        <f t="shared" si="6"/>
        <v>0</v>
      </c>
      <c r="L123" s="630">
        <f t="shared" si="7"/>
        <v>0</v>
      </c>
    </row>
    <row r="124" spans="1:12" s="616" customFormat="1" ht="17.25" x14ac:dyDescent="0.2">
      <c r="A124" s="646"/>
      <c r="B124" s="647"/>
      <c r="C124" s="647"/>
      <c r="D124" s="647"/>
      <c r="E124" s="648"/>
      <c r="F124" s="774"/>
      <c r="G124" s="649"/>
      <c r="H124" s="650"/>
      <c r="I124" s="650"/>
      <c r="J124" s="650"/>
      <c r="K124" s="630">
        <f t="shared" si="6"/>
        <v>0</v>
      </c>
      <c r="L124" s="630">
        <f t="shared" si="7"/>
        <v>0</v>
      </c>
    </row>
    <row r="125" spans="1:12" s="616" customFormat="1" ht="17.25" x14ac:dyDescent="0.2">
      <c r="A125" s="646"/>
      <c r="B125" s="647"/>
      <c r="C125" s="647"/>
      <c r="D125" s="647"/>
      <c r="E125" s="648"/>
      <c r="F125" s="774"/>
      <c r="G125" s="649"/>
      <c r="H125" s="650"/>
      <c r="I125" s="650"/>
      <c r="J125" s="650"/>
      <c r="K125" s="630">
        <f t="shared" si="6"/>
        <v>0</v>
      </c>
      <c r="L125" s="630">
        <f t="shared" si="7"/>
        <v>0</v>
      </c>
    </row>
    <row r="126" spans="1:12" s="616" customFormat="1" ht="17.25" x14ac:dyDescent="0.2">
      <c r="A126" s="646"/>
      <c r="B126" s="647"/>
      <c r="C126" s="647"/>
      <c r="D126" s="647"/>
      <c r="E126" s="648"/>
      <c r="F126" s="774"/>
      <c r="G126" s="649"/>
      <c r="H126" s="650"/>
      <c r="I126" s="650"/>
      <c r="J126" s="650"/>
      <c r="K126" s="630">
        <f t="shared" si="6"/>
        <v>0</v>
      </c>
      <c r="L126" s="630">
        <f t="shared" si="7"/>
        <v>0</v>
      </c>
    </row>
    <row r="127" spans="1:12" s="616" customFormat="1" ht="17.25" x14ac:dyDescent="0.2">
      <c r="A127" s="646"/>
      <c r="B127" s="647"/>
      <c r="C127" s="647"/>
      <c r="D127" s="647"/>
      <c r="E127" s="648"/>
      <c r="F127" s="774"/>
      <c r="G127" s="649"/>
      <c r="H127" s="650"/>
      <c r="I127" s="650"/>
      <c r="J127" s="650"/>
      <c r="K127" s="630">
        <f t="shared" si="6"/>
        <v>0</v>
      </c>
      <c r="L127" s="630">
        <f t="shared" si="7"/>
        <v>0</v>
      </c>
    </row>
    <row r="128" spans="1:12" s="616" customFormat="1" ht="17.25" x14ac:dyDescent="0.2">
      <c r="A128" s="646"/>
      <c r="B128" s="647"/>
      <c r="C128" s="647"/>
      <c r="D128" s="647"/>
      <c r="E128" s="648"/>
      <c r="F128" s="774"/>
      <c r="G128" s="649"/>
      <c r="H128" s="650"/>
      <c r="I128" s="650"/>
      <c r="J128" s="650"/>
      <c r="K128" s="630">
        <f t="shared" si="6"/>
        <v>0</v>
      </c>
      <c r="L128" s="630">
        <f t="shared" si="7"/>
        <v>0</v>
      </c>
    </row>
    <row r="129" spans="1:12" s="616" customFormat="1" ht="17.25" x14ac:dyDescent="0.2">
      <c r="A129" s="646"/>
      <c r="B129" s="647"/>
      <c r="C129" s="647"/>
      <c r="D129" s="647"/>
      <c r="E129" s="648"/>
      <c r="F129" s="774"/>
      <c r="G129" s="649"/>
      <c r="H129" s="650"/>
      <c r="I129" s="650"/>
      <c r="J129" s="650"/>
      <c r="K129" s="630">
        <f t="shared" si="6"/>
        <v>0</v>
      </c>
      <c r="L129" s="630">
        <f t="shared" si="7"/>
        <v>0</v>
      </c>
    </row>
    <row r="130" spans="1:12" s="616" customFormat="1" ht="17.25" x14ac:dyDescent="0.2">
      <c r="A130" s="646"/>
      <c r="B130" s="647"/>
      <c r="C130" s="647"/>
      <c r="D130" s="647"/>
      <c r="E130" s="648"/>
      <c r="F130" s="774"/>
      <c r="G130" s="649"/>
      <c r="H130" s="650"/>
      <c r="I130" s="650"/>
      <c r="J130" s="650"/>
      <c r="K130" s="630">
        <f t="shared" si="6"/>
        <v>0</v>
      </c>
      <c r="L130" s="630">
        <f t="shared" si="7"/>
        <v>0</v>
      </c>
    </row>
    <row r="131" spans="1:12" s="616" customFormat="1" ht="17.25" x14ac:dyDescent="0.2">
      <c r="A131" s="646"/>
      <c r="B131" s="647"/>
      <c r="C131" s="647"/>
      <c r="D131" s="647"/>
      <c r="E131" s="648"/>
      <c r="F131" s="774"/>
      <c r="G131" s="649"/>
      <c r="H131" s="650"/>
      <c r="I131" s="650"/>
      <c r="J131" s="650"/>
      <c r="K131" s="630">
        <f t="shared" si="6"/>
        <v>0</v>
      </c>
      <c r="L131" s="630">
        <f t="shared" si="7"/>
        <v>0</v>
      </c>
    </row>
    <row r="132" spans="1:12" s="616" customFormat="1" ht="17.25" x14ac:dyDescent="0.2">
      <c r="A132" s="646"/>
      <c r="B132" s="647"/>
      <c r="C132" s="647"/>
      <c r="D132" s="647"/>
      <c r="E132" s="648"/>
      <c r="F132" s="774"/>
      <c r="G132" s="649"/>
      <c r="H132" s="650"/>
      <c r="I132" s="650"/>
      <c r="J132" s="650"/>
      <c r="K132" s="630">
        <f t="shared" si="6"/>
        <v>0</v>
      </c>
      <c r="L132" s="630">
        <f t="shared" si="7"/>
        <v>0</v>
      </c>
    </row>
    <row r="133" spans="1:12" s="616" customFormat="1" ht="17.25" x14ac:dyDescent="0.2">
      <c r="A133" s="646"/>
      <c r="B133" s="647"/>
      <c r="C133" s="647"/>
      <c r="D133" s="647"/>
      <c r="E133" s="648"/>
      <c r="F133" s="774"/>
      <c r="G133" s="649"/>
      <c r="H133" s="650"/>
      <c r="I133" s="650"/>
      <c r="J133" s="650"/>
      <c r="K133" s="630">
        <f t="shared" si="6"/>
        <v>0</v>
      </c>
      <c r="L133" s="630">
        <f t="shared" si="7"/>
        <v>0</v>
      </c>
    </row>
    <row r="134" spans="1:12" s="616" customFormat="1" ht="17.25" x14ac:dyDescent="0.2">
      <c r="A134" s="646"/>
      <c r="B134" s="647"/>
      <c r="C134" s="647"/>
      <c r="D134" s="647"/>
      <c r="E134" s="648"/>
      <c r="F134" s="774"/>
      <c r="G134" s="649"/>
      <c r="H134" s="650"/>
      <c r="I134" s="650"/>
      <c r="J134" s="650"/>
      <c r="K134" s="630">
        <f t="shared" si="6"/>
        <v>0</v>
      </c>
      <c r="L134" s="630">
        <f t="shared" si="7"/>
        <v>0</v>
      </c>
    </row>
    <row r="135" spans="1:12" s="616" customFormat="1" ht="17.25" x14ac:dyDescent="0.2">
      <c r="A135" s="646"/>
      <c r="B135" s="647"/>
      <c r="C135" s="647"/>
      <c r="D135" s="647"/>
      <c r="E135" s="648"/>
      <c r="F135" s="774"/>
      <c r="G135" s="649"/>
      <c r="H135" s="650"/>
      <c r="I135" s="650"/>
      <c r="J135" s="650"/>
      <c r="K135" s="630">
        <f t="shared" si="6"/>
        <v>0</v>
      </c>
      <c r="L135" s="630">
        <f t="shared" si="7"/>
        <v>0</v>
      </c>
    </row>
    <row r="136" spans="1:12" s="616" customFormat="1" ht="17.25" x14ac:dyDescent="0.2">
      <c r="A136" s="646"/>
      <c r="B136" s="647"/>
      <c r="C136" s="647"/>
      <c r="D136" s="647"/>
      <c r="E136" s="648"/>
      <c r="F136" s="774"/>
      <c r="G136" s="649"/>
      <c r="H136" s="650"/>
      <c r="I136" s="650"/>
      <c r="J136" s="650"/>
      <c r="K136" s="630">
        <f t="shared" si="6"/>
        <v>0</v>
      </c>
      <c r="L136" s="630">
        <f t="shared" si="7"/>
        <v>0</v>
      </c>
    </row>
    <row r="137" spans="1:12" s="616" customFormat="1" ht="17.25" x14ac:dyDescent="0.2">
      <c r="A137" s="646"/>
      <c r="B137" s="647"/>
      <c r="C137" s="647"/>
      <c r="D137" s="647"/>
      <c r="E137" s="648"/>
      <c r="F137" s="774"/>
      <c r="G137" s="649"/>
      <c r="H137" s="650"/>
      <c r="I137" s="650"/>
      <c r="J137" s="650"/>
      <c r="K137" s="630">
        <f t="shared" si="6"/>
        <v>0</v>
      </c>
      <c r="L137" s="630">
        <f t="shared" si="7"/>
        <v>0</v>
      </c>
    </row>
    <row r="138" spans="1:12" s="616" customFormat="1" ht="17.25" x14ac:dyDescent="0.2">
      <c r="A138" s="646"/>
      <c r="B138" s="647"/>
      <c r="C138" s="647"/>
      <c r="D138" s="647"/>
      <c r="E138" s="648"/>
      <c r="F138" s="774"/>
      <c r="G138" s="649"/>
      <c r="H138" s="650"/>
      <c r="I138" s="650"/>
      <c r="J138" s="650"/>
      <c r="K138" s="630">
        <f t="shared" si="6"/>
        <v>0</v>
      </c>
      <c r="L138" s="630">
        <f t="shared" si="7"/>
        <v>0</v>
      </c>
    </row>
    <row r="139" spans="1:12" s="616" customFormat="1" ht="17.25" x14ac:dyDescent="0.2">
      <c r="A139" s="646"/>
      <c r="B139" s="647"/>
      <c r="C139" s="647"/>
      <c r="D139" s="647"/>
      <c r="E139" s="648"/>
      <c r="F139" s="774"/>
      <c r="G139" s="649"/>
      <c r="H139" s="650"/>
      <c r="I139" s="650"/>
      <c r="J139" s="650"/>
      <c r="K139" s="630">
        <f t="shared" si="6"/>
        <v>0</v>
      </c>
      <c r="L139" s="630">
        <f t="shared" si="7"/>
        <v>0</v>
      </c>
    </row>
    <row r="140" spans="1:12" s="616" customFormat="1" ht="17.25" x14ac:dyDescent="0.2">
      <c r="A140" s="646"/>
      <c r="B140" s="647"/>
      <c r="C140" s="647"/>
      <c r="D140" s="647"/>
      <c r="E140" s="648"/>
      <c r="F140" s="774"/>
      <c r="G140" s="649"/>
      <c r="H140" s="650"/>
      <c r="I140" s="650"/>
      <c r="J140" s="650"/>
      <c r="K140" s="630">
        <f t="shared" si="6"/>
        <v>0</v>
      </c>
      <c r="L140" s="630">
        <f t="shared" si="7"/>
        <v>0</v>
      </c>
    </row>
    <row r="141" spans="1:12" s="616" customFormat="1" ht="17.25" x14ac:dyDescent="0.2">
      <c r="A141" s="646"/>
      <c r="B141" s="647"/>
      <c r="C141" s="647"/>
      <c r="D141" s="647"/>
      <c r="E141" s="648"/>
      <c r="F141" s="774"/>
      <c r="G141" s="649"/>
      <c r="H141" s="650"/>
      <c r="I141" s="650"/>
      <c r="J141" s="650"/>
      <c r="K141" s="630">
        <f t="shared" si="6"/>
        <v>0</v>
      </c>
      <c r="L141" s="630">
        <f t="shared" si="7"/>
        <v>0</v>
      </c>
    </row>
    <row r="142" spans="1:12" s="616" customFormat="1" ht="17.25" x14ac:dyDescent="0.2">
      <c r="A142" s="646"/>
      <c r="B142" s="647"/>
      <c r="C142" s="647"/>
      <c r="D142" s="647"/>
      <c r="E142" s="648"/>
      <c r="F142" s="774"/>
      <c r="G142" s="649"/>
      <c r="H142" s="650"/>
      <c r="I142" s="650"/>
      <c r="J142" s="650"/>
      <c r="K142" s="630">
        <f t="shared" si="6"/>
        <v>0</v>
      </c>
      <c r="L142" s="630">
        <f t="shared" si="7"/>
        <v>0</v>
      </c>
    </row>
    <row r="143" spans="1:12" s="616" customFormat="1" ht="17.25" x14ac:dyDescent="0.2">
      <c r="A143" s="646"/>
      <c r="B143" s="647"/>
      <c r="C143" s="647"/>
      <c r="D143" s="647"/>
      <c r="E143" s="648"/>
      <c r="F143" s="774"/>
      <c r="G143" s="649"/>
      <c r="H143" s="650"/>
      <c r="I143" s="650"/>
      <c r="J143" s="650"/>
      <c r="K143" s="630">
        <f t="shared" ref="K143:K174" si="8">I143+H143</f>
        <v>0</v>
      </c>
      <c r="L143" s="630">
        <f t="shared" ref="L143:L174" si="9">G143-K143</f>
        <v>0</v>
      </c>
    </row>
    <row r="144" spans="1:12" s="616" customFormat="1" ht="17.25" x14ac:dyDescent="0.2">
      <c r="A144" s="646"/>
      <c r="B144" s="647"/>
      <c r="C144" s="647"/>
      <c r="D144" s="647"/>
      <c r="E144" s="648"/>
      <c r="F144" s="774"/>
      <c r="G144" s="649"/>
      <c r="H144" s="650"/>
      <c r="I144" s="650"/>
      <c r="J144" s="650"/>
      <c r="K144" s="630">
        <f t="shared" si="8"/>
        <v>0</v>
      </c>
      <c r="L144" s="630">
        <f t="shared" si="9"/>
        <v>0</v>
      </c>
    </row>
    <row r="145" spans="1:12" s="616" customFormat="1" ht="17.25" x14ac:dyDescent="0.2">
      <c r="A145" s="646"/>
      <c r="B145" s="647"/>
      <c r="C145" s="647"/>
      <c r="D145" s="647"/>
      <c r="E145" s="648"/>
      <c r="F145" s="774"/>
      <c r="G145" s="649"/>
      <c r="H145" s="650"/>
      <c r="I145" s="650"/>
      <c r="J145" s="650"/>
      <c r="K145" s="630">
        <f t="shared" si="8"/>
        <v>0</v>
      </c>
      <c r="L145" s="630">
        <f t="shared" si="9"/>
        <v>0</v>
      </c>
    </row>
    <row r="146" spans="1:12" s="616" customFormat="1" ht="17.25" x14ac:dyDescent="0.2">
      <c r="A146" s="646"/>
      <c r="B146" s="647"/>
      <c r="C146" s="647"/>
      <c r="D146" s="647"/>
      <c r="E146" s="648"/>
      <c r="F146" s="774"/>
      <c r="G146" s="649"/>
      <c r="H146" s="650"/>
      <c r="I146" s="650"/>
      <c r="J146" s="650"/>
      <c r="K146" s="630">
        <f t="shared" si="8"/>
        <v>0</v>
      </c>
      <c r="L146" s="630">
        <f t="shared" si="9"/>
        <v>0</v>
      </c>
    </row>
    <row r="147" spans="1:12" s="616" customFormat="1" ht="17.25" x14ac:dyDescent="0.2">
      <c r="A147" s="646"/>
      <c r="B147" s="647"/>
      <c r="C147" s="647"/>
      <c r="D147" s="647"/>
      <c r="E147" s="648"/>
      <c r="F147" s="774"/>
      <c r="G147" s="649"/>
      <c r="H147" s="650"/>
      <c r="I147" s="650"/>
      <c r="J147" s="650"/>
      <c r="K147" s="630">
        <f t="shared" si="8"/>
        <v>0</v>
      </c>
      <c r="L147" s="630">
        <f t="shared" si="9"/>
        <v>0</v>
      </c>
    </row>
    <row r="148" spans="1:12" s="616" customFormat="1" ht="17.25" x14ac:dyDescent="0.2">
      <c r="A148" s="646"/>
      <c r="B148" s="647"/>
      <c r="C148" s="647"/>
      <c r="D148" s="647"/>
      <c r="E148" s="648"/>
      <c r="F148" s="774"/>
      <c r="G148" s="649"/>
      <c r="H148" s="650"/>
      <c r="I148" s="650"/>
      <c r="J148" s="650"/>
      <c r="K148" s="630">
        <f t="shared" si="8"/>
        <v>0</v>
      </c>
      <c r="L148" s="630">
        <f t="shared" si="9"/>
        <v>0</v>
      </c>
    </row>
    <row r="149" spans="1:12" s="616" customFormat="1" ht="17.25" x14ac:dyDescent="0.2">
      <c r="A149" s="646"/>
      <c r="B149" s="647"/>
      <c r="C149" s="647"/>
      <c r="D149" s="647"/>
      <c r="E149" s="648"/>
      <c r="F149" s="774"/>
      <c r="G149" s="649"/>
      <c r="H149" s="650"/>
      <c r="I149" s="650"/>
      <c r="J149" s="650"/>
      <c r="K149" s="630">
        <f t="shared" si="8"/>
        <v>0</v>
      </c>
      <c r="L149" s="630">
        <f t="shared" si="9"/>
        <v>0</v>
      </c>
    </row>
    <row r="150" spans="1:12" s="616" customFormat="1" ht="17.25" x14ac:dyDescent="0.2">
      <c r="A150" s="646"/>
      <c r="B150" s="647"/>
      <c r="C150" s="647"/>
      <c r="D150" s="647"/>
      <c r="E150" s="648"/>
      <c r="F150" s="774"/>
      <c r="G150" s="649"/>
      <c r="H150" s="650"/>
      <c r="I150" s="650"/>
      <c r="J150" s="650"/>
      <c r="K150" s="630">
        <f t="shared" si="8"/>
        <v>0</v>
      </c>
      <c r="L150" s="630">
        <f t="shared" si="9"/>
        <v>0</v>
      </c>
    </row>
    <row r="151" spans="1:12" s="616" customFormat="1" ht="17.25" x14ac:dyDescent="0.2">
      <c r="A151" s="646"/>
      <c r="B151" s="647"/>
      <c r="C151" s="647"/>
      <c r="D151" s="647"/>
      <c r="E151" s="648"/>
      <c r="F151" s="774"/>
      <c r="G151" s="649"/>
      <c r="H151" s="650"/>
      <c r="I151" s="650"/>
      <c r="J151" s="650"/>
      <c r="K151" s="630">
        <f t="shared" si="8"/>
        <v>0</v>
      </c>
      <c r="L151" s="630">
        <f t="shared" si="9"/>
        <v>0</v>
      </c>
    </row>
    <row r="152" spans="1:12" s="616" customFormat="1" ht="17.25" x14ac:dyDescent="0.2">
      <c r="A152" s="646"/>
      <c r="B152" s="647"/>
      <c r="C152" s="647"/>
      <c r="D152" s="647"/>
      <c r="E152" s="648"/>
      <c r="F152" s="774"/>
      <c r="G152" s="649"/>
      <c r="H152" s="650"/>
      <c r="I152" s="650"/>
      <c r="J152" s="650"/>
      <c r="K152" s="630">
        <f t="shared" si="8"/>
        <v>0</v>
      </c>
      <c r="L152" s="630">
        <f t="shared" si="9"/>
        <v>0</v>
      </c>
    </row>
    <row r="153" spans="1:12" s="616" customFormat="1" ht="17.25" x14ac:dyDescent="0.2">
      <c r="A153" s="646"/>
      <c r="B153" s="647"/>
      <c r="C153" s="647"/>
      <c r="D153" s="647"/>
      <c r="E153" s="648"/>
      <c r="F153" s="774"/>
      <c r="G153" s="649"/>
      <c r="H153" s="650"/>
      <c r="I153" s="650"/>
      <c r="J153" s="650"/>
      <c r="K153" s="630">
        <f t="shared" si="8"/>
        <v>0</v>
      </c>
      <c r="L153" s="630">
        <f t="shared" si="9"/>
        <v>0</v>
      </c>
    </row>
    <row r="154" spans="1:12" s="616" customFormat="1" ht="17.25" x14ac:dyDescent="0.2">
      <c r="A154" s="646"/>
      <c r="B154" s="647"/>
      <c r="C154" s="647"/>
      <c r="D154" s="647"/>
      <c r="E154" s="648"/>
      <c r="F154" s="774"/>
      <c r="G154" s="649"/>
      <c r="H154" s="650"/>
      <c r="I154" s="650"/>
      <c r="J154" s="650"/>
      <c r="K154" s="630">
        <f t="shared" si="8"/>
        <v>0</v>
      </c>
      <c r="L154" s="630">
        <f t="shared" si="9"/>
        <v>0</v>
      </c>
    </row>
    <row r="155" spans="1:12" s="616" customFormat="1" ht="17.25" x14ac:dyDescent="0.2">
      <c r="A155" s="646"/>
      <c r="B155" s="647"/>
      <c r="C155" s="647"/>
      <c r="D155" s="647"/>
      <c r="E155" s="648"/>
      <c r="F155" s="774"/>
      <c r="G155" s="649"/>
      <c r="H155" s="650"/>
      <c r="I155" s="650"/>
      <c r="J155" s="650"/>
      <c r="K155" s="630">
        <f t="shared" si="8"/>
        <v>0</v>
      </c>
      <c r="L155" s="630">
        <f t="shared" si="9"/>
        <v>0</v>
      </c>
    </row>
    <row r="156" spans="1:12" s="616" customFormat="1" ht="17.25" x14ac:dyDescent="0.2">
      <c r="A156" s="646"/>
      <c r="B156" s="647"/>
      <c r="C156" s="647"/>
      <c r="D156" s="647"/>
      <c r="E156" s="648"/>
      <c r="F156" s="774"/>
      <c r="G156" s="649"/>
      <c r="H156" s="650"/>
      <c r="I156" s="650"/>
      <c r="J156" s="650"/>
      <c r="K156" s="630">
        <f t="shared" si="8"/>
        <v>0</v>
      </c>
      <c r="L156" s="630">
        <f t="shared" si="9"/>
        <v>0</v>
      </c>
    </row>
    <row r="157" spans="1:12" s="616" customFormat="1" ht="17.25" x14ac:dyDescent="0.2">
      <c r="A157" s="646"/>
      <c r="B157" s="647"/>
      <c r="C157" s="647"/>
      <c r="D157" s="647"/>
      <c r="E157" s="648"/>
      <c r="F157" s="774"/>
      <c r="G157" s="649"/>
      <c r="H157" s="650"/>
      <c r="I157" s="650"/>
      <c r="J157" s="650"/>
      <c r="K157" s="630">
        <f t="shared" si="8"/>
        <v>0</v>
      </c>
      <c r="L157" s="630">
        <f t="shared" si="9"/>
        <v>0</v>
      </c>
    </row>
    <row r="158" spans="1:12" s="616" customFormat="1" ht="17.25" x14ac:dyDescent="0.2">
      <c r="A158" s="646"/>
      <c r="B158" s="647"/>
      <c r="C158" s="647"/>
      <c r="D158" s="647"/>
      <c r="E158" s="648"/>
      <c r="F158" s="774"/>
      <c r="G158" s="649"/>
      <c r="H158" s="650"/>
      <c r="I158" s="650"/>
      <c r="J158" s="650"/>
      <c r="K158" s="630">
        <f t="shared" si="8"/>
        <v>0</v>
      </c>
      <c r="L158" s="630">
        <f t="shared" si="9"/>
        <v>0</v>
      </c>
    </row>
    <row r="159" spans="1:12" s="616" customFormat="1" ht="17.25" x14ac:dyDescent="0.2">
      <c r="A159" s="646"/>
      <c r="B159" s="647"/>
      <c r="C159" s="647"/>
      <c r="D159" s="647"/>
      <c r="E159" s="648"/>
      <c r="F159" s="774"/>
      <c r="G159" s="649"/>
      <c r="H159" s="650"/>
      <c r="I159" s="650"/>
      <c r="J159" s="650"/>
      <c r="K159" s="630">
        <f t="shared" si="8"/>
        <v>0</v>
      </c>
      <c r="L159" s="630">
        <f t="shared" si="9"/>
        <v>0</v>
      </c>
    </row>
    <row r="160" spans="1:12" s="616" customFormat="1" ht="17.25" x14ac:dyDescent="0.2">
      <c r="A160" s="646"/>
      <c r="B160" s="647"/>
      <c r="C160" s="647"/>
      <c r="D160" s="647"/>
      <c r="E160" s="648"/>
      <c r="F160" s="774"/>
      <c r="G160" s="649"/>
      <c r="H160" s="650"/>
      <c r="I160" s="650"/>
      <c r="J160" s="650"/>
      <c r="K160" s="630">
        <f t="shared" si="8"/>
        <v>0</v>
      </c>
      <c r="L160" s="630">
        <f t="shared" si="9"/>
        <v>0</v>
      </c>
    </row>
    <row r="161" spans="1:12" s="616" customFormat="1" ht="17.25" x14ac:dyDescent="0.2">
      <c r="A161" s="646"/>
      <c r="B161" s="647"/>
      <c r="C161" s="647"/>
      <c r="D161" s="647"/>
      <c r="E161" s="648"/>
      <c r="F161" s="774"/>
      <c r="G161" s="649"/>
      <c r="H161" s="650"/>
      <c r="I161" s="650"/>
      <c r="J161" s="650"/>
      <c r="K161" s="630">
        <f t="shared" si="8"/>
        <v>0</v>
      </c>
      <c r="L161" s="630">
        <f t="shared" si="9"/>
        <v>0</v>
      </c>
    </row>
    <row r="162" spans="1:12" s="616" customFormat="1" ht="17.25" x14ac:dyDescent="0.2">
      <c r="A162" s="646"/>
      <c r="B162" s="647"/>
      <c r="C162" s="647"/>
      <c r="D162" s="647"/>
      <c r="E162" s="648"/>
      <c r="F162" s="774"/>
      <c r="G162" s="649"/>
      <c r="H162" s="650"/>
      <c r="I162" s="650"/>
      <c r="J162" s="650"/>
      <c r="K162" s="630">
        <f t="shared" si="8"/>
        <v>0</v>
      </c>
      <c r="L162" s="630">
        <f t="shared" si="9"/>
        <v>0</v>
      </c>
    </row>
    <row r="163" spans="1:12" s="616" customFormat="1" ht="17.25" x14ac:dyDescent="0.2">
      <c r="A163" s="646"/>
      <c r="B163" s="647"/>
      <c r="C163" s="647"/>
      <c r="D163" s="647"/>
      <c r="E163" s="648"/>
      <c r="F163" s="774"/>
      <c r="G163" s="649"/>
      <c r="H163" s="650"/>
      <c r="I163" s="650"/>
      <c r="J163" s="650"/>
      <c r="K163" s="630">
        <f t="shared" si="8"/>
        <v>0</v>
      </c>
      <c r="L163" s="630">
        <f t="shared" si="9"/>
        <v>0</v>
      </c>
    </row>
    <row r="164" spans="1:12" s="616" customFormat="1" ht="17.25" x14ac:dyDescent="0.2">
      <c r="A164" s="646"/>
      <c r="B164" s="647"/>
      <c r="C164" s="647"/>
      <c r="D164" s="647"/>
      <c r="E164" s="648"/>
      <c r="F164" s="774"/>
      <c r="G164" s="649"/>
      <c r="H164" s="650"/>
      <c r="I164" s="650"/>
      <c r="J164" s="650"/>
      <c r="K164" s="630">
        <f t="shared" si="8"/>
        <v>0</v>
      </c>
      <c r="L164" s="630">
        <f t="shared" si="9"/>
        <v>0</v>
      </c>
    </row>
    <row r="165" spans="1:12" s="616" customFormat="1" ht="17.25" x14ac:dyDescent="0.2">
      <c r="A165" s="646"/>
      <c r="B165" s="647"/>
      <c r="C165" s="647"/>
      <c r="D165" s="647"/>
      <c r="E165" s="648"/>
      <c r="F165" s="774"/>
      <c r="G165" s="649"/>
      <c r="H165" s="650"/>
      <c r="I165" s="650"/>
      <c r="J165" s="650"/>
      <c r="K165" s="630">
        <f t="shared" si="8"/>
        <v>0</v>
      </c>
      <c r="L165" s="630">
        <f t="shared" si="9"/>
        <v>0</v>
      </c>
    </row>
    <row r="166" spans="1:12" s="616" customFormat="1" ht="17.25" x14ac:dyDescent="0.2">
      <c r="A166" s="646"/>
      <c r="B166" s="647"/>
      <c r="C166" s="647"/>
      <c r="D166" s="647"/>
      <c r="E166" s="648"/>
      <c r="F166" s="774"/>
      <c r="G166" s="649"/>
      <c r="H166" s="650"/>
      <c r="I166" s="650"/>
      <c r="J166" s="650"/>
      <c r="K166" s="630">
        <f t="shared" si="8"/>
        <v>0</v>
      </c>
      <c r="L166" s="630">
        <f t="shared" si="9"/>
        <v>0</v>
      </c>
    </row>
    <row r="167" spans="1:12" s="616" customFormat="1" ht="17.25" x14ac:dyDescent="0.2">
      <c r="A167" s="646"/>
      <c r="B167" s="647"/>
      <c r="C167" s="647"/>
      <c r="D167" s="647"/>
      <c r="E167" s="648"/>
      <c r="F167" s="774"/>
      <c r="G167" s="649"/>
      <c r="H167" s="650"/>
      <c r="I167" s="650"/>
      <c r="J167" s="650"/>
      <c r="K167" s="630">
        <f t="shared" si="8"/>
        <v>0</v>
      </c>
      <c r="L167" s="630">
        <f t="shared" si="9"/>
        <v>0</v>
      </c>
    </row>
    <row r="168" spans="1:12" s="616" customFormat="1" ht="17.25" x14ac:dyDescent="0.2">
      <c r="A168" s="646"/>
      <c r="B168" s="647"/>
      <c r="C168" s="647"/>
      <c r="D168" s="647"/>
      <c r="E168" s="648"/>
      <c r="F168" s="774"/>
      <c r="G168" s="649"/>
      <c r="H168" s="650"/>
      <c r="I168" s="650"/>
      <c r="J168" s="650"/>
      <c r="K168" s="630">
        <f t="shared" si="8"/>
        <v>0</v>
      </c>
      <c r="L168" s="630">
        <f t="shared" si="9"/>
        <v>0</v>
      </c>
    </row>
    <row r="169" spans="1:12" s="616" customFormat="1" ht="17.25" x14ac:dyDescent="0.2">
      <c r="A169" s="646"/>
      <c r="B169" s="647"/>
      <c r="C169" s="647"/>
      <c r="D169" s="647"/>
      <c r="E169" s="648"/>
      <c r="F169" s="774"/>
      <c r="G169" s="649"/>
      <c r="H169" s="650"/>
      <c r="I169" s="650"/>
      <c r="J169" s="650"/>
      <c r="K169" s="630">
        <f t="shared" si="8"/>
        <v>0</v>
      </c>
      <c r="L169" s="630">
        <f t="shared" si="9"/>
        <v>0</v>
      </c>
    </row>
    <row r="170" spans="1:12" s="616" customFormat="1" ht="17.25" x14ac:dyDescent="0.2">
      <c r="A170" s="646"/>
      <c r="B170" s="647"/>
      <c r="C170" s="647"/>
      <c r="D170" s="647"/>
      <c r="E170" s="648"/>
      <c r="F170" s="774"/>
      <c r="G170" s="649"/>
      <c r="H170" s="650"/>
      <c r="I170" s="650"/>
      <c r="J170" s="650"/>
      <c r="K170" s="630">
        <f t="shared" si="8"/>
        <v>0</v>
      </c>
      <c r="L170" s="630">
        <f t="shared" si="9"/>
        <v>0</v>
      </c>
    </row>
    <row r="171" spans="1:12" s="616" customFormat="1" ht="17.25" x14ac:dyDescent="0.2">
      <c r="A171" s="646"/>
      <c r="B171" s="647"/>
      <c r="C171" s="647"/>
      <c r="D171" s="647"/>
      <c r="E171" s="648"/>
      <c r="F171" s="774"/>
      <c r="G171" s="649"/>
      <c r="H171" s="650"/>
      <c r="I171" s="650"/>
      <c r="J171" s="650"/>
      <c r="K171" s="630">
        <f t="shared" si="8"/>
        <v>0</v>
      </c>
      <c r="L171" s="630">
        <f t="shared" si="9"/>
        <v>0</v>
      </c>
    </row>
    <row r="172" spans="1:12" s="616" customFormat="1" ht="17.25" x14ac:dyDescent="0.2">
      <c r="A172" s="646"/>
      <c r="B172" s="647"/>
      <c r="C172" s="647"/>
      <c r="D172" s="647"/>
      <c r="E172" s="648"/>
      <c r="F172" s="774"/>
      <c r="G172" s="649"/>
      <c r="H172" s="650"/>
      <c r="I172" s="650"/>
      <c r="J172" s="650"/>
      <c r="K172" s="630">
        <f t="shared" si="8"/>
        <v>0</v>
      </c>
      <c r="L172" s="630">
        <f t="shared" si="9"/>
        <v>0</v>
      </c>
    </row>
    <row r="173" spans="1:12" s="616" customFormat="1" ht="17.25" x14ac:dyDescent="0.2">
      <c r="A173" s="646"/>
      <c r="B173" s="647"/>
      <c r="C173" s="647"/>
      <c r="D173" s="647"/>
      <c r="E173" s="648"/>
      <c r="F173" s="774"/>
      <c r="G173" s="649"/>
      <c r="H173" s="650"/>
      <c r="I173" s="650"/>
      <c r="J173" s="650"/>
      <c r="K173" s="630">
        <f t="shared" si="8"/>
        <v>0</v>
      </c>
      <c r="L173" s="630">
        <f t="shared" si="9"/>
        <v>0</v>
      </c>
    </row>
    <row r="174" spans="1:12" s="616" customFormat="1" ht="17.25" x14ac:dyDescent="0.2">
      <c r="A174" s="646"/>
      <c r="B174" s="647"/>
      <c r="C174" s="647"/>
      <c r="D174" s="647"/>
      <c r="E174" s="648"/>
      <c r="F174" s="774"/>
      <c r="G174" s="649"/>
      <c r="H174" s="650"/>
      <c r="I174" s="650"/>
      <c r="J174" s="650"/>
      <c r="K174" s="630">
        <f t="shared" si="8"/>
        <v>0</v>
      </c>
      <c r="L174" s="630">
        <f t="shared" si="9"/>
        <v>0</v>
      </c>
    </row>
    <row r="175" spans="1:12" s="616" customFormat="1" ht="17.25" x14ac:dyDescent="0.2">
      <c r="A175" s="646"/>
      <c r="B175" s="647"/>
      <c r="C175" s="647"/>
      <c r="D175" s="647"/>
      <c r="E175" s="648"/>
      <c r="F175" s="774"/>
      <c r="G175" s="649"/>
      <c r="H175" s="650"/>
      <c r="I175" s="650"/>
      <c r="J175" s="650"/>
      <c r="K175" s="630">
        <f t="shared" ref="K175:K200" si="10">I175+H175</f>
        <v>0</v>
      </c>
      <c r="L175" s="630">
        <f t="shared" ref="L175:L200" si="11">G175-K175</f>
        <v>0</v>
      </c>
    </row>
    <row r="176" spans="1:12" s="616" customFormat="1" ht="17.25" x14ac:dyDescent="0.2">
      <c r="A176" s="646"/>
      <c r="B176" s="647"/>
      <c r="C176" s="647"/>
      <c r="D176" s="647"/>
      <c r="E176" s="648"/>
      <c r="F176" s="774"/>
      <c r="G176" s="649"/>
      <c r="H176" s="650"/>
      <c r="I176" s="650"/>
      <c r="J176" s="650"/>
      <c r="K176" s="630">
        <f t="shared" si="10"/>
        <v>0</v>
      </c>
      <c r="L176" s="630">
        <f t="shared" si="11"/>
        <v>0</v>
      </c>
    </row>
    <row r="177" spans="1:12" s="616" customFormat="1" ht="17.25" x14ac:dyDescent="0.2">
      <c r="A177" s="646"/>
      <c r="B177" s="647"/>
      <c r="C177" s="647"/>
      <c r="D177" s="647"/>
      <c r="E177" s="648"/>
      <c r="F177" s="774"/>
      <c r="G177" s="649"/>
      <c r="H177" s="650"/>
      <c r="I177" s="650"/>
      <c r="J177" s="650"/>
      <c r="K177" s="630">
        <f t="shared" si="10"/>
        <v>0</v>
      </c>
      <c r="L177" s="630">
        <f t="shared" si="11"/>
        <v>0</v>
      </c>
    </row>
    <row r="178" spans="1:12" s="616" customFormat="1" ht="17.25" x14ac:dyDescent="0.2">
      <c r="A178" s="646"/>
      <c r="B178" s="647"/>
      <c r="C178" s="647"/>
      <c r="D178" s="647"/>
      <c r="E178" s="648"/>
      <c r="F178" s="774"/>
      <c r="G178" s="649"/>
      <c r="H178" s="650"/>
      <c r="I178" s="650"/>
      <c r="J178" s="650"/>
      <c r="K178" s="630">
        <f t="shared" si="10"/>
        <v>0</v>
      </c>
      <c r="L178" s="630">
        <f t="shared" si="11"/>
        <v>0</v>
      </c>
    </row>
    <row r="179" spans="1:12" s="616" customFormat="1" ht="17.25" x14ac:dyDescent="0.2">
      <c r="A179" s="646"/>
      <c r="B179" s="647"/>
      <c r="C179" s="647"/>
      <c r="D179" s="647"/>
      <c r="E179" s="648"/>
      <c r="F179" s="774"/>
      <c r="G179" s="649"/>
      <c r="H179" s="650"/>
      <c r="I179" s="650"/>
      <c r="J179" s="650"/>
      <c r="K179" s="630">
        <f t="shared" si="10"/>
        <v>0</v>
      </c>
      <c r="L179" s="630">
        <f t="shared" si="11"/>
        <v>0</v>
      </c>
    </row>
    <row r="180" spans="1:12" s="616" customFormat="1" ht="17.25" x14ac:dyDescent="0.2">
      <c r="A180" s="646"/>
      <c r="B180" s="647"/>
      <c r="C180" s="647"/>
      <c r="D180" s="647"/>
      <c r="E180" s="648"/>
      <c r="F180" s="774"/>
      <c r="G180" s="649"/>
      <c r="H180" s="650"/>
      <c r="I180" s="650"/>
      <c r="J180" s="650"/>
      <c r="K180" s="630">
        <f t="shared" si="10"/>
        <v>0</v>
      </c>
      <c r="L180" s="630">
        <f t="shared" si="11"/>
        <v>0</v>
      </c>
    </row>
    <row r="181" spans="1:12" s="616" customFormat="1" ht="17.25" x14ac:dyDescent="0.2">
      <c r="A181" s="646"/>
      <c r="B181" s="647"/>
      <c r="C181" s="647"/>
      <c r="D181" s="647"/>
      <c r="E181" s="648"/>
      <c r="F181" s="774"/>
      <c r="G181" s="649"/>
      <c r="H181" s="650"/>
      <c r="I181" s="650"/>
      <c r="J181" s="650"/>
      <c r="K181" s="630">
        <f t="shared" si="10"/>
        <v>0</v>
      </c>
      <c r="L181" s="630">
        <f t="shared" si="11"/>
        <v>0</v>
      </c>
    </row>
    <row r="182" spans="1:12" s="616" customFormat="1" ht="17.25" x14ac:dyDescent="0.2">
      <c r="A182" s="646"/>
      <c r="B182" s="647"/>
      <c r="C182" s="647"/>
      <c r="D182" s="647"/>
      <c r="E182" s="648"/>
      <c r="F182" s="774"/>
      <c r="G182" s="649"/>
      <c r="H182" s="650"/>
      <c r="I182" s="650"/>
      <c r="J182" s="650"/>
      <c r="K182" s="630">
        <f t="shared" si="10"/>
        <v>0</v>
      </c>
      <c r="L182" s="630">
        <f t="shared" si="11"/>
        <v>0</v>
      </c>
    </row>
    <row r="183" spans="1:12" s="616" customFormat="1" ht="17.25" x14ac:dyDescent="0.2">
      <c r="A183" s="646"/>
      <c r="B183" s="647"/>
      <c r="C183" s="647"/>
      <c r="D183" s="647"/>
      <c r="E183" s="648"/>
      <c r="F183" s="774"/>
      <c r="G183" s="649"/>
      <c r="H183" s="650"/>
      <c r="I183" s="650"/>
      <c r="J183" s="650"/>
      <c r="K183" s="630">
        <f t="shared" si="10"/>
        <v>0</v>
      </c>
      <c r="L183" s="630">
        <f t="shared" si="11"/>
        <v>0</v>
      </c>
    </row>
    <row r="184" spans="1:12" s="616" customFormat="1" ht="17.25" x14ac:dyDescent="0.2">
      <c r="A184" s="646"/>
      <c r="B184" s="647"/>
      <c r="C184" s="647"/>
      <c r="D184" s="647"/>
      <c r="E184" s="648"/>
      <c r="F184" s="774"/>
      <c r="G184" s="649"/>
      <c r="H184" s="650"/>
      <c r="I184" s="650"/>
      <c r="J184" s="650"/>
      <c r="K184" s="630">
        <f t="shared" si="10"/>
        <v>0</v>
      </c>
      <c r="L184" s="630">
        <f t="shared" si="11"/>
        <v>0</v>
      </c>
    </row>
    <row r="185" spans="1:12" s="616" customFormat="1" ht="17.25" x14ac:dyDescent="0.2">
      <c r="A185" s="646"/>
      <c r="B185" s="647"/>
      <c r="C185" s="647"/>
      <c r="D185" s="647"/>
      <c r="E185" s="648"/>
      <c r="F185" s="774"/>
      <c r="G185" s="649"/>
      <c r="H185" s="650"/>
      <c r="I185" s="650"/>
      <c r="J185" s="650"/>
      <c r="K185" s="630">
        <f t="shared" si="10"/>
        <v>0</v>
      </c>
      <c r="L185" s="630">
        <f t="shared" si="11"/>
        <v>0</v>
      </c>
    </row>
    <row r="186" spans="1:12" s="616" customFormat="1" ht="17.25" x14ac:dyDescent="0.2">
      <c r="A186" s="646"/>
      <c r="B186" s="647"/>
      <c r="C186" s="647"/>
      <c r="D186" s="647"/>
      <c r="E186" s="648"/>
      <c r="F186" s="774"/>
      <c r="G186" s="649"/>
      <c r="H186" s="650"/>
      <c r="I186" s="650"/>
      <c r="J186" s="650"/>
      <c r="K186" s="630">
        <f t="shared" si="10"/>
        <v>0</v>
      </c>
      <c r="L186" s="630">
        <f t="shared" si="11"/>
        <v>0</v>
      </c>
    </row>
    <row r="187" spans="1:12" s="616" customFormat="1" ht="17.25" x14ac:dyDescent="0.2">
      <c r="A187" s="646"/>
      <c r="B187" s="647"/>
      <c r="C187" s="647"/>
      <c r="D187" s="647"/>
      <c r="E187" s="648"/>
      <c r="F187" s="774"/>
      <c r="G187" s="649"/>
      <c r="H187" s="650"/>
      <c r="I187" s="650"/>
      <c r="J187" s="650"/>
      <c r="K187" s="630">
        <f t="shared" si="10"/>
        <v>0</v>
      </c>
      <c r="L187" s="630">
        <f t="shared" si="11"/>
        <v>0</v>
      </c>
    </row>
    <row r="188" spans="1:12" s="616" customFormat="1" ht="17.25" x14ac:dyDescent="0.2">
      <c r="A188" s="646"/>
      <c r="B188" s="647"/>
      <c r="C188" s="647"/>
      <c r="D188" s="647"/>
      <c r="E188" s="648"/>
      <c r="F188" s="774"/>
      <c r="G188" s="649"/>
      <c r="H188" s="650"/>
      <c r="I188" s="650"/>
      <c r="J188" s="650"/>
      <c r="K188" s="630">
        <f t="shared" si="10"/>
        <v>0</v>
      </c>
      <c r="L188" s="630">
        <f t="shared" si="11"/>
        <v>0</v>
      </c>
    </row>
    <row r="189" spans="1:12" s="616" customFormat="1" ht="17.25" x14ac:dyDescent="0.2">
      <c r="A189" s="646"/>
      <c r="B189" s="647"/>
      <c r="C189" s="647"/>
      <c r="D189" s="647"/>
      <c r="E189" s="648"/>
      <c r="F189" s="774"/>
      <c r="G189" s="649"/>
      <c r="H189" s="650"/>
      <c r="I189" s="650"/>
      <c r="J189" s="650"/>
      <c r="K189" s="630">
        <f t="shared" si="10"/>
        <v>0</v>
      </c>
      <c r="L189" s="630">
        <f t="shared" si="11"/>
        <v>0</v>
      </c>
    </row>
    <row r="190" spans="1:12" s="616" customFormat="1" ht="17.25" x14ac:dyDescent="0.2">
      <c r="A190" s="646"/>
      <c r="B190" s="647"/>
      <c r="C190" s="647"/>
      <c r="D190" s="647"/>
      <c r="E190" s="648"/>
      <c r="F190" s="774"/>
      <c r="G190" s="649"/>
      <c r="H190" s="650"/>
      <c r="I190" s="650"/>
      <c r="J190" s="650"/>
      <c r="K190" s="630">
        <f t="shared" si="10"/>
        <v>0</v>
      </c>
      <c r="L190" s="630">
        <f t="shared" si="11"/>
        <v>0</v>
      </c>
    </row>
    <row r="191" spans="1:12" s="616" customFormat="1" ht="17.25" x14ac:dyDescent="0.2">
      <c r="A191" s="646"/>
      <c r="B191" s="647"/>
      <c r="C191" s="647"/>
      <c r="D191" s="647"/>
      <c r="E191" s="648"/>
      <c r="F191" s="774"/>
      <c r="G191" s="649"/>
      <c r="H191" s="650"/>
      <c r="I191" s="650"/>
      <c r="J191" s="650"/>
      <c r="K191" s="630">
        <f t="shared" si="10"/>
        <v>0</v>
      </c>
      <c r="L191" s="630">
        <f t="shared" si="11"/>
        <v>0</v>
      </c>
    </row>
    <row r="192" spans="1:12" s="616" customFormat="1" ht="17.25" x14ac:dyDescent="0.2">
      <c r="A192" s="646"/>
      <c r="B192" s="647"/>
      <c r="C192" s="647"/>
      <c r="D192" s="647"/>
      <c r="E192" s="648"/>
      <c r="F192" s="774"/>
      <c r="G192" s="649"/>
      <c r="H192" s="650"/>
      <c r="I192" s="650"/>
      <c r="J192" s="650"/>
      <c r="K192" s="630">
        <f t="shared" si="10"/>
        <v>0</v>
      </c>
      <c r="L192" s="630">
        <f t="shared" si="11"/>
        <v>0</v>
      </c>
    </row>
    <row r="193" spans="1:12" s="616" customFormat="1" ht="17.25" x14ac:dyDescent="0.2">
      <c r="A193" s="646"/>
      <c r="B193" s="647"/>
      <c r="C193" s="647"/>
      <c r="D193" s="647"/>
      <c r="E193" s="648"/>
      <c r="F193" s="774"/>
      <c r="G193" s="649"/>
      <c r="H193" s="650"/>
      <c r="I193" s="650"/>
      <c r="J193" s="650"/>
      <c r="K193" s="630">
        <f t="shared" si="10"/>
        <v>0</v>
      </c>
      <c r="L193" s="630">
        <f t="shared" si="11"/>
        <v>0</v>
      </c>
    </row>
    <row r="194" spans="1:12" s="616" customFormat="1" ht="17.25" x14ac:dyDescent="0.2">
      <c r="A194" s="646"/>
      <c r="B194" s="647"/>
      <c r="C194" s="647"/>
      <c r="D194" s="647"/>
      <c r="E194" s="648"/>
      <c r="F194" s="774"/>
      <c r="G194" s="649"/>
      <c r="H194" s="650"/>
      <c r="I194" s="650"/>
      <c r="J194" s="650"/>
      <c r="K194" s="630">
        <f t="shared" si="10"/>
        <v>0</v>
      </c>
      <c r="L194" s="630">
        <f t="shared" si="11"/>
        <v>0</v>
      </c>
    </row>
    <row r="195" spans="1:12" s="616" customFormat="1" ht="17.25" x14ac:dyDescent="0.2">
      <c r="A195" s="646"/>
      <c r="B195" s="647"/>
      <c r="C195" s="647"/>
      <c r="D195" s="647"/>
      <c r="E195" s="648"/>
      <c r="F195" s="774"/>
      <c r="G195" s="649"/>
      <c r="H195" s="650"/>
      <c r="I195" s="650"/>
      <c r="J195" s="650"/>
      <c r="K195" s="630">
        <f t="shared" si="10"/>
        <v>0</v>
      </c>
      <c r="L195" s="630">
        <f t="shared" si="11"/>
        <v>0</v>
      </c>
    </row>
    <row r="196" spans="1:12" s="616" customFormat="1" ht="17.25" x14ac:dyDescent="0.2">
      <c r="A196" s="646"/>
      <c r="B196" s="647"/>
      <c r="C196" s="647"/>
      <c r="D196" s="647"/>
      <c r="E196" s="648"/>
      <c r="F196" s="774"/>
      <c r="G196" s="649"/>
      <c r="H196" s="650"/>
      <c r="I196" s="650"/>
      <c r="J196" s="650"/>
      <c r="K196" s="630">
        <f t="shared" si="10"/>
        <v>0</v>
      </c>
      <c r="L196" s="630">
        <f t="shared" si="11"/>
        <v>0</v>
      </c>
    </row>
    <row r="197" spans="1:12" s="616" customFormat="1" ht="17.25" x14ac:dyDescent="0.2">
      <c r="A197" s="646"/>
      <c r="B197" s="647"/>
      <c r="C197" s="647"/>
      <c r="D197" s="647"/>
      <c r="E197" s="648"/>
      <c r="F197" s="774"/>
      <c r="G197" s="649"/>
      <c r="H197" s="650"/>
      <c r="I197" s="650"/>
      <c r="J197" s="650"/>
      <c r="K197" s="630">
        <f t="shared" si="10"/>
        <v>0</v>
      </c>
      <c r="L197" s="630">
        <f t="shared" si="11"/>
        <v>0</v>
      </c>
    </row>
    <row r="198" spans="1:12" s="616" customFormat="1" ht="17.25" x14ac:dyDescent="0.2">
      <c r="A198" s="646"/>
      <c r="B198" s="647"/>
      <c r="C198" s="647"/>
      <c r="D198" s="647"/>
      <c r="E198" s="648"/>
      <c r="F198" s="774"/>
      <c r="G198" s="649"/>
      <c r="H198" s="650"/>
      <c r="I198" s="650"/>
      <c r="J198" s="650"/>
      <c r="K198" s="630">
        <f t="shared" si="10"/>
        <v>0</v>
      </c>
      <c r="L198" s="630">
        <f t="shared" si="11"/>
        <v>0</v>
      </c>
    </row>
    <row r="199" spans="1:12" s="616" customFormat="1" ht="17.25" x14ac:dyDescent="0.2">
      <c r="A199" s="646"/>
      <c r="B199" s="647"/>
      <c r="C199" s="647"/>
      <c r="D199" s="647"/>
      <c r="E199" s="648"/>
      <c r="F199" s="774"/>
      <c r="G199" s="649"/>
      <c r="H199" s="650"/>
      <c r="I199" s="650"/>
      <c r="J199" s="650"/>
      <c r="K199" s="630">
        <f t="shared" si="10"/>
        <v>0</v>
      </c>
      <c r="L199" s="630">
        <f t="shared" si="11"/>
        <v>0</v>
      </c>
    </row>
    <row r="200" spans="1:12" s="616" customFormat="1" ht="17.25" x14ac:dyDescent="0.2">
      <c r="A200" s="646"/>
      <c r="B200" s="647"/>
      <c r="C200" s="647"/>
      <c r="D200" s="647"/>
      <c r="E200" s="648"/>
      <c r="F200" s="774"/>
      <c r="G200" s="649"/>
      <c r="H200" s="650"/>
      <c r="I200" s="650"/>
      <c r="J200" s="650"/>
      <c r="K200" s="630">
        <f t="shared" si="10"/>
        <v>0</v>
      </c>
      <c r="L200" s="630">
        <f t="shared" si="11"/>
        <v>0</v>
      </c>
    </row>
  </sheetData>
  <sheetProtection password="C040" sheet="1" objects="1" scenarios="1" formatCells="0" formatColumns="0" insertRows="0" deleteRows="0" autoFilter="0"/>
  <dataConsolidate link="1"/>
  <customSheetViews>
    <customSheetView guid="{864452AF-FE8B-4AB5-A77B-41D8DD524B81}" scale="70" showPageBreaks="1" showGridLines="0" zeroValues="0" fitToPage="1" printArea="1">
      <pane ySplit="21" topLeftCell="A22" activePane="bottomLeft" state="frozen"/>
      <selection pane="bottomLeft" activeCell="J7" sqref="A5:J7"/>
      <pageMargins left="0.25" right="0.25" top="0.25" bottom="0.25" header="0.25" footer="0.25"/>
      <printOptions horizontalCentered="1"/>
      <pageSetup scale="65" fitToHeight="0" orientation="landscape" useFirstPageNumber="1" r:id="rId1"/>
      <headerFooter alignWithMargins="0">
        <oddFooter>&amp;L&amp;"Tahoma,Regular"&amp;12FMFW v1.18 - 2018</oddFooter>
      </headerFooter>
    </customSheetView>
  </customSheetViews>
  <mergeCells count="15">
    <mergeCell ref="A4:L4"/>
    <mergeCell ref="A1:L1"/>
    <mergeCell ref="J7:L7"/>
    <mergeCell ref="A10:H10"/>
    <mergeCell ref="J5:L5"/>
    <mergeCell ref="J6:L6"/>
    <mergeCell ref="A5:H5"/>
    <mergeCell ref="A6:H6"/>
    <mergeCell ref="A7:H7"/>
    <mergeCell ref="A8:H8"/>
    <mergeCell ref="A9:H9"/>
    <mergeCell ref="J8:L8"/>
    <mergeCell ref="J9:L9"/>
    <mergeCell ref="A3:L3"/>
    <mergeCell ref="A2:L2"/>
  </mergeCells>
  <conditionalFormatting sqref="J7:L7">
    <cfRule type="notContainsBlanks" dxfId="98" priority="4">
      <formula>LEN(TRIM(J7))&gt;0</formula>
    </cfRule>
  </conditionalFormatting>
  <conditionalFormatting sqref="I12 I14:I200">
    <cfRule type="cellIs" dxfId="97" priority="1" stopIfTrue="1" operator="greaterThan">
      <formula>0</formula>
    </cfRule>
  </conditionalFormatting>
  <dataValidations count="13">
    <dataValidation allowBlank="1" showInputMessage="1" showErrorMessage="1" promptTitle="Cal OES ONLY" prompt="For Cal OES use only.  Do not enter." sqref="K10:L1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J7:L7">
      <formula1>0</formula1>
    </dataValidation>
    <dataValidation type="list" allowBlank="1" showInputMessage="1" showErrorMessage="1" promptTitle="Ledger Type" prompt="Select a request type from the drop-down list." sqref="J5:L5">
      <formula1>"Initial Application, Modification, Advance, Reimbursement Request, Final Reimbursement Request"</formula1>
    </dataValidation>
    <dataValidation type="date" operator="greaterThan" allowBlank="1" showInputMessage="1" showErrorMessage="1" errorTitle="Invalid Date" error="Enter the date you started working on this request." promptTitle="Date" prompt="Enter the date you started this request." sqref="J6:L6">
      <formula1>StartDate</formula1>
    </dataValidation>
    <dataValidation allowBlank="1" showErrorMessage="1" prompt="Do not enter information into the following 4 columns because they will auto-populate:_x000a__x000a_1) Total Approved_x000a_2) Expenditures to Date_x000a_3) Remaining Balance_x000a_4) Percentage Expended" sqref="I10"/>
    <dataValidation type="list" allowBlank="1" showInputMessage="1" showErrorMessage="1" sqref="A14:A200">
      <formula1>SOURCE_ProjectLetter</formula1>
    </dataValidation>
    <dataValidation type="list" allowBlank="1" showInputMessage="1" showErrorMessage="1" sqref="E14:E200">
      <formula1>IndirectCostRate</formula1>
    </dataValidation>
    <dataValidation type="whole" operator="greaterThan" allowBlank="1" showInputMessage="1" showErrorMessage="1" errorTitle="BUDGETED COST" error="Enter the Budged Cost for this project, rounded DOWN to the nearest dollar." sqref="G14:G200">
      <formula1>0</formula1>
    </dataValidation>
    <dataValidation type="list" allowBlank="1" showInputMessage="1" showErrorMessage="1" sqref="C14:C200">
      <formula1>"EMPG"</formula1>
    </dataValidation>
    <dataValidation type="list" allowBlank="1" showInputMessage="1" showErrorMessage="1" sqref="D14:D200">
      <formula1>"Facilities &amp; Administration"</formula1>
    </dataValidation>
    <dataValidation type="whole" operator="lessThanOrEqual" allowBlank="1" showInputMessage="1" showErrorMessage="1" sqref="I14:I200">
      <formula1>G14-H14</formula1>
    </dataValidation>
    <dataValidation allowBlank="1" showErrorMessage="1" prompt="Blank" sqref="M14:M200"/>
    <dataValidation allowBlank="1" showErrorMessage="1" prompt="Do not enter information into the following 2 columns because they will auto-populate:_x000a__x000a_1) Total Approved_x000a_2) Remaining Balance_x000a_" sqref="A10:H10"/>
  </dataValidations>
  <printOptions horizontalCentered="1"/>
  <pageMargins left="0.25" right="0.25" top="0.5" bottom="0.5" header="0.25" footer="0.25"/>
  <pageSetup scale="47" fitToHeight="0" orientation="landscape" useFirstPageNumber="1" r:id="rId2"/>
  <headerFooter alignWithMargins="0">
    <oddHeader>&amp;C&amp;"Century Gothic,Regular"CALIFORNIA GOVERNOR'S OFFICE OF EMERGENCY SERVICES (Cal OES)</oddHeader>
    <oddFooter>&amp;L&amp;"Tahoma,Regular"&amp;12EMPG FMFW v1.19 - 2019&amp;R&amp;A</oddFooter>
  </headerFooter>
  <drawing r:id="rId3"/>
  <legacyDrawing r:id="rId4"/>
  <tableParts count="1">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FFCC"/>
    <pageSetUpPr fitToPage="1"/>
  </sheetPr>
  <dimension ref="A1:R200"/>
  <sheetViews>
    <sheetView showGridLines="0" showZeros="0" zoomScale="65" zoomScaleNormal="65" workbookViewId="0">
      <pane ySplit="10" topLeftCell="A11" activePane="bottomLeft" state="frozen"/>
      <selection activeCell="A10" sqref="A10:M10"/>
      <selection pane="bottomLeft" sqref="A1:Q1"/>
    </sheetView>
  </sheetViews>
  <sheetFormatPr defaultColWidth="9.140625" defaultRowHeight="12.75" x14ac:dyDescent="0.2"/>
  <cols>
    <col min="1" max="1" width="11.7109375" style="283" customWidth="1"/>
    <col min="2" max="2" width="30.5703125" style="283" customWidth="1"/>
    <col min="3" max="3" width="38.5703125" style="283" customWidth="1"/>
    <col min="4" max="4" width="31.7109375" style="283" customWidth="1"/>
    <col min="5" max="5" width="16.140625" style="283" customWidth="1"/>
    <col min="6" max="6" width="22.7109375" style="283" customWidth="1"/>
    <col min="7" max="7" width="19.140625" style="283" customWidth="1"/>
    <col min="8" max="8" width="25.140625" style="283" customWidth="1"/>
    <col min="9" max="10" width="17.28515625" style="283" customWidth="1"/>
    <col min="11" max="11" width="22.5703125" style="283" customWidth="1"/>
    <col min="12" max="12" width="19.28515625" style="283" customWidth="1"/>
    <col min="13" max="13" width="32.7109375" style="283" customWidth="1"/>
    <col min="14" max="14" width="26.5703125" style="283" customWidth="1"/>
    <col min="15" max="15" width="20.7109375" style="283" customWidth="1"/>
    <col min="16" max="16" width="24.42578125" style="283" customWidth="1"/>
    <col min="17" max="17" width="26.42578125" style="283" customWidth="1"/>
    <col min="18" max="18" width="9.140625" style="7" customWidth="1"/>
    <col min="19" max="16384" width="9.140625" style="7"/>
  </cols>
  <sheetData>
    <row r="1" spans="1:18" ht="30" customHeight="1" x14ac:dyDescent="0.2">
      <c r="A1" s="1229" t="s">
        <v>714</v>
      </c>
      <c r="B1" s="1229"/>
      <c r="C1" s="1229"/>
      <c r="D1" s="1229"/>
      <c r="E1" s="1229"/>
      <c r="F1" s="1229"/>
      <c r="G1" s="1229"/>
      <c r="H1" s="1229"/>
      <c r="I1" s="1229"/>
      <c r="J1" s="1229"/>
      <c r="K1" s="1229"/>
      <c r="L1" s="1229"/>
      <c r="M1" s="1229"/>
      <c r="N1" s="1229"/>
      <c r="O1" s="1229"/>
      <c r="P1" s="1229"/>
      <c r="Q1" s="1229"/>
    </row>
    <row r="2" spans="1:18" s="9" customFormat="1" ht="20.100000000000001" customHeight="1" x14ac:dyDescent="0.2">
      <c r="A2" s="1236" t="s">
        <v>1339</v>
      </c>
      <c r="B2" s="1237"/>
      <c r="C2" s="1237"/>
      <c r="D2" s="1237"/>
      <c r="E2" s="1237"/>
      <c r="F2" s="1237"/>
      <c r="G2" s="1237"/>
      <c r="H2" s="1237"/>
      <c r="I2" s="1237"/>
      <c r="J2" s="1237"/>
      <c r="K2" s="1237"/>
      <c r="L2" s="1237"/>
      <c r="M2" s="1237"/>
      <c r="N2" s="1237"/>
      <c r="O2" s="1237"/>
      <c r="P2" s="1237"/>
      <c r="Q2" s="1237"/>
      <c r="R2" s="786"/>
    </row>
    <row r="3" spans="1:18" s="9" customFormat="1" ht="35.1" customHeight="1" x14ac:dyDescent="0.3">
      <c r="A3" s="1238" t="s">
        <v>1068</v>
      </c>
      <c r="B3" s="1238"/>
      <c r="C3" s="1238"/>
      <c r="D3" s="1238"/>
      <c r="E3" s="1238"/>
      <c r="F3" s="1238"/>
      <c r="G3" s="1238"/>
      <c r="H3" s="1238"/>
      <c r="I3" s="1238"/>
      <c r="J3" s="1238"/>
      <c r="K3" s="1238"/>
      <c r="L3" s="1238"/>
      <c r="M3" s="1238"/>
      <c r="N3" s="1238"/>
      <c r="O3" s="1238"/>
      <c r="P3" s="1238"/>
      <c r="Q3" s="1238"/>
    </row>
    <row r="4" spans="1:18" ht="20.100000000000001" customHeight="1" x14ac:dyDescent="0.2">
      <c r="A4" s="1230"/>
      <c r="B4" s="1231"/>
      <c r="C4" s="1231"/>
      <c r="D4" s="1231"/>
      <c r="E4" s="1231"/>
      <c r="F4" s="1231"/>
      <c r="G4" s="1231"/>
      <c r="H4" s="1231"/>
      <c r="I4" s="1231"/>
      <c r="J4" s="1231"/>
      <c r="K4" s="1231"/>
      <c r="L4" s="1231"/>
      <c r="M4" s="1231"/>
      <c r="N4" s="1231"/>
      <c r="O4" s="1231"/>
      <c r="P4" s="1231"/>
      <c r="Q4" s="1232"/>
    </row>
    <row r="5" spans="1:18" ht="24.95" customHeight="1" x14ac:dyDescent="0.2">
      <c r="A5" s="1101">
        <f>SubrecipientName</f>
        <v>0</v>
      </c>
      <c r="B5" s="1233"/>
      <c r="C5" s="1233"/>
      <c r="D5" s="1233"/>
      <c r="E5" s="1233"/>
      <c r="F5" s="1233"/>
      <c r="G5" s="1233"/>
      <c r="H5" s="1233"/>
      <c r="I5" s="1233"/>
      <c r="J5" s="1233"/>
      <c r="K5" s="1233"/>
      <c r="L5" s="1233"/>
      <c r="M5" s="1233"/>
      <c r="N5" s="764" t="s">
        <v>49</v>
      </c>
      <c r="O5" s="1120"/>
      <c r="P5" s="1121"/>
      <c r="Q5" s="1121"/>
    </row>
    <row r="6" spans="1:18" ht="24.95" customHeight="1" x14ac:dyDescent="0.25">
      <c r="A6" s="1125">
        <f>FIPSNumber</f>
        <v>0</v>
      </c>
      <c r="B6" s="1125"/>
      <c r="C6" s="1125"/>
      <c r="D6" s="1125"/>
      <c r="E6" s="1125"/>
      <c r="F6" s="1125"/>
      <c r="G6" s="1125"/>
      <c r="H6" s="1125"/>
      <c r="I6" s="1125"/>
      <c r="J6" s="1125"/>
      <c r="K6" s="1125"/>
      <c r="L6" s="1125"/>
      <c r="M6" s="1125"/>
      <c r="N6" s="764" t="s">
        <v>10</v>
      </c>
      <c r="O6" s="1122"/>
      <c r="P6" s="1122"/>
      <c r="Q6" s="1122"/>
      <c r="R6" s="734"/>
    </row>
    <row r="7" spans="1:18" ht="24.95" customHeight="1" x14ac:dyDescent="0.2">
      <c r="A7" s="1209" t="str">
        <f>SubawardNumber</f>
        <v>2019-0003</v>
      </c>
      <c r="B7" s="1132"/>
      <c r="C7" s="1132"/>
      <c r="D7" s="1132"/>
      <c r="E7" s="1132"/>
      <c r="F7" s="1132"/>
      <c r="G7" s="1132"/>
      <c r="H7" s="1132"/>
      <c r="I7" s="1132"/>
      <c r="J7" s="1132"/>
      <c r="K7" s="1132"/>
      <c r="L7" s="1132"/>
      <c r="M7" s="1132"/>
      <c r="N7" s="764" t="s">
        <v>885</v>
      </c>
      <c r="O7" s="1128"/>
      <c r="P7" s="1128"/>
      <c r="Q7" s="1128"/>
    </row>
    <row r="8" spans="1:18" ht="24.95" customHeight="1" x14ac:dyDescent="0.25">
      <c r="A8" s="1133"/>
      <c r="B8" s="1133"/>
      <c r="C8" s="1133"/>
      <c r="D8" s="1133"/>
      <c r="E8" s="1133"/>
      <c r="F8" s="1133"/>
      <c r="G8" s="1133"/>
      <c r="H8" s="1133"/>
      <c r="I8" s="1133"/>
      <c r="J8" s="1133"/>
      <c r="K8" s="1133"/>
      <c r="L8" s="1133"/>
      <c r="M8" s="1198"/>
      <c r="N8" s="765" t="s">
        <v>1072</v>
      </c>
      <c r="O8" s="1129">
        <f>StartDate</f>
        <v>0</v>
      </c>
      <c r="P8" s="1234"/>
      <c r="Q8" s="1234"/>
    </row>
    <row r="9" spans="1:18" ht="24.95" customHeight="1" x14ac:dyDescent="0.25">
      <c r="A9" s="1133"/>
      <c r="B9" s="1133"/>
      <c r="C9" s="1133"/>
      <c r="D9" s="1133"/>
      <c r="E9" s="1133"/>
      <c r="F9" s="1133"/>
      <c r="G9" s="1133"/>
      <c r="H9" s="1133"/>
      <c r="I9" s="1133"/>
      <c r="J9" s="1133"/>
      <c r="K9" s="1133"/>
      <c r="L9" s="1133"/>
      <c r="M9" s="1198"/>
      <c r="N9" s="905" t="s">
        <v>1073</v>
      </c>
      <c r="O9" s="1235">
        <f>EndDate</f>
        <v>0</v>
      </c>
      <c r="P9" s="1235"/>
      <c r="Q9" s="1235"/>
    </row>
    <row r="10" spans="1:18" ht="39.950000000000003" customHeight="1" x14ac:dyDescent="0.25">
      <c r="A10" s="1133"/>
      <c r="B10" s="1133"/>
      <c r="C10" s="1133"/>
      <c r="D10" s="1133"/>
      <c r="E10" s="1133"/>
      <c r="F10" s="1133"/>
      <c r="G10" s="1133"/>
      <c r="H10" s="1133"/>
      <c r="I10" s="1133"/>
      <c r="J10" s="1133"/>
      <c r="K10" s="1133"/>
      <c r="L10" s="1133"/>
      <c r="M10" s="1198"/>
      <c r="N10" s="269" t="s">
        <v>1076</v>
      </c>
      <c r="O10" s="320" t="s">
        <v>1141</v>
      </c>
      <c r="P10" s="284"/>
      <c r="Q10" s="481"/>
    </row>
    <row r="11" spans="1:18" s="616" customFormat="1" ht="47.25" x14ac:dyDescent="0.2">
      <c r="A11" s="805" t="s">
        <v>220</v>
      </c>
      <c r="B11" s="806" t="s">
        <v>1136</v>
      </c>
      <c r="C11" s="807" t="s">
        <v>1137</v>
      </c>
      <c r="D11" s="807" t="s">
        <v>697</v>
      </c>
      <c r="E11" s="807" t="s">
        <v>1111</v>
      </c>
      <c r="F11" s="807" t="s">
        <v>1041</v>
      </c>
      <c r="G11" s="807" t="s">
        <v>626</v>
      </c>
      <c r="H11" s="807" t="s">
        <v>1229</v>
      </c>
      <c r="I11" s="807" t="s">
        <v>1115</v>
      </c>
      <c r="J11" s="807" t="s">
        <v>1114</v>
      </c>
      <c r="K11" s="807" t="s">
        <v>1138</v>
      </c>
      <c r="L11" s="806" t="s">
        <v>1139</v>
      </c>
      <c r="M11" s="806" t="s">
        <v>1079</v>
      </c>
      <c r="N11" s="806" t="s">
        <v>1247</v>
      </c>
      <c r="O11" s="806" t="s">
        <v>1140</v>
      </c>
      <c r="P11" s="806" t="s">
        <v>1106</v>
      </c>
      <c r="Q11" s="806" t="s">
        <v>624</v>
      </c>
    </row>
    <row r="12" spans="1:18" s="616" customFormat="1" ht="20.25" x14ac:dyDescent="0.25">
      <c r="A12" s="803"/>
      <c r="B12" s="787"/>
      <c r="C12" s="788"/>
      <c r="D12" s="788"/>
      <c r="E12" s="789"/>
      <c r="F12" s="790"/>
      <c r="G12" s="788"/>
      <c r="H12" s="788"/>
      <c r="I12" s="788"/>
      <c r="J12" s="788"/>
      <c r="K12" s="788"/>
      <c r="L12" s="791">
        <f>SUM(RangeFee)</f>
        <v>0</v>
      </c>
      <c r="M12" s="792">
        <f>SUM(RangeSalary)</f>
        <v>0</v>
      </c>
      <c r="N12" s="793"/>
      <c r="O12" s="794">
        <f>SUM(RangeHours)</f>
        <v>0</v>
      </c>
      <c r="P12" s="789"/>
      <c r="Q12" s="791">
        <f>SUM(RangeCost)</f>
        <v>0</v>
      </c>
    </row>
    <row r="13" spans="1:18" s="616" customFormat="1" ht="0.2" customHeight="1" x14ac:dyDescent="0.2">
      <c r="A13" s="685" t="s">
        <v>1333</v>
      </c>
      <c r="B13" s="662" t="s">
        <v>1333</v>
      </c>
      <c r="C13" s="662" t="s">
        <v>1333</v>
      </c>
      <c r="D13" s="662" t="s">
        <v>1333</v>
      </c>
      <c r="E13" s="665" t="s">
        <v>1333</v>
      </c>
      <c r="F13" s="665" t="s">
        <v>1333</v>
      </c>
      <c r="G13" s="662" t="s">
        <v>1333</v>
      </c>
      <c r="H13" s="641" t="s">
        <v>1333</v>
      </c>
      <c r="I13" s="641" t="s">
        <v>1333</v>
      </c>
      <c r="J13" s="641" t="s">
        <v>1333</v>
      </c>
      <c r="K13" s="662" t="s">
        <v>1333</v>
      </c>
      <c r="L13" s="670" t="s">
        <v>1333</v>
      </c>
      <c r="M13" s="670" t="s">
        <v>1333</v>
      </c>
      <c r="N13" s="795" t="s">
        <v>1333</v>
      </c>
      <c r="O13" s="796" t="s">
        <v>1333</v>
      </c>
      <c r="P13" s="795" t="s">
        <v>1333</v>
      </c>
      <c r="Q13" s="670" t="s">
        <v>1333</v>
      </c>
    </row>
    <row r="14" spans="1:18" s="616" customFormat="1" ht="17.25" x14ac:dyDescent="0.2">
      <c r="A14" s="804"/>
      <c r="B14" s="797"/>
      <c r="C14" s="797"/>
      <c r="D14" s="797"/>
      <c r="E14" s="798"/>
      <c r="F14" s="798"/>
      <c r="G14" s="797"/>
      <c r="H14" s="797"/>
      <c r="I14" s="797"/>
      <c r="J14" s="797"/>
      <c r="K14" s="797"/>
      <c r="L14" s="799"/>
      <c r="M14" s="799"/>
      <c r="N14" s="799"/>
      <c r="O14" s="800"/>
      <c r="P14" s="799"/>
      <c r="Q14" s="799"/>
    </row>
    <row r="15" spans="1:18" s="616" customFormat="1" ht="17.25" x14ac:dyDescent="0.2">
      <c r="A15" s="804"/>
      <c r="B15" s="797"/>
      <c r="C15" s="797"/>
      <c r="D15" s="797"/>
      <c r="E15" s="798"/>
      <c r="F15" s="798"/>
      <c r="G15" s="797"/>
      <c r="H15" s="797"/>
      <c r="I15" s="797"/>
      <c r="J15" s="797"/>
      <c r="K15" s="797"/>
      <c r="L15" s="799"/>
      <c r="M15" s="799"/>
      <c r="N15" s="799"/>
      <c r="O15" s="800"/>
      <c r="P15" s="799"/>
      <c r="Q15" s="799"/>
    </row>
    <row r="16" spans="1:18" s="616" customFormat="1" ht="17.25" x14ac:dyDescent="0.2">
      <c r="A16" s="804"/>
      <c r="B16" s="797"/>
      <c r="C16" s="797"/>
      <c r="D16" s="797"/>
      <c r="E16" s="798"/>
      <c r="F16" s="798"/>
      <c r="G16" s="797"/>
      <c r="H16" s="797"/>
      <c r="I16" s="797"/>
      <c r="J16" s="797"/>
      <c r="K16" s="797"/>
      <c r="L16" s="799"/>
      <c r="M16" s="799"/>
      <c r="N16" s="799"/>
      <c r="O16" s="800"/>
      <c r="P16" s="799"/>
      <c r="Q16" s="799"/>
    </row>
    <row r="17" spans="1:17" s="616" customFormat="1" ht="17.25" x14ac:dyDescent="0.2">
      <c r="A17" s="804"/>
      <c r="B17" s="797"/>
      <c r="C17" s="797"/>
      <c r="D17" s="797"/>
      <c r="E17" s="798"/>
      <c r="F17" s="798"/>
      <c r="G17" s="797"/>
      <c r="H17" s="797"/>
      <c r="I17" s="797"/>
      <c r="J17" s="797"/>
      <c r="K17" s="797"/>
      <c r="L17" s="799"/>
      <c r="M17" s="799"/>
      <c r="N17" s="799"/>
      <c r="O17" s="800"/>
      <c r="P17" s="799"/>
      <c r="Q17" s="799"/>
    </row>
    <row r="18" spans="1:17" s="616" customFormat="1" ht="17.25" x14ac:dyDescent="0.2">
      <c r="A18" s="804"/>
      <c r="B18" s="797"/>
      <c r="C18" s="797"/>
      <c r="D18" s="797"/>
      <c r="E18" s="798"/>
      <c r="F18" s="798"/>
      <c r="G18" s="797"/>
      <c r="H18" s="797"/>
      <c r="I18" s="797"/>
      <c r="J18" s="797"/>
      <c r="K18" s="797"/>
      <c r="L18" s="799"/>
      <c r="M18" s="799"/>
      <c r="N18" s="799"/>
      <c r="O18" s="800"/>
      <c r="P18" s="799"/>
      <c r="Q18" s="799"/>
    </row>
    <row r="19" spans="1:17" s="616" customFormat="1" ht="17.25" x14ac:dyDescent="0.2">
      <c r="A19" s="804"/>
      <c r="B19" s="797"/>
      <c r="C19" s="797"/>
      <c r="D19" s="797"/>
      <c r="E19" s="798"/>
      <c r="F19" s="798"/>
      <c r="G19" s="797"/>
      <c r="H19" s="797"/>
      <c r="I19" s="797"/>
      <c r="J19" s="797"/>
      <c r="K19" s="797"/>
      <c r="L19" s="799"/>
      <c r="M19" s="799"/>
      <c r="N19" s="799"/>
      <c r="O19" s="800"/>
      <c r="P19" s="799"/>
      <c r="Q19" s="799"/>
    </row>
    <row r="20" spans="1:17" s="616" customFormat="1" ht="17.25" x14ac:dyDescent="0.2">
      <c r="A20" s="804"/>
      <c r="B20" s="797"/>
      <c r="C20" s="797"/>
      <c r="D20" s="797"/>
      <c r="E20" s="798"/>
      <c r="F20" s="798"/>
      <c r="G20" s="797"/>
      <c r="H20" s="797"/>
      <c r="I20" s="797"/>
      <c r="J20" s="797"/>
      <c r="K20" s="797"/>
      <c r="L20" s="799"/>
      <c r="M20" s="799"/>
      <c r="N20" s="799"/>
      <c r="O20" s="800"/>
      <c r="P20" s="799"/>
      <c r="Q20" s="799"/>
    </row>
    <row r="21" spans="1:17" s="616" customFormat="1" ht="17.25" x14ac:dyDescent="0.2">
      <c r="A21" s="804"/>
      <c r="B21" s="797"/>
      <c r="C21" s="797"/>
      <c r="D21" s="797"/>
      <c r="E21" s="798"/>
      <c r="F21" s="798"/>
      <c r="G21" s="797"/>
      <c r="H21" s="797"/>
      <c r="I21" s="797"/>
      <c r="J21" s="797"/>
      <c r="K21" s="797"/>
      <c r="L21" s="799"/>
      <c r="M21" s="799"/>
      <c r="N21" s="799"/>
      <c r="O21" s="800"/>
      <c r="P21" s="799"/>
      <c r="Q21" s="799"/>
    </row>
    <row r="22" spans="1:17" s="616" customFormat="1" ht="17.25" x14ac:dyDescent="0.2">
      <c r="A22" s="804"/>
      <c r="B22" s="797"/>
      <c r="C22" s="797"/>
      <c r="D22" s="797"/>
      <c r="E22" s="798"/>
      <c r="F22" s="798"/>
      <c r="G22" s="797"/>
      <c r="H22" s="797"/>
      <c r="I22" s="797"/>
      <c r="J22" s="797"/>
      <c r="K22" s="797"/>
      <c r="L22" s="799"/>
      <c r="M22" s="799"/>
      <c r="N22" s="799"/>
      <c r="O22" s="800"/>
      <c r="P22" s="799"/>
      <c r="Q22" s="799"/>
    </row>
    <row r="23" spans="1:17" s="616" customFormat="1" ht="17.25" x14ac:dyDescent="0.2">
      <c r="A23" s="804"/>
      <c r="B23" s="797"/>
      <c r="C23" s="797"/>
      <c r="D23" s="797"/>
      <c r="E23" s="798"/>
      <c r="F23" s="798"/>
      <c r="G23" s="797"/>
      <c r="H23" s="797"/>
      <c r="I23" s="797"/>
      <c r="J23" s="797"/>
      <c r="K23" s="797"/>
      <c r="L23" s="799"/>
      <c r="M23" s="799"/>
      <c r="N23" s="799"/>
      <c r="O23" s="800"/>
      <c r="P23" s="799"/>
      <c r="Q23" s="799"/>
    </row>
    <row r="24" spans="1:17" s="616" customFormat="1" ht="17.25" x14ac:dyDescent="0.2">
      <c r="A24" s="804"/>
      <c r="B24" s="797"/>
      <c r="C24" s="797"/>
      <c r="D24" s="797"/>
      <c r="E24" s="798"/>
      <c r="F24" s="798"/>
      <c r="G24" s="797"/>
      <c r="H24" s="797"/>
      <c r="I24" s="797"/>
      <c r="J24" s="797"/>
      <c r="K24" s="797"/>
      <c r="L24" s="799"/>
      <c r="M24" s="799"/>
      <c r="N24" s="799"/>
      <c r="O24" s="800"/>
      <c r="P24" s="799"/>
      <c r="Q24" s="799"/>
    </row>
    <row r="25" spans="1:17" s="616" customFormat="1" ht="17.25" x14ac:dyDescent="0.2">
      <c r="A25" s="804"/>
      <c r="B25" s="797"/>
      <c r="C25" s="797"/>
      <c r="D25" s="797"/>
      <c r="E25" s="798"/>
      <c r="F25" s="798"/>
      <c r="G25" s="797"/>
      <c r="H25" s="797"/>
      <c r="I25" s="797"/>
      <c r="J25" s="797"/>
      <c r="K25" s="797"/>
      <c r="L25" s="799"/>
      <c r="M25" s="799"/>
      <c r="N25" s="799"/>
      <c r="O25" s="800"/>
      <c r="P25" s="799"/>
      <c r="Q25" s="799"/>
    </row>
    <row r="26" spans="1:17" s="616" customFormat="1" ht="17.25" x14ac:dyDescent="0.2">
      <c r="A26" s="804"/>
      <c r="B26" s="797"/>
      <c r="C26" s="797"/>
      <c r="D26" s="797"/>
      <c r="E26" s="798"/>
      <c r="F26" s="798"/>
      <c r="G26" s="797"/>
      <c r="H26" s="797"/>
      <c r="I26" s="797"/>
      <c r="J26" s="797"/>
      <c r="K26" s="797"/>
      <c r="L26" s="799"/>
      <c r="M26" s="799"/>
      <c r="N26" s="799"/>
      <c r="O26" s="800"/>
      <c r="P26" s="799"/>
      <c r="Q26" s="799"/>
    </row>
    <row r="27" spans="1:17" s="616" customFormat="1" ht="17.25" x14ac:dyDescent="0.2">
      <c r="A27" s="804"/>
      <c r="B27" s="797"/>
      <c r="C27" s="797"/>
      <c r="D27" s="797"/>
      <c r="E27" s="798"/>
      <c r="F27" s="798"/>
      <c r="G27" s="797"/>
      <c r="H27" s="797"/>
      <c r="I27" s="797"/>
      <c r="J27" s="797"/>
      <c r="K27" s="797"/>
      <c r="L27" s="799"/>
      <c r="M27" s="799"/>
      <c r="N27" s="799"/>
      <c r="O27" s="800"/>
      <c r="P27" s="799"/>
      <c r="Q27" s="799"/>
    </row>
    <row r="28" spans="1:17" s="616" customFormat="1" ht="17.25" x14ac:dyDescent="0.2">
      <c r="A28" s="804"/>
      <c r="B28" s="797"/>
      <c r="C28" s="797"/>
      <c r="D28" s="797"/>
      <c r="E28" s="798"/>
      <c r="F28" s="798"/>
      <c r="G28" s="797"/>
      <c r="H28" s="797"/>
      <c r="I28" s="797"/>
      <c r="J28" s="797"/>
      <c r="K28" s="797"/>
      <c r="L28" s="799"/>
      <c r="M28" s="799"/>
      <c r="N28" s="799"/>
      <c r="O28" s="800"/>
      <c r="P28" s="799"/>
      <c r="Q28" s="799"/>
    </row>
    <row r="29" spans="1:17" s="616" customFormat="1" ht="17.25" x14ac:dyDescent="0.2">
      <c r="A29" s="804"/>
      <c r="B29" s="797"/>
      <c r="C29" s="797"/>
      <c r="D29" s="797"/>
      <c r="E29" s="798"/>
      <c r="F29" s="798"/>
      <c r="G29" s="797"/>
      <c r="H29" s="797"/>
      <c r="I29" s="797"/>
      <c r="J29" s="797"/>
      <c r="K29" s="797"/>
      <c r="L29" s="799"/>
      <c r="M29" s="799"/>
      <c r="N29" s="799"/>
      <c r="O29" s="800"/>
      <c r="P29" s="799"/>
      <c r="Q29" s="799"/>
    </row>
    <row r="30" spans="1:17" s="616" customFormat="1" ht="17.25" x14ac:dyDescent="0.2">
      <c r="A30" s="804"/>
      <c r="B30" s="797"/>
      <c r="C30" s="797"/>
      <c r="D30" s="797"/>
      <c r="E30" s="798"/>
      <c r="F30" s="798"/>
      <c r="G30" s="797"/>
      <c r="H30" s="797"/>
      <c r="I30" s="797"/>
      <c r="J30" s="797"/>
      <c r="K30" s="797"/>
      <c r="L30" s="799"/>
      <c r="M30" s="799"/>
      <c r="N30" s="799"/>
      <c r="O30" s="800"/>
      <c r="P30" s="799"/>
      <c r="Q30" s="799"/>
    </row>
    <row r="31" spans="1:17" s="616" customFormat="1" ht="17.25" x14ac:dyDescent="0.2">
      <c r="A31" s="804"/>
      <c r="B31" s="797"/>
      <c r="C31" s="797"/>
      <c r="D31" s="797"/>
      <c r="E31" s="798"/>
      <c r="F31" s="798"/>
      <c r="G31" s="797"/>
      <c r="H31" s="797"/>
      <c r="I31" s="797"/>
      <c r="J31" s="797"/>
      <c r="K31" s="797"/>
      <c r="L31" s="799"/>
      <c r="M31" s="799"/>
      <c r="N31" s="799"/>
      <c r="O31" s="800"/>
      <c r="P31" s="799"/>
      <c r="Q31" s="799"/>
    </row>
    <row r="32" spans="1:17" s="616" customFormat="1" ht="17.25" x14ac:dyDescent="0.2">
      <c r="A32" s="804"/>
      <c r="B32" s="797"/>
      <c r="C32" s="797"/>
      <c r="D32" s="797"/>
      <c r="E32" s="798"/>
      <c r="F32" s="798"/>
      <c r="G32" s="797"/>
      <c r="H32" s="797"/>
      <c r="I32" s="797"/>
      <c r="J32" s="797"/>
      <c r="K32" s="797"/>
      <c r="L32" s="799"/>
      <c r="M32" s="799"/>
      <c r="N32" s="799"/>
      <c r="O32" s="800"/>
      <c r="P32" s="799"/>
      <c r="Q32" s="799"/>
    </row>
    <row r="33" spans="1:17" s="616" customFormat="1" ht="17.25" x14ac:dyDescent="0.2">
      <c r="A33" s="804"/>
      <c r="B33" s="797"/>
      <c r="C33" s="797"/>
      <c r="D33" s="797"/>
      <c r="E33" s="798"/>
      <c r="F33" s="798"/>
      <c r="G33" s="797"/>
      <c r="H33" s="797"/>
      <c r="I33" s="797"/>
      <c r="J33" s="797"/>
      <c r="K33" s="797"/>
      <c r="L33" s="799"/>
      <c r="M33" s="799"/>
      <c r="N33" s="799"/>
      <c r="O33" s="800"/>
      <c r="P33" s="799"/>
      <c r="Q33" s="799"/>
    </row>
    <row r="34" spans="1:17" s="616" customFormat="1" ht="17.25" x14ac:dyDescent="0.2">
      <c r="A34" s="804"/>
      <c r="B34" s="797"/>
      <c r="C34" s="797"/>
      <c r="D34" s="797"/>
      <c r="E34" s="798"/>
      <c r="F34" s="798"/>
      <c r="G34" s="797"/>
      <c r="H34" s="797"/>
      <c r="I34" s="797"/>
      <c r="J34" s="797"/>
      <c r="K34" s="797"/>
      <c r="L34" s="799"/>
      <c r="M34" s="799"/>
      <c r="N34" s="799"/>
      <c r="O34" s="800"/>
      <c r="P34" s="799"/>
      <c r="Q34" s="799"/>
    </row>
    <row r="35" spans="1:17" s="616" customFormat="1" ht="17.25" x14ac:dyDescent="0.2">
      <c r="A35" s="804"/>
      <c r="B35" s="797"/>
      <c r="C35" s="797"/>
      <c r="D35" s="797"/>
      <c r="E35" s="798"/>
      <c r="F35" s="798"/>
      <c r="G35" s="797"/>
      <c r="H35" s="797"/>
      <c r="I35" s="797"/>
      <c r="J35" s="797"/>
      <c r="K35" s="797"/>
      <c r="L35" s="799"/>
      <c r="M35" s="799"/>
      <c r="N35" s="799"/>
      <c r="O35" s="800"/>
      <c r="P35" s="799"/>
      <c r="Q35" s="799"/>
    </row>
    <row r="36" spans="1:17" s="616" customFormat="1" ht="17.25" x14ac:dyDescent="0.2">
      <c r="A36" s="804"/>
      <c r="B36" s="797"/>
      <c r="C36" s="797"/>
      <c r="D36" s="797"/>
      <c r="E36" s="798"/>
      <c r="F36" s="798"/>
      <c r="G36" s="797"/>
      <c r="H36" s="797"/>
      <c r="I36" s="797"/>
      <c r="J36" s="797"/>
      <c r="K36" s="797"/>
      <c r="L36" s="799"/>
      <c r="M36" s="799"/>
      <c r="N36" s="799"/>
      <c r="O36" s="800"/>
      <c r="P36" s="799"/>
      <c r="Q36" s="799"/>
    </row>
    <row r="37" spans="1:17" s="616" customFormat="1" ht="17.25" x14ac:dyDescent="0.2">
      <c r="A37" s="804"/>
      <c r="B37" s="797"/>
      <c r="C37" s="797"/>
      <c r="D37" s="797"/>
      <c r="E37" s="798"/>
      <c r="F37" s="798"/>
      <c r="G37" s="797"/>
      <c r="H37" s="797"/>
      <c r="I37" s="797"/>
      <c r="J37" s="797"/>
      <c r="K37" s="797"/>
      <c r="L37" s="799"/>
      <c r="M37" s="799"/>
      <c r="N37" s="799"/>
      <c r="O37" s="800"/>
      <c r="P37" s="799"/>
      <c r="Q37" s="799"/>
    </row>
    <row r="38" spans="1:17" s="616" customFormat="1" ht="17.25" x14ac:dyDescent="0.2">
      <c r="A38" s="804"/>
      <c r="B38" s="797"/>
      <c r="C38" s="797"/>
      <c r="D38" s="797"/>
      <c r="E38" s="798"/>
      <c r="F38" s="798"/>
      <c r="G38" s="797"/>
      <c r="H38" s="797"/>
      <c r="I38" s="797"/>
      <c r="J38" s="797"/>
      <c r="K38" s="797"/>
      <c r="L38" s="799"/>
      <c r="M38" s="799"/>
      <c r="N38" s="799"/>
      <c r="O38" s="800"/>
      <c r="P38" s="799"/>
      <c r="Q38" s="799"/>
    </row>
    <row r="39" spans="1:17" s="616" customFormat="1" ht="17.25" x14ac:dyDescent="0.2">
      <c r="A39" s="804"/>
      <c r="B39" s="797"/>
      <c r="C39" s="797"/>
      <c r="D39" s="797"/>
      <c r="E39" s="798"/>
      <c r="F39" s="798"/>
      <c r="G39" s="797"/>
      <c r="H39" s="797"/>
      <c r="I39" s="797"/>
      <c r="J39" s="797"/>
      <c r="K39" s="797"/>
      <c r="L39" s="799"/>
      <c r="M39" s="799"/>
      <c r="N39" s="799"/>
      <c r="O39" s="800"/>
      <c r="P39" s="799"/>
      <c r="Q39" s="799"/>
    </row>
    <row r="40" spans="1:17" s="616" customFormat="1" ht="17.25" x14ac:dyDescent="0.2">
      <c r="A40" s="804"/>
      <c r="B40" s="797"/>
      <c r="C40" s="797"/>
      <c r="D40" s="797"/>
      <c r="E40" s="798"/>
      <c r="F40" s="798"/>
      <c r="G40" s="797"/>
      <c r="H40" s="797"/>
      <c r="I40" s="797"/>
      <c r="J40" s="797"/>
      <c r="K40" s="797"/>
      <c r="L40" s="799"/>
      <c r="M40" s="799"/>
      <c r="N40" s="799"/>
      <c r="O40" s="800"/>
      <c r="P40" s="799"/>
      <c r="Q40" s="799"/>
    </row>
    <row r="41" spans="1:17" s="616" customFormat="1" ht="17.25" x14ac:dyDescent="0.2">
      <c r="A41" s="804"/>
      <c r="B41" s="797"/>
      <c r="C41" s="797"/>
      <c r="D41" s="797"/>
      <c r="E41" s="798"/>
      <c r="F41" s="798"/>
      <c r="G41" s="797"/>
      <c r="H41" s="797"/>
      <c r="I41" s="797"/>
      <c r="J41" s="797"/>
      <c r="K41" s="797"/>
      <c r="L41" s="799"/>
      <c r="M41" s="799"/>
      <c r="N41" s="799"/>
      <c r="O41" s="800"/>
      <c r="P41" s="799"/>
      <c r="Q41" s="799"/>
    </row>
    <row r="42" spans="1:17" s="616" customFormat="1" ht="17.25" x14ac:dyDescent="0.2">
      <c r="A42" s="804"/>
      <c r="B42" s="797"/>
      <c r="C42" s="797"/>
      <c r="D42" s="797"/>
      <c r="E42" s="798"/>
      <c r="F42" s="798"/>
      <c r="G42" s="797"/>
      <c r="H42" s="797"/>
      <c r="I42" s="797"/>
      <c r="J42" s="797"/>
      <c r="K42" s="797"/>
      <c r="L42" s="799"/>
      <c r="M42" s="799"/>
      <c r="N42" s="799"/>
      <c r="O42" s="800"/>
      <c r="P42" s="799"/>
      <c r="Q42" s="799"/>
    </row>
    <row r="43" spans="1:17" s="616" customFormat="1" ht="17.25" x14ac:dyDescent="0.2">
      <c r="A43" s="804"/>
      <c r="B43" s="797"/>
      <c r="C43" s="797"/>
      <c r="D43" s="797"/>
      <c r="E43" s="798"/>
      <c r="F43" s="798"/>
      <c r="G43" s="797"/>
      <c r="H43" s="797"/>
      <c r="I43" s="797"/>
      <c r="J43" s="797"/>
      <c r="K43" s="797"/>
      <c r="L43" s="799"/>
      <c r="M43" s="799"/>
      <c r="N43" s="799"/>
      <c r="O43" s="800"/>
      <c r="P43" s="799"/>
      <c r="Q43" s="799"/>
    </row>
    <row r="44" spans="1:17" s="616" customFormat="1" ht="17.25" x14ac:dyDescent="0.2">
      <c r="A44" s="804"/>
      <c r="B44" s="797"/>
      <c r="C44" s="797"/>
      <c r="D44" s="797"/>
      <c r="E44" s="798"/>
      <c r="F44" s="798"/>
      <c r="G44" s="797"/>
      <c r="H44" s="797"/>
      <c r="I44" s="797"/>
      <c r="J44" s="797"/>
      <c r="K44" s="797"/>
      <c r="L44" s="799"/>
      <c r="M44" s="799"/>
      <c r="N44" s="799"/>
      <c r="O44" s="800"/>
      <c r="P44" s="799"/>
      <c r="Q44" s="799"/>
    </row>
    <row r="45" spans="1:17" s="616" customFormat="1" ht="17.25" x14ac:dyDescent="0.2">
      <c r="A45" s="804"/>
      <c r="B45" s="797"/>
      <c r="C45" s="797"/>
      <c r="D45" s="797"/>
      <c r="E45" s="798"/>
      <c r="F45" s="798"/>
      <c r="G45" s="797"/>
      <c r="H45" s="797"/>
      <c r="I45" s="797"/>
      <c r="J45" s="797"/>
      <c r="K45" s="797"/>
      <c r="L45" s="799"/>
      <c r="M45" s="799"/>
      <c r="N45" s="799"/>
      <c r="O45" s="800"/>
      <c r="P45" s="799"/>
      <c r="Q45" s="799"/>
    </row>
    <row r="46" spans="1:17" s="616" customFormat="1" ht="17.25" x14ac:dyDescent="0.2">
      <c r="A46" s="804"/>
      <c r="B46" s="797"/>
      <c r="C46" s="797"/>
      <c r="D46" s="797"/>
      <c r="E46" s="798"/>
      <c r="F46" s="798"/>
      <c r="G46" s="797"/>
      <c r="H46" s="797"/>
      <c r="I46" s="797"/>
      <c r="J46" s="797"/>
      <c r="K46" s="797"/>
      <c r="L46" s="799"/>
      <c r="M46" s="799"/>
      <c r="N46" s="799"/>
      <c r="O46" s="800"/>
      <c r="P46" s="799"/>
      <c r="Q46" s="799"/>
    </row>
    <row r="47" spans="1:17" s="616" customFormat="1" ht="17.25" x14ac:dyDescent="0.2">
      <c r="A47" s="804"/>
      <c r="B47" s="797"/>
      <c r="C47" s="797"/>
      <c r="D47" s="797"/>
      <c r="E47" s="798"/>
      <c r="F47" s="798"/>
      <c r="G47" s="797"/>
      <c r="H47" s="797"/>
      <c r="I47" s="797"/>
      <c r="J47" s="797"/>
      <c r="K47" s="797"/>
      <c r="L47" s="799"/>
      <c r="M47" s="799"/>
      <c r="N47" s="799"/>
      <c r="O47" s="800"/>
      <c r="P47" s="799"/>
      <c r="Q47" s="799"/>
    </row>
    <row r="48" spans="1:17" s="616" customFormat="1" ht="17.25" x14ac:dyDescent="0.2">
      <c r="A48" s="804"/>
      <c r="B48" s="797"/>
      <c r="C48" s="797"/>
      <c r="D48" s="797"/>
      <c r="E48" s="798"/>
      <c r="F48" s="798"/>
      <c r="G48" s="797"/>
      <c r="H48" s="797"/>
      <c r="I48" s="797"/>
      <c r="J48" s="797"/>
      <c r="K48" s="797"/>
      <c r="L48" s="799"/>
      <c r="M48" s="799"/>
      <c r="N48" s="799"/>
      <c r="O48" s="800"/>
      <c r="P48" s="799"/>
      <c r="Q48" s="799"/>
    </row>
    <row r="49" spans="1:17" s="616" customFormat="1" ht="17.25" x14ac:dyDescent="0.2">
      <c r="A49" s="804"/>
      <c r="B49" s="797"/>
      <c r="C49" s="797"/>
      <c r="D49" s="797"/>
      <c r="E49" s="798"/>
      <c r="F49" s="798"/>
      <c r="G49" s="797"/>
      <c r="H49" s="797"/>
      <c r="I49" s="797"/>
      <c r="J49" s="797"/>
      <c r="K49" s="797"/>
      <c r="L49" s="799"/>
      <c r="M49" s="799"/>
      <c r="N49" s="799"/>
      <c r="O49" s="800"/>
      <c r="P49" s="799"/>
      <c r="Q49" s="799"/>
    </row>
    <row r="50" spans="1:17" s="616" customFormat="1" ht="17.25" x14ac:dyDescent="0.2">
      <c r="A50" s="804"/>
      <c r="B50" s="797"/>
      <c r="C50" s="797"/>
      <c r="D50" s="797"/>
      <c r="E50" s="798"/>
      <c r="F50" s="798"/>
      <c r="G50" s="797"/>
      <c r="H50" s="797"/>
      <c r="I50" s="797"/>
      <c r="J50" s="797"/>
      <c r="K50" s="797"/>
      <c r="L50" s="799"/>
      <c r="M50" s="799"/>
      <c r="N50" s="799"/>
      <c r="O50" s="800"/>
      <c r="P50" s="799"/>
      <c r="Q50" s="799"/>
    </row>
    <row r="51" spans="1:17" s="616" customFormat="1" ht="17.25" x14ac:dyDescent="0.2">
      <c r="A51" s="804"/>
      <c r="B51" s="797"/>
      <c r="C51" s="797"/>
      <c r="D51" s="797"/>
      <c r="E51" s="798"/>
      <c r="F51" s="798"/>
      <c r="G51" s="797"/>
      <c r="H51" s="797"/>
      <c r="I51" s="797"/>
      <c r="J51" s="797"/>
      <c r="K51" s="797"/>
      <c r="L51" s="799"/>
      <c r="M51" s="799"/>
      <c r="N51" s="799"/>
      <c r="O51" s="800"/>
      <c r="P51" s="799"/>
      <c r="Q51" s="799"/>
    </row>
    <row r="52" spans="1:17" s="616" customFormat="1" ht="17.25" x14ac:dyDescent="0.2">
      <c r="A52" s="804"/>
      <c r="B52" s="797"/>
      <c r="C52" s="797"/>
      <c r="D52" s="797"/>
      <c r="E52" s="798"/>
      <c r="F52" s="798"/>
      <c r="G52" s="797"/>
      <c r="H52" s="797"/>
      <c r="I52" s="797"/>
      <c r="J52" s="797"/>
      <c r="K52" s="797"/>
      <c r="L52" s="799"/>
      <c r="M52" s="799"/>
      <c r="N52" s="799"/>
      <c r="O52" s="800"/>
      <c r="P52" s="799"/>
      <c r="Q52" s="799"/>
    </row>
    <row r="53" spans="1:17" s="616" customFormat="1" ht="17.25" x14ac:dyDescent="0.2">
      <c r="A53" s="804"/>
      <c r="B53" s="797"/>
      <c r="C53" s="797"/>
      <c r="D53" s="797"/>
      <c r="E53" s="798"/>
      <c r="F53" s="798"/>
      <c r="G53" s="797"/>
      <c r="H53" s="797"/>
      <c r="I53" s="797"/>
      <c r="J53" s="797"/>
      <c r="K53" s="797"/>
      <c r="L53" s="799"/>
      <c r="M53" s="799"/>
      <c r="N53" s="799"/>
      <c r="O53" s="800"/>
      <c r="P53" s="799"/>
      <c r="Q53" s="799"/>
    </row>
    <row r="54" spans="1:17" s="616" customFormat="1" ht="17.25" x14ac:dyDescent="0.2">
      <c r="A54" s="804"/>
      <c r="B54" s="797"/>
      <c r="C54" s="797"/>
      <c r="D54" s="797"/>
      <c r="E54" s="798"/>
      <c r="F54" s="798"/>
      <c r="G54" s="797"/>
      <c r="H54" s="797"/>
      <c r="I54" s="797"/>
      <c r="J54" s="797"/>
      <c r="K54" s="797"/>
      <c r="L54" s="799"/>
      <c r="M54" s="799"/>
      <c r="N54" s="799"/>
      <c r="O54" s="800"/>
      <c r="P54" s="799"/>
      <c r="Q54" s="799"/>
    </row>
    <row r="55" spans="1:17" s="616" customFormat="1" ht="17.25" x14ac:dyDescent="0.2">
      <c r="A55" s="804"/>
      <c r="B55" s="797"/>
      <c r="C55" s="797"/>
      <c r="D55" s="797"/>
      <c r="E55" s="798"/>
      <c r="F55" s="798"/>
      <c r="G55" s="797"/>
      <c r="H55" s="797"/>
      <c r="I55" s="797"/>
      <c r="J55" s="797"/>
      <c r="K55" s="797"/>
      <c r="L55" s="799"/>
      <c r="M55" s="799"/>
      <c r="N55" s="799"/>
      <c r="O55" s="800"/>
      <c r="P55" s="799"/>
      <c r="Q55" s="799"/>
    </row>
    <row r="56" spans="1:17" s="616" customFormat="1" ht="17.25" x14ac:dyDescent="0.2">
      <c r="A56" s="804"/>
      <c r="B56" s="797"/>
      <c r="C56" s="797"/>
      <c r="D56" s="797"/>
      <c r="E56" s="798"/>
      <c r="F56" s="798"/>
      <c r="G56" s="797"/>
      <c r="H56" s="797"/>
      <c r="I56" s="797"/>
      <c r="J56" s="797"/>
      <c r="K56" s="797"/>
      <c r="L56" s="799"/>
      <c r="M56" s="799"/>
      <c r="N56" s="799"/>
      <c r="O56" s="800"/>
      <c r="P56" s="799"/>
      <c r="Q56" s="799"/>
    </row>
    <row r="57" spans="1:17" s="616" customFormat="1" ht="17.25" x14ac:dyDescent="0.2">
      <c r="A57" s="804"/>
      <c r="B57" s="797"/>
      <c r="C57" s="797"/>
      <c r="D57" s="797"/>
      <c r="E57" s="798"/>
      <c r="F57" s="798"/>
      <c r="G57" s="797"/>
      <c r="H57" s="797"/>
      <c r="I57" s="797"/>
      <c r="J57" s="797"/>
      <c r="K57" s="797"/>
      <c r="L57" s="799"/>
      <c r="M57" s="799"/>
      <c r="N57" s="799"/>
      <c r="O57" s="800"/>
      <c r="P57" s="799"/>
      <c r="Q57" s="799"/>
    </row>
    <row r="58" spans="1:17" s="616" customFormat="1" ht="17.25" x14ac:dyDescent="0.2">
      <c r="A58" s="804"/>
      <c r="B58" s="797"/>
      <c r="C58" s="797"/>
      <c r="D58" s="797"/>
      <c r="E58" s="798"/>
      <c r="F58" s="798"/>
      <c r="G58" s="797"/>
      <c r="H58" s="797"/>
      <c r="I58" s="797"/>
      <c r="J58" s="797"/>
      <c r="K58" s="797"/>
      <c r="L58" s="799"/>
      <c r="M58" s="799"/>
      <c r="N58" s="799"/>
      <c r="O58" s="800"/>
      <c r="P58" s="799"/>
      <c r="Q58" s="799"/>
    </row>
    <row r="59" spans="1:17" s="616" customFormat="1" ht="17.25" x14ac:dyDescent="0.2">
      <c r="A59" s="804"/>
      <c r="B59" s="797"/>
      <c r="C59" s="797"/>
      <c r="D59" s="797"/>
      <c r="E59" s="798"/>
      <c r="F59" s="798"/>
      <c r="G59" s="797"/>
      <c r="H59" s="797"/>
      <c r="I59" s="797"/>
      <c r="J59" s="797"/>
      <c r="K59" s="797"/>
      <c r="L59" s="799"/>
      <c r="M59" s="799"/>
      <c r="N59" s="799"/>
      <c r="O59" s="800"/>
      <c r="P59" s="799"/>
      <c r="Q59" s="799"/>
    </row>
    <row r="60" spans="1:17" s="616" customFormat="1" ht="17.25" x14ac:dyDescent="0.2">
      <c r="A60" s="804"/>
      <c r="B60" s="797"/>
      <c r="C60" s="797"/>
      <c r="D60" s="797"/>
      <c r="E60" s="798"/>
      <c r="F60" s="798"/>
      <c r="G60" s="797"/>
      <c r="H60" s="797"/>
      <c r="I60" s="797"/>
      <c r="J60" s="797"/>
      <c r="K60" s="797"/>
      <c r="L60" s="799"/>
      <c r="M60" s="799"/>
      <c r="N60" s="799"/>
      <c r="O60" s="800"/>
      <c r="P60" s="799"/>
      <c r="Q60" s="799"/>
    </row>
    <row r="61" spans="1:17" s="616" customFormat="1" ht="17.25" x14ac:dyDescent="0.2">
      <c r="A61" s="804"/>
      <c r="B61" s="797"/>
      <c r="C61" s="797"/>
      <c r="D61" s="797"/>
      <c r="E61" s="798"/>
      <c r="F61" s="798"/>
      <c r="G61" s="797"/>
      <c r="H61" s="797"/>
      <c r="I61" s="797"/>
      <c r="J61" s="797"/>
      <c r="K61" s="797"/>
      <c r="L61" s="799"/>
      <c r="M61" s="799"/>
      <c r="N61" s="799"/>
      <c r="O61" s="800"/>
      <c r="P61" s="799"/>
      <c r="Q61" s="799"/>
    </row>
    <row r="62" spans="1:17" s="616" customFormat="1" ht="17.25" x14ac:dyDescent="0.2">
      <c r="A62" s="804"/>
      <c r="B62" s="797"/>
      <c r="C62" s="797"/>
      <c r="D62" s="797"/>
      <c r="E62" s="798"/>
      <c r="F62" s="798"/>
      <c r="G62" s="797"/>
      <c r="H62" s="797"/>
      <c r="I62" s="797"/>
      <c r="J62" s="797"/>
      <c r="K62" s="797"/>
      <c r="L62" s="799"/>
      <c r="M62" s="799"/>
      <c r="N62" s="799"/>
      <c r="O62" s="800"/>
      <c r="P62" s="799"/>
      <c r="Q62" s="799"/>
    </row>
    <row r="63" spans="1:17" s="616" customFormat="1" ht="17.25" x14ac:dyDescent="0.2">
      <c r="A63" s="804"/>
      <c r="B63" s="797"/>
      <c r="C63" s="797"/>
      <c r="D63" s="797"/>
      <c r="E63" s="798"/>
      <c r="F63" s="798"/>
      <c r="G63" s="797"/>
      <c r="H63" s="797"/>
      <c r="I63" s="797"/>
      <c r="J63" s="797"/>
      <c r="K63" s="797"/>
      <c r="L63" s="799"/>
      <c r="M63" s="799"/>
      <c r="N63" s="799"/>
      <c r="O63" s="800"/>
      <c r="P63" s="799"/>
      <c r="Q63" s="799"/>
    </row>
    <row r="64" spans="1:17" s="616" customFormat="1" ht="17.25" x14ac:dyDescent="0.2">
      <c r="A64" s="804"/>
      <c r="B64" s="797"/>
      <c r="C64" s="797"/>
      <c r="D64" s="797"/>
      <c r="E64" s="798"/>
      <c r="F64" s="798"/>
      <c r="G64" s="797"/>
      <c r="H64" s="797"/>
      <c r="I64" s="797"/>
      <c r="J64" s="797"/>
      <c r="K64" s="797"/>
      <c r="L64" s="799"/>
      <c r="M64" s="799"/>
      <c r="N64" s="799"/>
      <c r="O64" s="800"/>
      <c r="P64" s="799"/>
      <c r="Q64" s="799"/>
    </row>
    <row r="65" spans="1:17" s="616" customFormat="1" ht="17.25" x14ac:dyDescent="0.2">
      <c r="A65" s="804"/>
      <c r="B65" s="797"/>
      <c r="C65" s="797"/>
      <c r="D65" s="797"/>
      <c r="E65" s="798"/>
      <c r="F65" s="798"/>
      <c r="G65" s="797"/>
      <c r="H65" s="797"/>
      <c r="I65" s="797"/>
      <c r="J65" s="797"/>
      <c r="K65" s="797"/>
      <c r="L65" s="799"/>
      <c r="M65" s="799"/>
      <c r="N65" s="799"/>
      <c r="O65" s="800"/>
      <c r="P65" s="799"/>
      <c r="Q65" s="799"/>
    </row>
    <row r="66" spans="1:17" s="616" customFormat="1" ht="17.25" x14ac:dyDescent="0.2">
      <c r="A66" s="804"/>
      <c r="B66" s="797"/>
      <c r="C66" s="797"/>
      <c r="D66" s="797"/>
      <c r="E66" s="798"/>
      <c r="F66" s="798"/>
      <c r="G66" s="797"/>
      <c r="H66" s="797"/>
      <c r="I66" s="797"/>
      <c r="J66" s="797"/>
      <c r="K66" s="797"/>
      <c r="L66" s="799"/>
      <c r="M66" s="799"/>
      <c r="N66" s="799"/>
      <c r="O66" s="800"/>
      <c r="P66" s="799"/>
      <c r="Q66" s="799"/>
    </row>
    <row r="67" spans="1:17" s="616" customFormat="1" ht="17.25" x14ac:dyDescent="0.2">
      <c r="A67" s="804"/>
      <c r="B67" s="797"/>
      <c r="C67" s="797"/>
      <c r="D67" s="797"/>
      <c r="E67" s="798"/>
      <c r="F67" s="798"/>
      <c r="G67" s="797"/>
      <c r="H67" s="797"/>
      <c r="I67" s="797"/>
      <c r="J67" s="797"/>
      <c r="K67" s="797"/>
      <c r="L67" s="799"/>
      <c r="M67" s="799"/>
      <c r="N67" s="799"/>
      <c r="O67" s="800"/>
      <c r="P67" s="799"/>
      <c r="Q67" s="799"/>
    </row>
    <row r="68" spans="1:17" s="616" customFormat="1" ht="17.25" x14ac:dyDescent="0.2">
      <c r="A68" s="804"/>
      <c r="B68" s="797"/>
      <c r="C68" s="797"/>
      <c r="D68" s="797"/>
      <c r="E68" s="798"/>
      <c r="F68" s="798"/>
      <c r="G68" s="797"/>
      <c r="H68" s="797"/>
      <c r="I68" s="797"/>
      <c r="J68" s="797"/>
      <c r="K68" s="797"/>
      <c r="L68" s="799"/>
      <c r="M68" s="799"/>
      <c r="N68" s="799"/>
      <c r="O68" s="800"/>
      <c r="P68" s="799"/>
      <c r="Q68" s="799"/>
    </row>
    <row r="69" spans="1:17" s="616" customFormat="1" ht="17.25" x14ac:dyDescent="0.2">
      <c r="A69" s="804"/>
      <c r="B69" s="797"/>
      <c r="C69" s="797"/>
      <c r="D69" s="797"/>
      <c r="E69" s="798"/>
      <c r="F69" s="798"/>
      <c r="G69" s="797"/>
      <c r="H69" s="797"/>
      <c r="I69" s="797"/>
      <c r="J69" s="797"/>
      <c r="K69" s="797"/>
      <c r="L69" s="799"/>
      <c r="M69" s="799"/>
      <c r="N69" s="799"/>
      <c r="O69" s="800"/>
      <c r="P69" s="799"/>
      <c r="Q69" s="799"/>
    </row>
    <row r="70" spans="1:17" s="616" customFormat="1" ht="17.25" x14ac:dyDescent="0.2">
      <c r="A70" s="804"/>
      <c r="B70" s="797"/>
      <c r="C70" s="797"/>
      <c r="D70" s="797"/>
      <c r="E70" s="798"/>
      <c r="F70" s="798"/>
      <c r="G70" s="797"/>
      <c r="H70" s="797"/>
      <c r="I70" s="797"/>
      <c r="J70" s="797"/>
      <c r="K70" s="797"/>
      <c r="L70" s="799"/>
      <c r="M70" s="799"/>
      <c r="N70" s="799"/>
      <c r="O70" s="800"/>
      <c r="P70" s="799"/>
      <c r="Q70" s="799"/>
    </row>
    <row r="71" spans="1:17" s="616" customFormat="1" ht="17.25" x14ac:dyDescent="0.2">
      <c r="A71" s="804"/>
      <c r="B71" s="797"/>
      <c r="C71" s="797"/>
      <c r="D71" s="797"/>
      <c r="E71" s="798"/>
      <c r="F71" s="798"/>
      <c r="G71" s="797"/>
      <c r="H71" s="797"/>
      <c r="I71" s="797"/>
      <c r="J71" s="797"/>
      <c r="K71" s="797"/>
      <c r="L71" s="799"/>
      <c r="M71" s="799"/>
      <c r="N71" s="799"/>
      <c r="O71" s="800"/>
      <c r="P71" s="799"/>
      <c r="Q71" s="799"/>
    </row>
    <row r="72" spans="1:17" s="616" customFormat="1" ht="17.25" x14ac:dyDescent="0.2">
      <c r="A72" s="804"/>
      <c r="B72" s="797"/>
      <c r="C72" s="797"/>
      <c r="D72" s="797"/>
      <c r="E72" s="798"/>
      <c r="F72" s="798"/>
      <c r="G72" s="797"/>
      <c r="H72" s="797"/>
      <c r="I72" s="797"/>
      <c r="J72" s="797"/>
      <c r="K72" s="797"/>
      <c r="L72" s="799"/>
      <c r="M72" s="799"/>
      <c r="N72" s="799"/>
      <c r="O72" s="800"/>
      <c r="P72" s="799"/>
      <c r="Q72" s="799"/>
    </row>
    <row r="73" spans="1:17" s="616" customFormat="1" ht="17.25" x14ac:dyDescent="0.2">
      <c r="A73" s="804"/>
      <c r="B73" s="797"/>
      <c r="C73" s="797"/>
      <c r="D73" s="797"/>
      <c r="E73" s="798"/>
      <c r="F73" s="798"/>
      <c r="G73" s="797"/>
      <c r="H73" s="797"/>
      <c r="I73" s="797"/>
      <c r="J73" s="797"/>
      <c r="K73" s="797"/>
      <c r="L73" s="799"/>
      <c r="M73" s="799"/>
      <c r="N73" s="799"/>
      <c r="O73" s="800"/>
      <c r="P73" s="799"/>
      <c r="Q73" s="799"/>
    </row>
    <row r="74" spans="1:17" s="616" customFormat="1" ht="17.25" x14ac:dyDescent="0.2">
      <c r="A74" s="804"/>
      <c r="B74" s="797"/>
      <c r="C74" s="797"/>
      <c r="D74" s="797"/>
      <c r="E74" s="798"/>
      <c r="F74" s="798"/>
      <c r="G74" s="797"/>
      <c r="H74" s="797"/>
      <c r="I74" s="797"/>
      <c r="J74" s="797"/>
      <c r="K74" s="797"/>
      <c r="L74" s="799"/>
      <c r="M74" s="799"/>
      <c r="N74" s="799"/>
      <c r="O74" s="800"/>
      <c r="P74" s="799"/>
      <c r="Q74" s="799"/>
    </row>
    <row r="75" spans="1:17" s="616" customFormat="1" ht="17.25" x14ac:dyDescent="0.2">
      <c r="A75" s="804"/>
      <c r="B75" s="797"/>
      <c r="C75" s="797"/>
      <c r="D75" s="797"/>
      <c r="E75" s="798"/>
      <c r="F75" s="798"/>
      <c r="G75" s="797"/>
      <c r="H75" s="797"/>
      <c r="I75" s="797"/>
      <c r="J75" s="797"/>
      <c r="K75" s="797"/>
      <c r="L75" s="799"/>
      <c r="M75" s="799"/>
      <c r="N75" s="799"/>
      <c r="O75" s="800"/>
      <c r="P75" s="799"/>
      <c r="Q75" s="799"/>
    </row>
    <row r="76" spans="1:17" s="616" customFormat="1" ht="17.25" x14ac:dyDescent="0.2">
      <c r="A76" s="804"/>
      <c r="B76" s="797"/>
      <c r="C76" s="797"/>
      <c r="D76" s="797"/>
      <c r="E76" s="798"/>
      <c r="F76" s="798"/>
      <c r="G76" s="797"/>
      <c r="H76" s="797"/>
      <c r="I76" s="797"/>
      <c r="J76" s="797"/>
      <c r="K76" s="797"/>
      <c r="L76" s="799"/>
      <c r="M76" s="799"/>
      <c r="N76" s="799"/>
      <c r="O76" s="800"/>
      <c r="P76" s="799"/>
      <c r="Q76" s="799"/>
    </row>
    <row r="77" spans="1:17" s="616" customFormat="1" ht="17.25" x14ac:dyDescent="0.2">
      <c r="A77" s="804"/>
      <c r="B77" s="797"/>
      <c r="C77" s="797"/>
      <c r="D77" s="797"/>
      <c r="E77" s="798"/>
      <c r="F77" s="798"/>
      <c r="G77" s="797"/>
      <c r="H77" s="797"/>
      <c r="I77" s="797"/>
      <c r="J77" s="797"/>
      <c r="K77" s="797"/>
      <c r="L77" s="799"/>
      <c r="M77" s="799"/>
      <c r="N77" s="799"/>
      <c r="O77" s="800"/>
      <c r="P77" s="799"/>
      <c r="Q77" s="799"/>
    </row>
    <row r="78" spans="1:17" s="616" customFormat="1" ht="17.25" x14ac:dyDescent="0.2">
      <c r="A78" s="804"/>
      <c r="B78" s="797"/>
      <c r="C78" s="797"/>
      <c r="D78" s="797"/>
      <c r="E78" s="798"/>
      <c r="F78" s="798"/>
      <c r="G78" s="797"/>
      <c r="H78" s="797"/>
      <c r="I78" s="797"/>
      <c r="J78" s="797"/>
      <c r="K78" s="797"/>
      <c r="L78" s="799"/>
      <c r="M78" s="799"/>
      <c r="N78" s="799"/>
      <c r="O78" s="800"/>
      <c r="P78" s="799"/>
      <c r="Q78" s="799"/>
    </row>
    <row r="79" spans="1:17" s="616" customFormat="1" ht="17.25" x14ac:dyDescent="0.2">
      <c r="A79" s="804"/>
      <c r="B79" s="797"/>
      <c r="C79" s="797"/>
      <c r="D79" s="797"/>
      <c r="E79" s="798"/>
      <c r="F79" s="798"/>
      <c r="G79" s="797"/>
      <c r="H79" s="797"/>
      <c r="I79" s="797"/>
      <c r="J79" s="797"/>
      <c r="K79" s="797"/>
      <c r="L79" s="799"/>
      <c r="M79" s="799"/>
      <c r="N79" s="799"/>
      <c r="O79" s="800"/>
      <c r="P79" s="799"/>
      <c r="Q79" s="799"/>
    </row>
    <row r="80" spans="1:17" s="616" customFormat="1" ht="17.25" x14ac:dyDescent="0.2">
      <c r="A80" s="804"/>
      <c r="B80" s="797"/>
      <c r="C80" s="797"/>
      <c r="D80" s="797"/>
      <c r="E80" s="798"/>
      <c r="F80" s="798"/>
      <c r="G80" s="797"/>
      <c r="H80" s="797"/>
      <c r="I80" s="797"/>
      <c r="J80" s="797"/>
      <c r="K80" s="797"/>
      <c r="L80" s="799"/>
      <c r="M80" s="799"/>
      <c r="N80" s="799"/>
      <c r="O80" s="800"/>
      <c r="P80" s="799"/>
      <c r="Q80" s="799"/>
    </row>
    <row r="81" spans="1:17" s="616" customFormat="1" ht="17.25" x14ac:dyDescent="0.2">
      <c r="A81" s="804"/>
      <c r="B81" s="797"/>
      <c r="C81" s="797"/>
      <c r="D81" s="797"/>
      <c r="E81" s="798"/>
      <c r="F81" s="798"/>
      <c r="G81" s="797"/>
      <c r="H81" s="797"/>
      <c r="I81" s="797"/>
      <c r="J81" s="797"/>
      <c r="K81" s="797"/>
      <c r="L81" s="799"/>
      <c r="M81" s="799"/>
      <c r="N81" s="799"/>
      <c r="O81" s="800"/>
      <c r="P81" s="799"/>
      <c r="Q81" s="799"/>
    </row>
    <row r="82" spans="1:17" s="616" customFormat="1" ht="17.25" x14ac:dyDescent="0.2">
      <c r="A82" s="804"/>
      <c r="B82" s="797"/>
      <c r="C82" s="797"/>
      <c r="D82" s="797"/>
      <c r="E82" s="798"/>
      <c r="F82" s="798"/>
      <c r="G82" s="797"/>
      <c r="H82" s="797"/>
      <c r="I82" s="797"/>
      <c r="J82" s="797"/>
      <c r="K82" s="797"/>
      <c r="L82" s="799"/>
      <c r="M82" s="799"/>
      <c r="N82" s="799"/>
      <c r="O82" s="800"/>
      <c r="P82" s="799"/>
      <c r="Q82" s="799"/>
    </row>
    <row r="83" spans="1:17" s="616" customFormat="1" ht="17.25" x14ac:dyDescent="0.2">
      <c r="A83" s="804"/>
      <c r="B83" s="797"/>
      <c r="C83" s="797"/>
      <c r="D83" s="797"/>
      <c r="E83" s="798"/>
      <c r="F83" s="798"/>
      <c r="G83" s="797"/>
      <c r="H83" s="797"/>
      <c r="I83" s="797"/>
      <c r="J83" s="797"/>
      <c r="K83" s="797"/>
      <c r="L83" s="799"/>
      <c r="M83" s="799"/>
      <c r="N83" s="799"/>
      <c r="O83" s="800"/>
      <c r="P83" s="799"/>
      <c r="Q83" s="799"/>
    </row>
    <row r="84" spans="1:17" s="616" customFormat="1" ht="17.25" x14ac:dyDescent="0.2">
      <c r="A84" s="804"/>
      <c r="B84" s="797"/>
      <c r="C84" s="797"/>
      <c r="D84" s="797"/>
      <c r="E84" s="798"/>
      <c r="F84" s="798"/>
      <c r="G84" s="797"/>
      <c r="H84" s="797"/>
      <c r="I84" s="797"/>
      <c r="J84" s="797"/>
      <c r="K84" s="797"/>
      <c r="L84" s="799"/>
      <c r="M84" s="799"/>
      <c r="N84" s="799"/>
      <c r="O84" s="800"/>
      <c r="P84" s="799"/>
      <c r="Q84" s="799"/>
    </row>
    <row r="85" spans="1:17" s="616" customFormat="1" ht="17.25" x14ac:dyDescent="0.2">
      <c r="A85" s="804"/>
      <c r="B85" s="797"/>
      <c r="C85" s="797"/>
      <c r="D85" s="797"/>
      <c r="E85" s="798"/>
      <c r="F85" s="798"/>
      <c r="G85" s="797"/>
      <c r="H85" s="797"/>
      <c r="I85" s="797"/>
      <c r="J85" s="797"/>
      <c r="K85" s="797"/>
      <c r="L85" s="799"/>
      <c r="M85" s="799"/>
      <c r="N85" s="799"/>
      <c r="O85" s="800"/>
      <c r="P85" s="799"/>
      <c r="Q85" s="799"/>
    </row>
    <row r="86" spans="1:17" s="616" customFormat="1" ht="17.25" x14ac:dyDescent="0.2">
      <c r="A86" s="804"/>
      <c r="B86" s="797"/>
      <c r="C86" s="797"/>
      <c r="D86" s="797"/>
      <c r="E86" s="798"/>
      <c r="F86" s="798"/>
      <c r="G86" s="797"/>
      <c r="H86" s="797"/>
      <c r="I86" s="797"/>
      <c r="J86" s="797"/>
      <c r="K86" s="797"/>
      <c r="L86" s="799"/>
      <c r="M86" s="799"/>
      <c r="N86" s="799"/>
      <c r="O86" s="800"/>
      <c r="P86" s="799"/>
      <c r="Q86" s="799"/>
    </row>
    <row r="87" spans="1:17" s="616" customFormat="1" ht="17.25" x14ac:dyDescent="0.2">
      <c r="A87" s="804"/>
      <c r="B87" s="797"/>
      <c r="C87" s="797"/>
      <c r="D87" s="797"/>
      <c r="E87" s="798"/>
      <c r="F87" s="798"/>
      <c r="G87" s="797"/>
      <c r="H87" s="797"/>
      <c r="I87" s="797"/>
      <c r="J87" s="797"/>
      <c r="K87" s="797"/>
      <c r="L87" s="799"/>
      <c r="M87" s="799"/>
      <c r="N87" s="799"/>
      <c r="O87" s="800"/>
      <c r="P87" s="799"/>
      <c r="Q87" s="799"/>
    </row>
    <row r="88" spans="1:17" s="616" customFormat="1" ht="17.25" x14ac:dyDescent="0.2">
      <c r="A88" s="804"/>
      <c r="B88" s="797"/>
      <c r="C88" s="797"/>
      <c r="D88" s="797"/>
      <c r="E88" s="798"/>
      <c r="F88" s="798"/>
      <c r="G88" s="797"/>
      <c r="H88" s="797"/>
      <c r="I88" s="797"/>
      <c r="J88" s="797"/>
      <c r="K88" s="797"/>
      <c r="L88" s="799"/>
      <c r="M88" s="799"/>
      <c r="N88" s="799"/>
      <c r="O88" s="800"/>
      <c r="P88" s="799"/>
      <c r="Q88" s="799"/>
    </row>
    <row r="89" spans="1:17" s="616" customFormat="1" ht="17.25" x14ac:dyDescent="0.2">
      <c r="A89" s="804"/>
      <c r="B89" s="797"/>
      <c r="C89" s="797"/>
      <c r="D89" s="797"/>
      <c r="E89" s="798"/>
      <c r="F89" s="798"/>
      <c r="G89" s="797"/>
      <c r="H89" s="797"/>
      <c r="I89" s="797"/>
      <c r="J89" s="797"/>
      <c r="K89" s="797"/>
      <c r="L89" s="799"/>
      <c r="M89" s="799"/>
      <c r="N89" s="799"/>
      <c r="O89" s="800"/>
      <c r="P89" s="799"/>
      <c r="Q89" s="799"/>
    </row>
    <row r="90" spans="1:17" s="616" customFormat="1" ht="17.25" x14ac:dyDescent="0.2">
      <c r="A90" s="804"/>
      <c r="B90" s="797"/>
      <c r="C90" s="797"/>
      <c r="D90" s="797"/>
      <c r="E90" s="798"/>
      <c r="F90" s="798"/>
      <c r="G90" s="797"/>
      <c r="H90" s="797"/>
      <c r="I90" s="797"/>
      <c r="J90" s="797"/>
      <c r="K90" s="797"/>
      <c r="L90" s="799"/>
      <c r="M90" s="799"/>
      <c r="N90" s="799"/>
      <c r="O90" s="800"/>
      <c r="P90" s="799"/>
      <c r="Q90" s="799"/>
    </row>
    <row r="91" spans="1:17" s="616" customFormat="1" ht="17.25" x14ac:dyDescent="0.2">
      <c r="A91" s="804"/>
      <c r="B91" s="797"/>
      <c r="C91" s="797"/>
      <c r="D91" s="797"/>
      <c r="E91" s="798"/>
      <c r="F91" s="798"/>
      <c r="G91" s="797"/>
      <c r="H91" s="797"/>
      <c r="I91" s="797"/>
      <c r="J91" s="797"/>
      <c r="K91" s="797"/>
      <c r="L91" s="799"/>
      <c r="M91" s="799"/>
      <c r="N91" s="799"/>
      <c r="O91" s="800"/>
      <c r="P91" s="799"/>
      <c r="Q91" s="799"/>
    </row>
    <row r="92" spans="1:17" s="616" customFormat="1" ht="17.25" x14ac:dyDescent="0.2">
      <c r="A92" s="804"/>
      <c r="B92" s="797"/>
      <c r="C92" s="797"/>
      <c r="D92" s="797"/>
      <c r="E92" s="798"/>
      <c r="F92" s="798"/>
      <c r="G92" s="797"/>
      <c r="H92" s="797"/>
      <c r="I92" s="797"/>
      <c r="J92" s="797"/>
      <c r="K92" s="797"/>
      <c r="L92" s="799"/>
      <c r="M92" s="799"/>
      <c r="N92" s="799"/>
      <c r="O92" s="800"/>
      <c r="P92" s="799"/>
      <c r="Q92" s="799"/>
    </row>
    <row r="93" spans="1:17" s="616" customFormat="1" ht="17.25" x14ac:dyDescent="0.2">
      <c r="A93" s="804"/>
      <c r="B93" s="797"/>
      <c r="C93" s="797"/>
      <c r="D93" s="797"/>
      <c r="E93" s="798"/>
      <c r="F93" s="798"/>
      <c r="G93" s="797"/>
      <c r="H93" s="797"/>
      <c r="I93" s="797"/>
      <c r="J93" s="797"/>
      <c r="K93" s="797"/>
      <c r="L93" s="799"/>
      <c r="M93" s="799"/>
      <c r="N93" s="799"/>
      <c r="O93" s="800"/>
      <c r="P93" s="799"/>
      <c r="Q93" s="799"/>
    </row>
    <row r="94" spans="1:17" s="616" customFormat="1" ht="17.25" x14ac:dyDescent="0.2">
      <c r="A94" s="804"/>
      <c r="B94" s="797"/>
      <c r="C94" s="797"/>
      <c r="D94" s="797"/>
      <c r="E94" s="798"/>
      <c r="F94" s="798"/>
      <c r="G94" s="797"/>
      <c r="H94" s="797"/>
      <c r="I94" s="797"/>
      <c r="J94" s="797"/>
      <c r="K94" s="797"/>
      <c r="L94" s="799"/>
      <c r="M94" s="799"/>
      <c r="N94" s="799"/>
      <c r="O94" s="800"/>
      <c r="P94" s="799"/>
      <c r="Q94" s="799"/>
    </row>
    <row r="95" spans="1:17" s="616" customFormat="1" ht="17.25" x14ac:dyDescent="0.2">
      <c r="A95" s="804"/>
      <c r="B95" s="797"/>
      <c r="C95" s="797"/>
      <c r="D95" s="797"/>
      <c r="E95" s="798"/>
      <c r="F95" s="798"/>
      <c r="G95" s="797"/>
      <c r="H95" s="797"/>
      <c r="I95" s="797"/>
      <c r="J95" s="797"/>
      <c r="K95" s="797"/>
      <c r="L95" s="799"/>
      <c r="M95" s="799"/>
      <c r="N95" s="799"/>
      <c r="O95" s="800"/>
      <c r="P95" s="799"/>
      <c r="Q95" s="799"/>
    </row>
    <row r="96" spans="1:17" s="616" customFormat="1" ht="17.25" x14ac:dyDescent="0.2">
      <c r="A96" s="804"/>
      <c r="B96" s="797"/>
      <c r="C96" s="797"/>
      <c r="D96" s="797"/>
      <c r="E96" s="798"/>
      <c r="F96" s="798"/>
      <c r="G96" s="797"/>
      <c r="H96" s="797"/>
      <c r="I96" s="797"/>
      <c r="J96" s="797"/>
      <c r="K96" s="797"/>
      <c r="L96" s="799"/>
      <c r="M96" s="799"/>
      <c r="N96" s="799"/>
      <c r="O96" s="800"/>
      <c r="P96" s="799"/>
      <c r="Q96" s="799"/>
    </row>
    <row r="97" spans="1:17" s="616" customFormat="1" ht="17.25" x14ac:dyDescent="0.2">
      <c r="A97" s="804"/>
      <c r="B97" s="797"/>
      <c r="C97" s="797"/>
      <c r="D97" s="797"/>
      <c r="E97" s="798"/>
      <c r="F97" s="798"/>
      <c r="G97" s="797"/>
      <c r="H97" s="797"/>
      <c r="I97" s="797"/>
      <c r="J97" s="797"/>
      <c r="K97" s="797"/>
      <c r="L97" s="799"/>
      <c r="M97" s="799"/>
      <c r="N97" s="799"/>
      <c r="O97" s="800"/>
      <c r="P97" s="799"/>
      <c r="Q97" s="799"/>
    </row>
    <row r="98" spans="1:17" s="616" customFormat="1" ht="17.25" x14ac:dyDescent="0.2">
      <c r="A98" s="804"/>
      <c r="B98" s="797"/>
      <c r="C98" s="797"/>
      <c r="D98" s="797"/>
      <c r="E98" s="798"/>
      <c r="F98" s="798"/>
      <c r="G98" s="797"/>
      <c r="H98" s="797"/>
      <c r="I98" s="797"/>
      <c r="J98" s="797"/>
      <c r="K98" s="797"/>
      <c r="L98" s="799"/>
      <c r="M98" s="799"/>
      <c r="N98" s="799"/>
      <c r="O98" s="800"/>
      <c r="P98" s="799"/>
      <c r="Q98" s="799"/>
    </row>
    <row r="99" spans="1:17" s="616" customFormat="1" ht="17.25" x14ac:dyDescent="0.2">
      <c r="A99" s="804"/>
      <c r="B99" s="797"/>
      <c r="C99" s="797"/>
      <c r="D99" s="797"/>
      <c r="E99" s="798"/>
      <c r="F99" s="798"/>
      <c r="G99" s="797"/>
      <c r="H99" s="797"/>
      <c r="I99" s="797"/>
      <c r="J99" s="797"/>
      <c r="K99" s="797"/>
      <c r="L99" s="799"/>
      <c r="M99" s="799"/>
      <c r="N99" s="799"/>
      <c r="O99" s="800"/>
      <c r="P99" s="799"/>
      <c r="Q99" s="799"/>
    </row>
    <row r="100" spans="1:17" s="616" customFormat="1" ht="17.25" x14ac:dyDescent="0.2">
      <c r="A100" s="804"/>
      <c r="B100" s="797"/>
      <c r="C100" s="797"/>
      <c r="D100" s="797"/>
      <c r="E100" s="798"/>
      <c r="F100" s="798"/>
      <c r="G100" s="797"/>
      <c r="H100" s="797"/>
      <c r="I100" s="797"/>
      <c r="J100" s="797"/>
      <c r="K100" s="797"/>
      <c r="L100" s="799"/>
      <c r="M100" s="799"/>
      <c r="N100" s="799"/>
      <c r="O100" s="800"/>
      <c r="P100" s="799"/>
      <c r="Q100" s="799"/>
    </row>
    <row r="101" spans="1:17" s="616" customFormat="1" ht="17.25" x14ac:dyDescent="0.2">
      <c r="A101" s="804"/>
      <c r="B101" s="797"/>
      <c r="C101" s="797"/>
      <c r="D101" s="797"/>
      <c r="E101" s="798"/>
      <c r="F101" s="798"/>
      <c r="G101" s="797"/>
      <c r="H101" s="797"/>
      <c r="I101" s="797"/>
      <c r="J101" s="797"/>
      <c r="K101" s="797"/>
      <c r="L101" s="799"/>
      <c r="M101" s="799"/>
      <c r="N101" s="799"/>
      <c r="O101" s="800"/>
      <c r="P101" s="799"/>
      <c r="Q101" s="799"/>
    </row>
    <row r="102" spans="1:17" s="616" customFormat="1" ht="17.25" x14ac:dyDescent="0.2">
      <c r="A102" s="804"/>
      <c r="B102" s="797"/>
      <c r="C102" s="797"/>
      <c r="D102" s="797"/>
      <c r="E102" s="798"/>
      <c r="F102" s="798"/>
      <c r="G102" s="797"/>
      <c r="H102" s="797"/>
      <c r="I102" s="797"/>
      <c r="J102" s="797"/>
      <c r="K102" s="797"/>
      <c r="L102" s="799"/>
      <c r="M102" s="799"/>
      <c r="N102" s="799"/>
      <c r="O102" s="800"/>
      <c r="P102" s="799"/>
      <c r="Q102" s="799"/>
    </row>
    <row r="103" spans="1:17" s="616" customFormat="1" ht="17.25" x14ac:dyDescent="0.2">
      <c r="A103" s="804"/>
      <c r="B103" s="797"/>
      <c r="C103" s="797"/>
      <c r="D103" s="797"/>
      <c r="E103" s="798"/>
      <c r="F103" s="798"/>
      <c r="G103" s="797"/>
      <c r="H103" s="797"/>
      <c r="I103" s="797"/>
      <c r="J103" s="797"/>
      <c r="K103" s="797"/>
      <c r="L103" s="799"/>
      <c r="M103" s="799"/>
      <c r="N103" s="799"/>
      <c r="O103" s="800"/>
      <c r="P103" s="799"/>
      <c r="Q103" s="799"/>
    </row>
    <row r="104" spans="1:17" s="616" customFormat="1" ht="17.25" x14ac:dyDescent="0.2">
      <c r="A104" s="804"/>
      <c r="B104" s="797"/>
      <c r="C104" s="797"/>
      <c r="D104" s="797"/>
      <c r="E104" s="798"/>
      <c r="F104" s="798"/>
      <c r="G104" s="797"/>
      <c r="H104" s="797"/>
      <c r="I104" s="797"/>
      <c r="J104" s="797"/>
      <c r="K104" s="797"/>
      <c r="L104" s="799"/>
      <c r="M104" s="799"/>
      <c r="N104" s="799"/>
      <c r="O104" s="800"/>
      <c r="P104" s="799"/>
      <c r="Q104" s="799"/>
    </row>
    <row r="105" spans="1:17" s="616" customFormat="1" ht="17.25" x14ac:dyDescent="0.2">
      <c r="A105" s="804"/>
      <c r="B105" s="797"/>
      <c r="C105" s="797"/>
      <c r="D105" s="797"/>
      <c r="E105" s="798"/>
      <c r="F105" s="798"/>
      <c r="G105" s="797"/>
      <c r="H105" s="797"/>
      <c r="I105" s="797"/>
      <c r="J105" s="797"/>
      <c r="K105" s="797"/>
      <c r="L105" s="799"/>
      <c r="M105" s="799"/>
      <c r="N105" s="799"/>
      <c r="O105" s="800"/>
      <c r="P105" s="799"/>
      <c r="Q105" s="799"/>
    </row>
    <row r="106" spans="1:17" s="616" customFormat="1" ht="17.25" x14ac:dyDescent="0.2">
      <c r="A106" s="804"/>
      <c r="B106" s="797"/>
      <c r="C106" s="797"/>
      <c r="D106" s="797"/>
      <c r="E106" s="798"/>
      <c r="F106" s="798"/>
      <c r="G106" s="797"/>
      <c r="H106" s="797"/>
      <c r="I106" s="797"/>
      <c r="J106" s="797"/>
      <c r="K106" s="797"/>
      <c r="L106" s="799"/>
      <c r="M106" s="799"/>
      <c r="N106" s="799"/>
      <c r="O106" s="800"/>
      <c r="P106" s="799"/>
      <c r="Q106" s="799"/>
    </row>
    <row r="107" spans="1:17" s="616" customFormat="1" ht="17.25" x14ac:dyDescent="0.2">
      <c r="A107" s="804"/>
      <c r="B107" s="797"/>
      <c r="C107" s="797"/>
      <c r="D107" s="797"/>
      <c r="E107" s="798"/>
      <c r="F107" s="798"/>
      <c r="G107" s="797"/>
      <c r="H107" s="797"/>
      <c r="I107" s="797"/>
      <c r="J107" s="797"/>
      <c r="K107" s="797"/>
      <c r="L107" s="799"/>
      <c r="M107" s="799"/>
      <c r="N107" s="799"/>
      <c r="O107" s="800"/>
      <c r="P107" s="799"/>
      <c r="Q107" s="799"/>
    </row>
    <row r="108" spans="1:17" s="616" customFormat="1" ht="17.25" x14ac:dyDescent="0.2">
      <c r="A108" s="804"/>
      <c r="B108" s="797"/>
      <c r="C108" s="797"/>
      <c r="D108" s="797"/>
      <c r="E108" s="798"/>
      <c r="F108" s="798"/>
      <c r="G108" s="797"/>
      <c r="H108" s="797"/>
      <c r="I108" s="797"/>
      <c r="J108" s="797"/>
      <c r="K108" s="797"/>
      <c r="L108" s="799"/>
      <c r="M108" s="799"/>
      <c r="N108" s="799"/>
      <c r="O108" s="800"/>
      <c r="P108" s="799"/>
      <c r="Q108" s="799"/>
    </row>
    <row r="109" spans="1:17" s="616" customFormat="1" ht="17.25" x14ac:dyDescent="0.2">
      <c r="A109" s="804"/>
      <c r="B109" s="797"/>
      <c r="C109" s="797"/>
      <c r="D109" s="797"/>
      <c r="E109" s="798"/>
      <c r="F109" s="798"/>
      <c r="G109" s="797"/>
      <c r="H109" s="797"/>
      <c r="I109" s="797"/>
      <c r="J109" s="797"/>
      <c r="K109" s="797"/>
      <c r="L109" s="799"/>
      <c r="M109" s="799"/>
      <c r="N109" s="799"/>
      <c r="O109" s="800"/>
      <c r="P109" s="799"/>
      <c r="Q109" s="799"/>
    </row>
    <row r="110" spans="1:17" s="616" customFormat="1" ht="17.25" x14ac:dyDescent="0.2">
      <c r="A110" s="804"/>
      <c r="B110" s="797"/>
      <c r="C110" s="797"/>
      <c r="D110" s="797"/>
      <c r="E110" s="798"/>
      <c r="F110" s="798"/>
      <c r="G110" s="797"/>
      <c r="H110" s="797"/>
      <c r="I110" s="797"/>
      <c r="J110" s="797"/>
      <c r="K110" s="797"/>
      <c r="L110" s="799"/>
      <c r="M110" s="799"/>
      <c r="N110" s="799"/>
      <c r="O110" s="800"/>
      <c r="P110" s="799"/>
      <c r="Q110" s="799"/>
    </row>
    <row r="111" spans="1:17" s="616" customFormat="1" ht="17.25" x14ac:dyDescent="0.2">
      <c r="A111" s="804"/>
      <c r="B111" s="797"/>
      <c r="C111" s="797"/>
      <c r="D111" s="797"/>
      <c r="E111" s="798"/>
      <c r="F111" s="798"/>
      <c r="G111" s="797"/>
      <c r="H111" s="797"/>
      <c r="I111" s="797"/>
      <c r="J111" s="797"/>
      <c r="K111" s="797"/>
      <c r="L111" s="799"/>
      <c r="M111" s="799"/>
      <c r="N111" s="799"/>
      <c r="O111" s="800"/>
      <c r="P111" s="799"/>
      <c r="Q111" s="799"/>
    </row>
    <row r="112" spans="1:17" s="616" customFormat="1" ht="17.25" x14ac:dyDescent="0.2">
      <c r="A112" s="804"/>
      <c r="B112" s="797"/>
      <c r="C112" s="797"/>
      <c r="D112" s="797"/>
      <c r="E112" s="798"/>
      <c r="F112" s="798"/>
      <c r="G112" s="797"/>
      <c r="H112" s="797"/>
      <c r="I112" s="797"/>
      <c r="J112" s="797"/>
      <c r="K112" s="797"/>
      <c r="L112" s="799"/>
      <c r="M112" s="799"/>
      <c r="N112" s="799"/>
      <c r="O112" s="800"/>
      <c r="P112" s="799"/>
      <c r="Q112" s="799"/>
    </row>
    <row r="113" spans="1:17" s="616" customFormat="1" ht="17.25" x14ac:dyDescent="0.2">
      <c r="A113" s="804"/>
      <c r="B113" s="797"/>
      <c r="C113" s="797"/>
      <c r="D113" s="797"/>
      <c r="E113" s="798"/>
      <c r="F113" s="798"/>
      <c r="G113" s="797"/>
      <c r="H113" s="797"/>
      <c r="I113" s="797"/>
      <c r="J113" s="797"/>
      <c r="K113" s="797"/>
      <c r="L113" s="799"/>
      <c r="M113" s="799"/>
      <c r="N113" s="799"/>
      <c r="O113" s="800"/>
      <c r="P113" s="799"/>
      <c r="Q113" s="799"/>
    </row>
    <row r="114" spans="1:17" s="616" customFormat="1" ht="17.25" x14ac:dyDescent="0.2">
      <c r="A114" s="804"/>
      <c r="B114" s="797"/>
      <c r="C114" s="797"/>
      <c r="D114" s="797"/>
      <c r="E114" s="798"/>
      <c r="F114" s="798"/>
      <c r="G114" s="797"/>
      <c r="H114" s="797"/>
      <c r="I114" s="797"/>
      <c r="J114" s="797"/>
      <c r="K114" s="797"/>
      <c r="L114" s="799"/>
      <c r="M114" s="799"/>
      <c r="N114" s="799"/>
      <c r="O114" s="800"/>
      <c r="P114" s="799"/>
      <c r="Q114" s="799"/>
    </row>
    <row r="115" spans="1:17" s="616" customFormat="1" ht="17.25" x14ac:dyDescent="0.2">
      <c r="A115" s="804"/>
      <c r="B115" s="797"/>
      <c r="C115" s="797"/>
      <c r="D115" s="797"/>
      <c r="E115" s="798"/>
      <c r="F115" s="798"/>
      <c r="G115" s="797"/>
      <c r="H115" s="797"/>
      <c r="I115" s="797"/>
      <c r="J115" s="797"/>
      <c r="K115" s="797"/>
      <c r="L115" s="799"/>
      <c r="M115" s="799"/>
      <c r="N115" s="799"/>
      <c r="O115" s="800"/>
      <c r="P115" s="799"/>
      <c r="Q115" s="799"/>
    </row>
    <row r="116" spans="1:17" s="616" customFormat="1" ht="17.25" x14ac:dyDescent="0.2">
      <c r="A116" s="804"/>
      <c r="B116" s="797"/>
      <c r="C116" s="797"/>
      <c r="D116" s="797"/>
      <c r="E116" s="798"/>
      <c r="F116" s="798"/>
      <c r="G116" s="797"/>
      <c r="H116" s="797"/>
      <c r="I116" s="797"/>
      <c r="J116" s="797"/>
      <c r="K116" s="797"/>
      <c r="L116" s="799"/>
      <c r="M116" s="799"/>
      <c r="N116" s="799"/>
      <c r="O116" s="800"/>
      <c r="P116" s="799"/>
      <c r="Q116" s="799"/>
    </row>
    <row r="117" spans="1:17" s="616" customFormat="1" ht="17.25" x14ac:dyDescent="0.2">
      <c r="A117" s="804"/>
      <c r="B117" s="797"/>
      <c r="C117" s="797"/>
      <c r="D117" s="797"/>
      <c r="E117" s="798"/>
      <c r="F117" s="798"/>
      <c r="G117" s="797"/>
      <c r="H117" s="797"/>
      <c r="I117" s="797"/>
      <c r="J117" s="797"/>
      <c r="K117" s="797"/>
      <c r="L117" s="799"/>
      <c r="M117" s="799"/>
      <c r="N117" s="799"/>
      <c r="O117" s="800"/>
      <c r="P117" s="799"/>
      <c r="Q117" s="799"/>
    </row>
    <row r="118" spans="1:17" s="616" customFormat="1" ht="17.25" x14ac:dyDescent="0.2">
      <c r="A118" s="804"/>
      <c r="B118" s="797"/>
      <c r="C118" s="797"/>
      <c r="D118" s="797"/>
      <c r="E118" s="798"/>
      <c r="F118" s="798"/>
      <c r="G118" s="797"/>
      <c r="H118" s="797"/>
      <c r="I118" s="797"/>
      <c r="J118" s="797"/>
      <c r="K118" s="797"/>
      <c r="L118" s="799"/>
      <c r="M118" s="799"/>
      <c r="N118" s="799"/>
      <c r="O118" s="800"/>
      <c r="P118" s="799"/>
      <c r="Q118" s="799"/>
    </row>
    <row r="119" spans="1:17" s="616" customFormat="1" ht="17.25" x14ac:dyDescent="0.2">
      <c r="A119" s="804"/>
      <c r="B119" s="797"/>
      <c r="C119" s="797"/>
      <c r="D119" s="797"/>
      <c r="E119" s="798"/>
      <c r="F119" s="798"/>
      <c r="G119" s="797"/>
      <c r="H119" s="797"/>
      <c r="I119" s="797"/>
      <c r="J119" s="797"/>
      <c r="K119" s="797"/>
      <c r="L119" s="799"/>
      <c r="M119" s="799"/>
      <c r="N119" s="799"/>
      <c r="O119" s="800"/>
      <c r="P119" s="799"/>
      <c r="Q119" s="799"/>
    </row>
    <row r="120" spans="1:17" s="616" customFormat="1" ht="17.25" x14ac:dyDescent="0.2">
      <c r="A120" s="804"/>
      <c r="B120" s="797"/>
      <c r="C120" s="797"/>
      <c r="D120" s="797"/>
      <c r="E120" s="798"/>
      <c r="F120" s="798"/>
      <c r="G120" s="797"/>
      <c r="H120" s="797"/>
      <c r="I120" s="797"/>
      <c r="J120" s="797"/>
      <c r="K120" s="797"/>
      <c r="L120" s="799"/>
      <c r="M120" s="799"/>
      <c r="N120" s="799"/>
      <c r="O120" s="800"/>
      <c r="P120" s="799"/>
      <c r="Q120" s="799"/>
    </row>
    <row r="121" spans="1:17" s="616" customFormat="1" ht="17.25" x14ac:dyDescent="0.2">
      <c r="A121" s="804"/>
      <c r="B121" s="797"/>
      <c r="C121" s="797"/>
      <c r="D121" s="797"/>
      <c r="E121" s="798"/>
      <c r="F121" s="798"/>
      <c r="G121" s="797"/>
      <c r="H121" s="797"/>
      <c r="I121" s="797"/>
      <c r="J121" s="797"/>
      <c r="K121" s="797"/>
      <c r="L121" s="799"/>
      <c r="M121" s="799"/>
      <c r="N121" s="799"/>
      <c r="O121" s="800"/>
      <c r="P121" s="799"/>
      <c r="Q121" s="799"/>
    </row>
    <row r="122" spans="1:17" s="616" customFormat="1" ht="17.25" x14ac:dyDescent="0.2">
      <c r="A122" s="804"/>
      <c r="B122" s="797"/>
      <c r="C122" s="797"/>
      <c r="D122" s="797"/>
      <c r="E122" s="798"/>
      <c r="F122" s="798"/>
      <c r="G122" s="797"/>
      <c r="H122" s="797"/>
      <c r="I122" s="797"/>
      <c r="J122" s="797"/>
      <c r="K122" s="797"/>
      <c r="L122" s="799"/>
      <c r="M122" s="799"/>
      <c r="N122" s="799"/>
      <c r="O122" s="800"/>
      <c r="P122" s="799"/>
      <c r="Q122" s="799"/>
    </row>
    <row r="123" spans="1:17" s="616" customFormat="1" ht="17.25" x14ac:dyDescent="0.2">
      <c r="A123" s="804"/>
      <c r="B123" s="797"/>
      <c r="C123" s="797"/>
      <c r="D123" s="797"/>
      <c r="E123" s="798"/>
      <c r="F123" s="798"/>
      <c r="G123" s="797"/>
      <c r="H123" s="797"/>
      <c r="I123" s="797"/>
      <c r="J123" s="797"/>
      <c r="K123" s="797"/>
      <c r="L123" s="799"/>
      <c r="M123" s="799"/>
      <c r="N123" s="799"/>
      <c r="O123" s="800"/>
      <c r="P123" s="799"/>
      <c r="Q123" s="799"/>
    </row>
    <row r="124" spans="1:17" s="616" customFormat="1" ht="17.25" x14ac:dyDescent="0.2">
      <c r="A124" s="804"/>
      <c r="B124" s="797"/>
      <c r="C124" s="797"/>
      <c r="D124" s="797"/>
      <c r="E124" s="798"/>
      <c r="F124" s="798"/>
      <c r="G124" s="797"/>
      <c r="H124" s="797"/>
      <c r="I124" s="797"/>
      <c r="J124" s="797"/>
      <c r="K124" s="797"/>
      <c r="L124" s="799"/>
      <c r="M124" s="799"/>
      <c r="N124" s="799"/>
      <c r="O124" s="800"/>
      <c r="P124" s="799"/>
      <c r="Q124" s="799"/>
    </row>
    <row r="125" spans="1:17" s="616" customFormat="1" ht="17.25" x14ac:dyDescent="0.2">
      <c r="A125" s="804"/>
      <c r="B125" s="797"/>
      <c r="C125" s="797"/>
      <c r="D125" s="797"/>
      <c r="E125" s="798"/>
      <c r="F125" s="798"/>
      <c r="G125" s="797"/>
      <c r="H125" s="797"/>
      <c r="I125" s="797"/>
      <c r="J125" s="797"/>
      <c r="K125" s="797"/>
      <c r="L125" s="799"/>
      <c r="M125" s="799"/>
      <c r="N125" s="799"/>
      <c r="O125" s="800"/>
      <c r="P125" s="799"/>
      <c r="Q125" s="799"/>
    </row>
    <row r="126" spans="1:17" s="616" customFormat="1" ht="17.25" x14ac:dyDescent="0.2">
      <c r="A126" s="804"/>
      <c r="B126" s="797"/>
      <c r="C126" s="797"/>
      <c r="D126" s="797"/>
      <c r="E126" s="798"/>
      <c r="F126" s="798"/>
      <c r="G126" s="797"/>
      <c r="H126" s="797"/>
      <c r="I126" s="797"/>
      <c r="J126" s="797"/>
      <c r="K126" s="797"/>
      <c r="L126" s="799"/>
      <c r="M126" s="799"/>
      <c r="N126" s="799"/>
      <c r="O126" s="800"/>
      <c r="P126" s="799"/>
      <c r="Q126" s="799"/>
    </row>
    <row r="127" spans="1:17" s="616" customFormat="1" ht="17.25" x14ac:dyDescent="0.2">
      <c r="A127" s="804"/>
      <c r="B127" s="797"/>
      <c r="C127" s="797"/>
      <c r="D127" s="797"/>
      <c r="E127" s="798"/>
      <c r="F127" s="798"/>
      <c r="G127" s="797"/>
      <c r="H127" s="797"/>
      <c r="I127" s="797"/>
      <c r="J127" s="797"/>
      <c r="K127" s="797"/>
      <c r="L127" s="799"/>
      <c r="M127" s="799"/>
      <c r="N127" s="799"/>
      <c r="O127" s="800"/>
      <c r="P127" s="799"/>
      <c r="Q127" s="799"/>
    </row>
    <row r="128" spans="1:17" s="616" customFormat="1" ht="17.25" x14ac:dyDescent="0.2">
      <c r="A128" s="804"/>
      <c r="B128" s="797"/>
      <c r="C128" s="797"/>
      <c r="D128" s="797"/>
      <c r="E128" s="798"/>
      <c r="F128" s="798"/>
      <c r="G128" s="797"/>
      <c r="H128" s="797"/>
      <c r="I128" s="797"/>
      <c r="J128" s="797"/>
      <c r="K128" s="797"/>
      <c r="L128" s="799"/>
      <c r="M128" s="799"/>
      <c r="N128" s="799"/>
      <c r="O128" s="800"/>
      <c r="P128" s="799"/>
      <c r="Q128" s="799"/>
    </row>
    <row r="129" spans="1:17" s="616" customFormat="1" ht="17.25" x14ac:dyDescent="0.2">
      <c r="A129" s="804"/>
      <c r="B129" s="797"/>
      <c r="C129" s="797"/>
      <c r="D129" s="797"/>
      <c r="E129" s="798"/>
      <c r="F129" s="798"/>
      <c r="G129" s="797"/>
      <c r="H129" s="797"/>
      <c r="I129" s="797"/>
      <c r="J129" s="797"/>
      <c r="K129" s="797"/>
      <c r="L129" s="799"/>
      <c r="M129" s="799"/>
      <c r="N129" s="799"/>
      <c r="O129" s="800"/>
      <c r="P129" s="799"/>
      <c r="Q129" s="799"/>
    </row>
    <row r="130" spans="1:17" s="616" customFormat="1" ht="17.25" x14ac:dyDescent="0.2">
      <c r="A130" s="804"/>
      <c r="B130" s="797"/>
      <c r="C130" s="797"/>
      <c r="D130" s="797"/>
      <c r="E130" s="798"/>
      <c r="F130" s="798"/>
      <c r="G130" s="797"/>
      <c r="H130" s="797"/>
      <c r="I130" s="797"/>
      <c r="J130" s="797"/>
      <c r="K130" s="797"/>
      <c r="L130" s="799"/>
      <c r="M130" s="799"/>
      <c r="N130" s="799"/>
      <c r="O130" s="800"/>
      <c r="P130" s="799"/>
      <c r="Q130" s="799"/>
    </row>
    <row r="131" spans="1:17" s="616" customFormat="1" ht="17.25" x14ac:dyDescent="0.2">
      <c r="A131" s="804"/>
      <c r="B131" s="797"/>
      <c r="C131" s="797"/>
      <c r="D131" s="797"/>
      <c r="E131" s="798"/>
      <c r="F131" s="798"/>
      <c r="G131" s="797"/>
      <c r="H131" s="797"/>
      <c r="I131" s="797"/>
      <c r="J131" s="797"/>
      <c r="K131" s="797"/>
      <c r="L131" s="799"/>
      <c r="M131" s="799"/>
      <c r="N131" s="799"/>
      <c r="O131" s="800"/>
      <c r="P131" s="799"/>
      <c r="Q131" s="799"/>
    </row>
    <row r="132" spans="1:17" s="616" customFormat="1" ht="17.25" x14ac:dyDescent="0.2">
      <c r="A132" s="804"/>
      <c r="B132" s="797"/>
      <c r="C132" s="797"/>
      <c r="D132" s="797"/>
      <c r="E132" s="798"/>
      <c r="F132" s="798"/>
      <c r="G132" s="797"/>
      <c r="H132" s="797"/>
      <c r="I132" s="797"/>
      <c r="J132" s="797"/>
      <c r="K132" s="797"/>
      <c r="L132" s="799"/>
      <c r="M132" s="799"/>
      <c r="N132" s="799"/>
      <c r="O132" s="800"/>
      <c r="P132" s="799"/>
      <c r="Q132" s="799"/>
    </row>
    <row r="133" spans="1:17" s="616" customFormat="1" ht="17.25" x14ac:dyDescent="0.2">
      <c r="A133" s="804"/>
      <c r="B133" s="797"/>
      <c r="C133" s="797"/>
      <c r="D133" s="797"/>
      <c r="E133" s="798"/>
      <c r="F133" s="798"/>
      <c r="G133" s="797"/>
      <c r="H133" s="797"/>
      <c r="I133" s="797"/>
      <c r="J133" s="797"/>
      <c r="K133" s="797"/>
      <c r="L133" s="799"/>
      <c r="M133" s="799"/>
      <c r="N133" s="799"/>
      <c r="O133" s="800"/>
      <c r="P133" s="799"/>
      <c r="Q133" s="799"/>
    </row>
    <row r="134" spans="1:17" s="616" customFormat="1" ht="17.25" x14ac:dyDescent="0.2">
      <c r="A134" s="804"/>
      <c r="B134" s="797"/>
      <c r="C134" s="797"/>
      <c r="D134" s="797"/>
      <c r="E134" s="798"/>
      <c r="F134" s="798"/>
      <c r="G134" s="797"/>
      <c r="H134" s="797"/>
      <c r="I134" s="797"/>
      <c r="J134" s="797"/>
      <c r="K134" s="797"/>
      <c r="L134" s="799"/>
      <c r="M134" s="799"/>
      <c r="N134" s="799"/>
      <c r="O134" s="800"/>
      <c r="P134" s="799"/>
      <c r="Q134" s="799"/>
    </row>
    <row r="135" spans="1:17" s="616" customFormat="1" ht="17.25" x14ac:dyDescent="0.2">
      <c r="A135" s="804"/>
      <c r="B135" s="797"/>
      <c r="C135" s="797"/>
      <c r="D135" s="797"/>
      <c r="E135" s="798"/>
      <c r="F135" s="798"/>
      <c r="G135" s="797"/>
      <c r="H135" s="797"/>
      <c r="I135" s="797"/>
      <c r="J135" s="797"/>
      <c r="K135" s="797"/>
      <c r="L135" s="799"/>
      <c r="M135" s="799"/>
      <c r="N135" s="799"/>
      <c r="O135" s="800"/>
      <c r="P135" s="799"/>
      <c r="Q135" s="799"/>
    </row>
    <row r="136" spans="1:17" s="616" customFormat="1" ht="17.25" x14ac:dyDescent="0.2">
      <c r="A136" s="804"/>
      <c r="B136" s="797"/>
      <c r="C136" s="797"/>
      <c r="D136" s="797"/>
      <c r="E136" s="798"/>
      <c r="F136" s="798"/>
      <c r="G136" s="797"/>
      <c r="H136" s="797"/>
      <c r="I136" s="797"/>
      <c r="J136" s="797"/>
      <c r="K136" s="797"/>
      <c r="L136" s="799"/>
      <c r="M136" s="799"/>
      <c r="N136" s="799"/>
      <c r="O136" s="800"/>
      <c r="P136" s="799"/>
      <c r="Q136" s="799"/>
    </row>
    <row r="137" spans="1:17" s="616" customFormat="1" ht="17.25" x14ac:dyDescent="0.2">
      <c r="A137" s="804"/>
      <c r="B137" s="797"/>
      <c r="C137" s="797"/>
      <c r="D137" s="797"/>
      <c r="E137" s="798"/>
      <c r="F137" s="798"/>
      <c r="G137" s="797"/>
      <c r="H137" s="797"/>
      <c r="I137" s="797"/>
      <c r="J137" s="797"/>
      <c r="K137" s="797"/>
      <c r="L137" s="799"/>
      <c r="M137" s="799"/>
      <c r="N137" s="799"/>
      <c r="O137" s="800"/>
      <c r="P137" s="799"/>
      <c r="Q137" s="799"/>
    </row>
    <row r="138" spans="1:17" s="616" customFormat="1" ht="17.25" x14ac:dyDescent="0.2">
      <c r="A138" s="804"/>
      <c r="B138" s="797"/>
      <c r="C138" s="797"/>
      <c r="D138" s="797"/>
      <c r="E138" s="798"/>
      <c r="F138" s="798"/>
      <c r="G138" s="797"/>
      <c r="H138" s="797"/>
      <c r="I138" s="797"/>
      <c r="J138" s="797"/>
      <c r="K138" s="797"/>
      <c r="L138" s="799"/>
      <c r="M138" s="799"/>
      <c r="N138" s="799"/>
      <c r="O138" s="800"/>
      <c r="P138" s="799"/>
      <c r="Q138" s="799"/>
    </row>
    <row r="139" spans="1:17" s="616" customFormat="1" ht="17.25" x14ac:dyDescent="0.2">
      <c r="A139" s="804"/>
      <c r="B139" s="797"/>
      <c r="C139" s="797"/>
      <c r="D139" s="797"/>
      <c r="E139" s="798"/>
      <c r="F139" s="798"/>
      <c r="G139" s="797"/>
      <c r="H139" s="797"/>
      <c r="I139" s="797"/>
      <c r="J139" s="797"/>
      <c r="K139" s="797"/>
      <c r="L139" s="799"/>
      <c r="M139" s="799"/>
      <c r="N139" s="799"/>
      <c r="O139" s="800"/>
      <c r="P139" s="799"/>
      <c r="Q139" s="799"/>
    </row>
    <row r="140" spans="1:17" s="616" customFormat="1" ht="17.25" x14ac:dyDescent="0.2">
      <c r="A140" s="804"/>
      <c r="B140" s="797"/>
      <c r="C140" s="797"/>
      <c r="D140" s="797"/>
      <c r="E140" s="798"/>
      <c r="F140" s="798"/>
      <c r="G140" s="797"/>
      <c r="H140" s="797"/>
      <c r="I140" s="797"/>
      <c r="J140" s="797"/>
      <c r="K140" s="797"/>
      <c r="L140" s="799"/>
      <c r="M140" s="799"/>
      <c r="N140" s="799"/>
      <c r="O140" s="800"/>
      <c r="P140" s="799"/>
      <c r="Q140" s="799"/>
    </row>
    <row r="141" spans="1:17" s="616" customFormat="1" ht="17.25" x14ac:dyDescent="0.2">
      <c r="A141" s="804"/>
      <c r="B141" s="797"/>
      <c r="C141" s="797"/>
      <c r="D141" s="797"/>
      <c r="E141" s="798"/>
      <c r="F141" s="798"/>
      <c r="G141" s="797"/>
      <c r="H141" s="797"/>
      <c r="I141" s="797"/>
      <c r="J141" s="797"/>
      <c r="K141" s="797"/>
      <c r="L141" s="799"/>
      <c r="M141" s="799"/>
      <c r="N141" s="799"/>
      <c r="O141" s="800"/>
      <c r="P141" s="799"/>
      <c r="Q141" s="799"/>
    </row>
    <row r="142" spans="1:17" s="616" customFormat="1" ht="17.25" x14ac:dyDescent="0.2">
      <c r="A142" s="804"/>
      <c r="B142" s="797"/>
      <c r="C142" s="797"/>
      <c r="D142" s="797"/>
      <c r="E142" s="798"/>
      <c r="F142" s="798"/>
      <c r="G142" s="797"/>
      <c r="H142" s="797"/>
      <c r="I142" s="797"/>
      <c r="J142" s="797"/>
      <c r="K142" s="797"/>
      <c r="L142" s="799"/>
      <c r="M142" s="799"/>
      <c r="N142" s="799"/>
      <c r="O142" s="800"/>
      <c r="P142" s="799"/>
      <c r="Q142" s="799"/>
    </row>
    <row r="143" spans="1:17" s="616" customFormat="1" ht="17.25" x14ac:dyDescent="0.2">
      <c r="A143" s="804"/>
      <c r="B143" s="797"/>
      <c r="C143" s="797"/>
      <c r="D143" s="797"/>
      <c r="E143" s="798"/>
      <c r="F143" s="798"/>
      <c r="G143" s="797"/>
      <c r="H143" s="797"/>
      <c r="I143" s="797"/>
      <c r="J143" s="797"/>
      <c r="K143" s="797"/>
      <c r="L143" s="799"/>
      <c r="M143" s="799"/>
      <c r="N143" s="799"/>
      <c r="O143" s="800"/>
      <c r="P143" s="799"/>
      <c r="Q143" s="799"/>
    </row>
    <row r="144" spans="1:17" s="616" customFormat="1" ht="17.25" x14ac:dyDescent="0.2">
      <c r="A144" s="804"/>
      <c r="B144" s="797"/>
      <c r="C144" s="797"/>
      <c r="D144" s="797"/>
      <c r="E144" s="798"/>
      <c r="F144" s="798"/>
      <c r="G144" s="797"/>
      <c r="H144" s="797"/>
      <c r="I144" s="797"/>
      <c r="J144" s="797"/>
      <c r="K144" s="797"/>
      <c r="L144" s="799"/>
      <c r="M144" s="799"/>
      <c r="N144" s="799"/>
      <c r="O144" s="800"/>
      <c r="P144" s="799"/>
      <c r="Q144" s="799"/>
    </row>
    <row r="145" spans="1:17" s="616" customFormat="1" ht="17.25" x14ac:dyDescent="0.2">
      <c r="A145" s="804"/>
      <c r="B145" s="797"/>
      <c r="C145" s="797"/>
      <c r="D145" s="797"/>
      <c r="E145" s="798"/>
      <c r="F145" s="798"/>
      <c r="G145" s="797"/>
      <c r="H145" s="797"/>
      <c r="I145" s="797"/>
      <c r="J145" s="797"/>
      <c r="K145" s="797"/>
      <c r="L145" s="799"/>
      <c r="M145" s="799"/>
      <c r="N145" s="799"/>
      <c r="O145" s="800"/>
      <c r="P145" s="799"/>
      <c r="Q145" s="799"/>
    </row>
    <row r="146" spans="1:17" s="616" customFormat="1" ht="17.25" x14ac:dyDescent="0.2">
      <c r="A146" s="804"/>
      <c r="B146" s="797"/>
      <c r="C146" s="797"/>
      <c r="D146" s="797"/>
      <c r="E146" s="798"/>
      <c r="F146" s="798"/>
      <c r="G146" s="797"/>
      <c r="H146" s="797"/>
      <c r="I146" s="797"/>
      <c r="J146" s="797"/>
      <c r="K146" s="797"/>
      <c r="L146" s="799"/>
      <c r="M146" s="799"/>
      <c r="N146" s="799"/>
      <c r="O146" s="800"/>
      <c r="P146" s="799"/>
      <c r="Q146" s="799"/>
    </row>
    <row r="147" spans="1:17" s="616" customFormat="1" ht="17.25" x14ac:dyDescent="0.2">
      <c r="A147" s="804"/>
      <c r="B147" s="797"/>
      <c r="C147" s="797"/>
      <c r="D147" s="797"/>
      <c r="E147" s="798"/>
      <c r="F147" s="798"/>
      <c r="G147" s="797"/>
      <c r="H147" s="797"/>
      <c r="I147" s="797"/>
      <c r="J147" s="797"/>
      <c r="K147" s="797"/>
      <c r="L147" s="799"/>
      <c r="M147" s="799"/>
      <c r="N147" s="799"/>
      <c r="O147" s="800"/>
      <c r="P147" s="799"/>
      <c r="Q147" s="799"/>
    </row>
    <row r="148" spans="1:17" s="616" customFormat="1" ht="17.25" x14ac:dyDescent="0.2">
      <c r="A148" s="804"/>
      <c r="B148" s="797"/>
      <c r="C148" s="797"/>
      <c r="D148" s="797"/>
      <c r="E148" s="798"/>
      <c r="F148" s="798"/>
      <c r="G148" s="797"/>
      <c r="H148" s="797"/>
      <c r="I148" s="797"/>
      <c r="J148" s="797"/>
      <c r="K148" s="797"/>
      <c r="L148" s="799"/>
      <c r="M148" s="799"/>
      <c r="N148" s="799"/>
      <c r="O148" s="800"/>
      <c r="P148" s="799"/>
      <c r="Q148" s="799"/>
    </row>
    <row r="149" spans="1:17" s="616" customFormat="1" ht="17.25" x14ac:dyDescent="0.2">
      <c r="A149" s="804"/>
      <c r="B149" s="797"/>
      <c r="C149" s="797"/>
      <c r="D149" s="797"/>
      <c r="E149" s="798"/>
      <c r="F149" s="798"/>
      <c r="G149" s="797"/>
      <c r="H149" s="797"/>
      <c r="I149" s="797"/>
      <c r="J149" s="797"/>
      <c r="K149" s="797"/>
      <c r="L149" s="799"/>
      <c r="M149" s="799"/>
      <c r="N149" s="799"/>
      <c r="O149" s="800"/>
      <c r="P149" s="799"/>
      <c r="Q149" s="799"/>
    </row>
    <row r="150" spans="1:17" s="616" customFormat="1" ht="17.25" x14ac:dyDescent="0.2">
      <c r="A150" s="804"/>
      <c r="B150" s="797"/>
      <c r="C150" s="797"/>
      <c r="D150" s="797"/>
      <c r="E150" s="798"/>
      <c r="F150" s="798"/>
      <c r="G150" s="797"/>
      <c r="H150" s="797"/>
      <c r="I150" s="797"/>
      <c r="J150" s="797"/>
      <c r="K150" s="797"/>
      <c r="L150" s="799"/>
      <c r="M150" s="799"/>
      <c r="N150" s="799"/>
      <c r="O150" s="800"/>
      <c r="P150" s="799"/>
      <c r="Q150" s="799"/>
    </row>
    <row r="151" spans="1:17" s="616" customFormat="1" ht="17.25" x14ac:dyDescent="0.2">
      <c r="A151" s="804"/>
      <c r="B151" s="797"/>
      <c r="C151" s="797"/>
      <c r="D151" s="797"/>
      <c r="E151" s="798"/>
      <c r="F151" s="798"/>
      <c r="G151" s="797"/>
      <c r="H151" s="797"/>
      <c r="I151" s="797"/>
      <c r="J151" s="797"/>
      <c r="K151" s="797"/>
      <c r="L151" s="799"/>
      <c r="M151" s="799"/>
      <c r="N151" s="799"/>
      <c r="O151" s="800"/>
      <c r="P151" s="799"/>
      <c r="Q151" s="799"/>
    </row>
    <row r="152" spans="1:17" s="616" customFormat="1" ht="17.25" x14ac:dyDescent="0.2">
      <c r="A152" s="804"/>
      <c r="B152" s="797"/>
      <c r="C152" s="797"/>
      <c r="D152" s="797"/>
      <c r="E152" s="798"/>
      <c r="F152" s="798"/>
      <c r="G152" s="797"/>
      <c r="H152" s="797"/>
      <c r="I152" s="797"/>
      <c r="J152" s="797"/>
      <c r="K152" s="797"/>
      <c r="L152" s="799"/>
      <c r="M152" s="799"/>
      <c r="N152" s="799"/>
      <c r="O152" s="800"/>
      <c r="P152" s="799"/>
      <c r="Q152" s="799"/>
    </row>
    <row r="153" spans="1:17" s="616" customFormat="1" ht="17.25" x14ac:dyDescent="0.2">
      <c r="A153" s="804"/>
      <c r="B153" s="797"/>
      <c r="C153" s="797"/>
      <c r="D153" s="797"/>
      <c r="E153" s="798"/>
      <c r="F153" s="798"/>
      <c r="G153" s="797"/>
      <c r="H153" s="797"/>
      <c r="I153" s="797"/>
      <c r="J153" s="797"/>
      <c r="K153" s="797"/>
      <c r="L153" s="799"/>
      <c r="M153" s="799"/>
      <c r="N153" s="799"/>
      <c r="O153" s="800"/>
      <c r="P153" s="799"/>
      <c r="Q153" s="799"/>
    </row>
    <row r="154" spans="1:17" s="616" customFormat="1" ht="17.25" x14ac:dyDescent="0.2">
      <c r="A154" s="804"/>
      <c r="B154" s="797"/>
      <c r="C154" s="797"/>
      <c r="D154" s="797"/>
      <c r="E154" s="798"/>
      <c r="F154" s="798"/>
      <c r="G154" s="797"/>
      <c r="H154" s="797"/>
      <c r="I154" s="797"/>
      <c r="J154" s="797"/>
      <c r="K154" s="797"/>
      <c r="L154" s="799"/>
      <c r="M154" s="799"/>
      <c r="N154" s="799"/>
      <c r="O154" s="800"/>
      <c r="P154" s="799"/>
      <c r="Q154" s="799"/>
    </row>
    <row r="155" spans="1:17" s="616" customFormat="1" ht="17.25" x14ac:dyDescent="0.2">
      <c r="A155" s="804"/>
      <c r="B155" s="797"/>
      <c r="C155" s="797"/>
      <c r="D155" s="797"/>
      <c r="E155" s="798"/>
      <c r="F155" s="798"/>
      <c r="G155" s="797"/>
      <c r="H155" s="797"/>
      <c r="I155" s="797"/>
      <c r="J155" s="797"/>
      <c r="K155" s="797"/>
      <c r="L155" s="799"/>
      <c r="M155" s="799"/>
      <c r="N155" s="799"/>
      <c r="O155" s="800"/>
      <c r="P155" s="799"/>
      <c r="Q155" s="799"/>
    </row>
    <row r="156" spans="1:17" s="616" customFormat="1" ht="17.25" x14ac:dyDescent="0.2">
      <c r="A156" s="804"/>
      <c r="B156" s="797"/>
      <c r="C156" s="797"/>
      <c r="D156" s="797"/>
      <c r="E156" s="798"/>
      <c r="F156" s="798"/>
      <c r="G156" s="797"/>
      <c r="H156" s="797"/>
      <c r="I156" s="797"/>
      <c r="J156" s="797"/>
      <c r="K156" s="797"/>
      <c r="L156" s="799"/>
      <c r="M156" s="799"/>
      <c r="N156" s="799"/>
      <c r="O156" s="800"/>
      <c r="P156" s="799"/>
      <c r="Q156" s="799"/>
    </row>
    <row r="157" spans="1:17" s="616" customFormat="1" ht="17.25" x14ac:dyDescent="0.2">
      <c r="A157" s="804"/>
      <c r="B157" s="797"/>
      <c r="C157" s="797"/>
      <c r="D157" s="797"/>
      <c r="E157" s="798"/>
      <c r="F157" s="798"/>
      <c r="G157" s="797"/>
      <c r="H157" s="797"/>
      <c r="I157" s="797"/>
      <c r="J157" s="797"/>
      <c r="K157" s="797"/>
      <c r="L157" s="799"/>
      <c r="M157" s="799"/>
      <c r="N157" s="799"/>
      <c r="O157" s="800"/>
      <c r="P157" s="799"/>
      <c r="Q157" s="799"/>
    </row>
    <row r="158" spans="1:17" s="616" customFormat="1" ht="17.25" x14ac:dyDescent="0.2">
      <c r="A158" s="804"/>
      <c r="B158" s="797"/>
      <c r="C158" s="797"/>
      <c r="D158" s="797"/>
      <c r="E158" s="798"/>
      <c r="F158" s="798"/>
      <c r="G158" s="797"/>
      <c r="H158" s="797"/>
      <c r="I158" s="797"/>
      <c r="J158" s="797"/>
      <c r="K158" s="797"/>
      <c r="L158" s="799"/>
      <c r="M158" s="799"/>
      <c r="N158" s="799"/>
      <c r="O158" s="800"/>
      <c r="P158" s="799"/>
      <c r="Q158" s="799"/>
    </row>
    <row r="159" spans="1:17" s="616" customFormat="1" ht="17.25" x14ac:dyDescent="0.2">
      <c r="A159" s="804"/>
      <c r="B159" s="797"/>
      <c r="C159" s="797"/>
      <c r="D159" s="797"/>
      <c r="E159" s="798"/>
      <c r="F159" s="798"/>
      <c r="G159" s="797"/>
      <c r="H159" s="797"/>
      <c r="I159" s="797"/>
      <c r="J159" s="797"/>
      <c r="K159" s="797"/>
      <c r="L159" s="799"/>
      <c r="M159" s="799"/>
      <c r="N159" s="799"/>
      <c r="O159" s="800"/>
      <c r="P159" s="799"/>
      <c r="Q159" s="799"/>
    </row>
    <row r="160" spans="1:17" s="616" customFormat="1" ht="17.25" x14ac:dyDescent="0.2">
      <c r="A160" s="804"/>
      <c r="B160" s="797"/>
      <c r="C160" s="797"/>
      <c r="D160" s="797"/>
      <c r="E160" s="798"/>
      <c r="F160" s="798"/>
      <c r="G160" s="797"/>
      <c r="H160" s="797"/>
      <c r="I160" s="797"/>
      <c r="J160" s="797"/>
      <c r="K160" s="797"/>
      <c r="L160" s="799"/>
      <c r="M160" s="799"/>
      <c r="N160" s="799"/>
      <c r="O160" s="800"/>
      <c r="P160" s="799"/>
      <c r="Q160" s="799"/>
    </row>
    <row r="161" spans="1:17" s="616" customFormat="1" ht="17.25" x14ac:dyDescent="0.2">
      <c r="A161" s="804"/>
      <c r="B161" s="797"/>
      <c r="C161" s="797"/>
      <c r="D161" s="797"/>
      <c r="E161" s="798"/>
      <c r="F161" s="798"/>
      <c r="G161" s="797"/>
      <c r="H161" s="797"/>
      <c r="I161" s="797"/>
      <c r="J161" s="797"/>
      <c r="K161" s="797"/>
      <c r="L161" s="799"/>
      <c r="M161" s="799"/>
      <c r="N161" s="799"/>
      <c r="O161" s="800"/>
      <c r="P161" s="799"/>
      <c r="Q161" s="799"/>
    </row>
    <row r="162" spans="1:17" s="616" customFormat="1" ht="17.25" x14ac:dyDescent="0.2">
      <c r="A162" s="804"/>
      <c r="B162" s="797"/>
      <c r="C162" s="797"/>
      <c r="D162" s="797"/>
      <c r="E162" s="798"/>
      <c r="F162" s="798"/>
      <c r="G162" s="797"/>
      <c r="H162" s="797"/>
      <c r="I162" s="797"/>
      <c r="J162" s="797"/>
      <c r="K162" s="797"/>
      <c r="L162" s="799"/>
      <c r="M162" s="799"/>
      <c r="N162" s="799"/>
      <c r="O162" s="800"/>
      <c r="P162" s="799"/>
      <c r="Q162" s="799"/>
    </row>
    <row r="163" spans="1:17" s="616" customFormat="1" ht="17.25" x14ac:dyDescent="0.2">
      <c r="A163" s="804"/>
      <c r="B163" s="797"/>
      <c r="C163" s="797"/>
      <c r="D163" s="797"/>
      <c r="E163" s="798"/>
      <c r="F163" s="798"/>
      <c r="G163" s="797"/>
      <c r="H163" s="797"/>
      <c r="I163" s="797"/>
      <c r="J163" s="797"/>
      <c r="K163" s="797"/>
      <c r="L163" s="799"/>
      <c r="M163" s="799"/>
      <c r="N163" s="799"/>
      <c r="O163" s="800"/>
      <c r="P163" s="799"/>
      <c r="Q163" s="799"/>
    </row>
    <row r="164" spans="1:17" s="616" customFormat="1" ht="17.25" x14ac:dyDescent="0.2">
      <c r="A164" s="804"/>
      <c r="B164" s="797"/>
      <c r="C164" s="797"/>
      <c r="D164" s="797"/>
      <c r="E164" s="798"/>
      <c r="F164" s="798"/>
      <c r="G164" s="797"/>
      <c r="H164" s="797"/>
      <c r="I164" s="797"/>
      <c r="J164" s="797"/>
      <c r="K164" s="797"/>
      <c r="L164" s="799"/>
      <c r="M164" s="799"/>
      <c r="N164" s="799"/>
      <c r="O164" s="800"/>
      <c r="P164" s="799"/>
      <c r="Q164" s="799"/>
    </row>
    <row r="165" spans="1:17" s="616" customFormat="1" ht="17.25" x14ac:dyDescent="0.2">
      <c r="A165" s="804"/>
      <c r="B165" s="797"/>
      <c r="C165" s="797"/>
      <c r="D165" s="797"/>
      <c r="E165" s="798"/>
      <c r="F165" s="798"/>
      <c r="G165" s="797"/>
      <c r="H165" s="797"/>
      <c r="I165" s="797"/>
      <c r="J165" s="797"/>
      <c r="K165" s="797"/>
      <c r="L165" s="799"/>
      <c r="M165" s="799"/>
      <c r="N165" s="799"/>
      <c r="O165" s="800"/>
      <c r="P165" s="799"/>
      <c r="Q165" s="799"/>
    </row>
    <row r="166" spans="1:17" s="616" customFormat="1" ht="17.25" x14ac:dyDescent="0.2">
      <c r="A166" s="804"/>
      <c r="B166" s="797"/>
      <c r="C166" s="797"/>
      <c r="D166" s="797"/>
      <c r="E166" s="798"/>
      <c r="F166" s="798"/>
      <c r="G166" s="797"/>
      <c r="H166" s="797"/>
      <c r="I166" s="797"/>
      <c r="J166" s="797"/>
      <c r="K166" s="797"/>
      <c r="L166" s="799"/>
      <c r="M166" s="799"/>
      <c r="N166" s="799"/>
      <c r="O166" s="800"/>
      <c r="P166" s="799"/>
      <c r="Q166" s="799"/>
    </row>
    <row r="167" spans="1:17" s="616" customFormat="1" ht="17.25" x14ac:dyDescent="0.2">
      <c r="A167" s="804"/>
      <c r="B167" s="797"/>
      <c r="C167" s="797"/>
      <c r="D167" s="797"/>
      <c r="E167" s="798"/>
      <c r="F167" s="798"/>
      <c r="G167" s="797"/>
      <c r="H167" s="797"/>
      <c r="I167" s="797"/>
      <c r="J167" s="797"/>
      <c r="K167" s="797"/>
      <c r="L167" s="799"/>
      <c r="M167" s="799"/>
      <c r="N167" s="799"/>
      <c r="O167" s="800"/>
      <c r="P167" s="799"/>
      <c r="Q167" s="799"/>
    </row>
    <row r="168" spans="1:17" s="616" customFormat="1" ht="17.25" x14ac:dyDescent="0.2">
      <c r="A168" s="804"/>
      <c r="B168" s="797"/>
      <c r="C168" s="797"/>
      <c r="D168" s="797"/>
      <c r="E168" s="798"/>
      <c r="F168" s="798"/>
      <c r="G168" s="797"/>
      <c r="H168" s="797"/>
      <c r="I168" s="797"/>
      <c r="J168" s="797"/>
      <c r="K168" s="797"/>
      <c r="L168" s="799"/>
      <c r="M168" s="799"/>
      <c r="N168" s="799"/>
      <c r="O168" s="800"/>
      <c r="P168" s="799"/>
      <c r="Q168" s="799"/>
    </row>
    <row r="169" spans="1:17" s="616" customFormat="1" ht="17.25" x14ac:dyDescent="0.2">
      <c r="A169" s="804"/>
      <c r="B169" s="797"/>
      <c r="C169" s="797"/>
      <c r="D169" s="797"/>
      <c r="E169" s="798"/>
      <c r="F169" s="798"/>
      <c r="G169" s="797"/>
      <c r="H169" s="797"/>
      <c r="I169" s="797"/>
      <c r="J169" s="797"/>
      <c r="K169" s="797"/>
      <c r="L169" s="799"/>
      <c r="M169" s="799"/>
      <c r="N169" s="799"/>
      <c r="O169" s="800"/>
      <c r="P169" s="799"/>
      <c r="Q169" s="799"/>
    </row>
    <row r="170" spans="1:17" s="616" customFormat="1" ht="17.25" x14ac:dyDescent="0.2">
      <c r="A170" s="804"/>
      <c r="B170" s="797"/>
      <c r="C170" s="797"/>
      <c r="D170" s="797"/>
      <c r="E170" s="798"/>
      <c r="F170" s="798"/>
      <c r="G170" s="797"/>
      <c r="H170" s="797"/>
      <c r="I170" s="797"/>
      <c r="J170" s="797"/>
      <c r="K170" s="797"/>
      <c r="L170" s="799"/>
      <c r="M170" s="799"/>
      <c r="N170" s="799"/>
      <c r="O170" s="800"/>
      <c r="P170" s="799"/>
      <c r="Q170" s="799"/>
    </row>
    <row r="171" spans="1:17" s="616" customFormat="1" ht="17.25" x14ac:dyDescent="0.2">
      <c r="A171" s="804"/>
      <c r="B171" s="797"/>
      <c r="C171" s="797"/>
      <c r="D171" s="797"/>
      <c r="E171" s="798"/>
      <c r="F171" s="798"/>
      <c r="G171" s="797"/>
      <c r="H171" s="797"/>
      <c r="I171" s="797"/>
      <c r="J171" s="797"/>
      <c r="K171" s="797"/>
      <c r="L171" s="799"/>
      <c r="M171" s="799"/>
      <c r="N171" s="799"/>
      <c r="O171" s="800"/>
      <c r="P171" s="799"/>
      <c r="Q171" s="799"/>
    </row>
    <row r="172" spans="1:17" s="616" customFormat="1" ht="17.25" x14ac:dyDescent="0.2">
      <c r="A172" s="804"/>
      <c r="B172" s="797"/>
      <c r="C172" s="797"/>
      <c r="D172" s="797"/>
      <c r="E172" s="798"/>
      <c r="F172" s="798"/>
      <c r="G172" s="797"/>
      <c r="H172" s="797"/>
      <c r="I172" s="797"/>
      <c r="J172" s="797"/>
      <c r="K172" s="797"/>
      <c r="L172" s="799"/>
      <c r="M172" s="799"/>
      <c r="N172" s="799"/>
      <c r="O172" s="800"/>
      <c r="P172" s="799"/>
      <c r="Q172" s="799"/>
    </row>
    <row r="173" spans="1:17" s="616" customFormat="1" ht="17.25" x14ac:dyDescent="0.2">
      <c r="A173" s="804"/>
      <c r="B173" s="797"/>
      <c r="C173" s="797"/>
      <c r="D173" s="797"/>
      <c r="E173" s="798"/>
      <c r="F173" s="798"/>
      <c r="G173" s="797"/>
      <c r="H173" s="797"/>
      <c r="I173" s="797"/>
      <c r="J173" s="797"/>
      <c r="K173" s="797"/>
      <c r="L173" s="799"/>
      <c r="M173" s="799"/>
      <c r="N173" s="799"/>
      <c r="O173" s="800"/>
      <c r="P173" s="799"/>
      <c r="Q173" s="799"/>
    </row>
    <row r="174" spans="1:17" s="616" customFormat="1" ht="17.25" x14ac:dyDescent="0.2">
      <c r="A174" s="804"/>
      <c r="B174" s="797"/>
      <c r="C174" s="797"/>
      <c r="D174" s="797"/>
      <c r="E174" s="798"/>
      <c r="F174" s="798"/>
      <c r="G174" s="797"/>
      <c r="H174" s="797"/>
      <c r="I174" s="797"/>
      <c r="J174" s="797"/>
      <c r="K174" s="797"/>
      <c r="L174" s="799"/>
      <c r="M174" s="799"/>
      <c r="N174" s="799"/>
      <c r="O174" s="800"/>
      <c r="P174" s="799"/>
      <c r="Q174" s="799"/>
    </row>
    <row r="175" spans="1:17" s="616" customFormat="1" ht="17.25" x14ac:dyDescent="0.2">
      <c r="A175" s="804"/>
      <c r="B175" s="797"/>
      <c r="C175" s="797"/>
      <c r="D175" s="797"/>
      <c r="E175" s="798"/>
      <c r="F175" s="798"/>
      <c r="G175" s="797"/>
      <c r="H175" s="797"/>
      <c r="I175" s="797"/>
      <c r="J175" s="797"/>
      <c r="K175" s="797"/>
      <c r="L175" s="799"/>
      <c r="M175" s="799"/>
      <c r="N175" s="799"/>
      <c r="O175" s="800"/>
      <c r="P175" s="799"/>
      <c r="Q175" s="799"/>
    </row>
    <row r="176" spans="1:17" s="616" customFormat="1" ht="17.25" x14ac:dyDescent="0.2">
      <c r="A176" s="804"/>
      <c r="B176" s="797"/>
      <c r="C176" s="797"/>
      <c r="D176" s="797"/>
      <c r="E176" s="798"/>
      <c r="F176" s="798"/>
      <c r="G176" s="797"/>
      <c r="H176" s="797"/>
      <c r="I176" s="797"/>
      <c r="J176" s="797"/>
      <c r="K176" s="797"/>
      <c r="L176" s="799"/>
      <c r="M176" s="799"/>
      <c r="N176" s="799"/>
      <c r="O176" s="800"/>
      <c r="P176" s="799"/>
      <c r="Q176" s="799"/>
    </row>
    <row r="177" spans="1:17" s="616" customFormat="1" ht="17.25" x14ac:dyDescent="0.2">
      <c r="A177" s="804"/>
      <c r="B177" s="797"/>
      <c r="C177" s="797"/>
      <c r="D177" s="797"/>
      <c r="E177" s="798"/>
      <c r="F177" s="798"/>
      <c r="G177" s="797"/>
      <c r="H177" s="797"/>
      <c r="I177" s="797"/>
      <c r="J177" s="797"/>
      <c r="K177" s="797"/>
      <c r="L177" s="799"/>
      <c r="M177" s="799"/>
      <c r="N177" s="799"/>
      <c r="O177" s="800"/>
      <c r="P177" s="799"/>
      <c r="Q177" s="799"/>
    </row>
    <row r="178" spans="1:17" s="616" customFormat="1" ht="17.25" x14ac:dyDescent="0.2">
      <c r="A178" s="804"/>
      <c r="B178" s="797"/>
      <c r="C178" s="797"/>
      <c r="D178" s="797"/>
      <c r="E178" s="798"/>
      <c r="F178" s="798"/>
      <c r="G178" s="797"/>
      <c r="H178" s="797"/>
      <c r="I178" s="797"/>
      <c r="J178" s="797"/>
      <c r="K178" s="797"/>
      <c r="L178" s="799"/>
      <c r="M178" s="799"/>
      <c r="N178" s="799"/>
      <c r="O178" s="800"/>
      <c r="P178" s="799"/>
      <c r="Q178" s="799"/>
    </row>
    <row r="179" spans="1:17" s="616" customFormat="1" ht="17.25" x14ac:dyDescent="0.2">
      <c r="A179" s="804"/>
      <c r="B179" s="797"/>
      <c r="C179" s="797"/>
      <c r="D179" s="797"/>
      <c r="E179" s="798"/>
      <c r="F179" s="798"/>
      <c r="G179" s="797"/>
      <c r="H179" s="797"/>
      <c r="I179" s="797"/>
      <c r="J179" s="797"/>
      <c r="K179" s="797"/>
      <c r="L179" s="799"/>
      <c r="M179" s="799"/>
      <c r="N179" s="799"/>
      <c r="O179" s="800"/>
      <c r="P179" s="799"/>
      <c r="Q179" s="799"/>
    </row>
    <row r="180" spans="1:17" s="616" customFormat="1" ht="17.25" x14ac:dyDescent="0.2">
      <c r="A180" s="804"/>
      <c r="B180" s="797"/>
      <c r="C180" s="797"/>
      <c r="D180" s="797"/>
      <c r="E180" s="798"/>
      <c r="F180" s="798"/>
      <c r="G180" s="797"/>
      <c r="H180" s="797"/>
      <c r="I180" s="797"/>
      <c r="J180" s="797"/>
      <c r="K180" s="801"/>
      <c r="L180" s="799"/>
      <c r="M180" s="799"/>
      <c r="N180" s="799"/>
      <c r="O180" s="800"/>
      <c r="P180" s="799"/>
      <c r="Q180" s="799"/>
    </row>
    <row r="181" spans="1:17" s="616" customFormat="1" ht="17.25" x14ac:dyDescent="0.2">
      <c r="A181" s="804"/>
      <c r="B181" s="797"/>
      <c r="C181" s="797"/>
      <c r="D181" s="797"/>
      <c r="E181" s="798"/>
      <c r="F181" s="798"/>
      <c r="G181" s="797"/>
      <c r="H181" s="797"/>
      <c r="I181" s="797"/>
      <c r="J181" s="797"/>
      <c r="K181" s="797"/>
      <c r="L181" s="799"/>
      <c r="M181" s="799"/>
      <c r="N181" s="799"/>
      <c r="O181" s="800"/>
      <c r="P181" s="799"/>
      <c r="Q181" s="799"/>
    </row>
    <row r="182" spans="1:17" s="616" customFormat="1" ht="17.25" x14ac:dyDescent="0.2">
      <c r="A182" s="804"/>
      <c r="B182" s="797"/>
      <c r="C182" s="797"/>
      <c r="D182" s="797"/>
      <c r="E182" s="798"/>
      <c r="F182" s="798"/>
      <c r="G182" s="797"/>
      <c r="H182" s="797"/>
      <c r="I182" s="797"/>
      <c r="J182" s="797"/>
      <c r="K182" s="797"/>
      <c r="L182" s="799"/>
      <c r="M182" s="799"/>
      <c r="N182" s="799"/>
      <c r="O182" s="800"/>
      <c r="P182" s="799"/>
      <c r="Q182" s="799"/>
    </row>
    <row r="183" spans="1:17" s="616" customFormat="1" ht="17.25" x14ac:dyDescent="0.2">
      <c r="A183" s="804"/>
      <c r="B183" s="797"/>
      <c r="C183" s="797"/>
      <c r="D183" s="797"/>
      <c r="E183" s="798"/>
      <c r="F183" s="798"/>
      <c r="G183" s="797"/>
      <c r="H183" s="797"/>
      <c r="I183" s="797"/>
      <c r="J183" s="797"/>
      <c r="K183" s="797"/>
      <c r="L183" s="799"/>
      <c r="M183" s="799"/>
      <c r="N183" s="799"/>
      <c r="O183" s="800"/>
      <c r="P183" s="799"/>
      <c r="Q183" s="799"/>
    </row>
    <row r="184" spans="1:17" s="616" customFormat="1" ht="17.25" x14ac:dyDescent="0.2">
      <c r="A184" s="804"/>
      <c r="B184" s="797"/>
      <c r="C184" s="797"/>
      <c r="D184" s="797"/>
      <c r="E184" s="798"/>
      <c r="F184" s="798"/>
      <c r="G184" s="797"/>
      <c r="H184" s="797"/>
      <c r="I184" s="797"/>
      <c r="J184" s="797"/>
      <c r="K184" s="797"/>
      <c r="L184" s="799"/>
      <c r="M184" s="799"/>
      <c r="N184" s="799"/>
      <c r="O184" s="800"/>
      <c r="P184" s="799"/>
      <c r="Q184" s="799"/>
    </row>
    <row r="185" spans="1:17" s="616" customFormat="1" ht="17.25" x14ac:dyDescent="0.2">
      <c r="A185" s="804"/>
      <c r="B185" s="797"/>
      <c r="C185" s="797"/>
      <c r="D185" s="797"/>
      <c r="E185" s="798"/>
      <c r="F185" s="798"/>
      <c r="G185" s="797"/>
      <c r="H185" s="797"/>
      <c r="I185" s="797"/>
      <c r="J185" s="797"/>
      <c r="K185" s="797"/>
      <c r="L185" s="799"/>
      <c r="M185" s="799"/>
      <c r="N185" s="799"/>
      <c r="O185" s="800"/>
      <c r="P185" s="799"/>
      <c r="Q185" s="799"/>
    </row>
    <row r="186" spans="1:17" s="616" customFormat="1" ht="17.25" x14ac:dyDescent="0.2">
      <c r="A186" s="804"/>
      <c r="B186" s="797"/>
      <c r="C186" s="797"/>
      <c r="D186" s="797"/>
      <c r="E186" s="798"/>
      <c r="F186" s="798"/>
      <c r="G186" s="797"/>
      <c r="H186" s="797"/>
      <c r="I186" s="797"/>
      <c r="J186" s="797"/>
      <c r="K186" s="797"/>
      <c r="L186" s="799"/>
      <c r="M186" s="799"/>
      <c r="N186" s="799"/>
      <c r="O186" s="800"/>
      <c r="P186" s="799"/>
      <c r="Q186" s="799"/>
    </row>
    <row r="187" spans="1:17" s="616" customFormat="1" ht="17.25" x14ac:dyDescent="0.2">
      <c r="A187" s="804"/>
      <c r="B187" s="797"/>
      <c r="C187" s="797"/>
      <c r="D187" s="797"/>
      <c r="E187" s="798"/>
      <c r="F187" s="798"/>
      <c r="G187" s="797"/>
      <c r="H187" s="797"/>
      <c r="I187" s="797"/>
      <c r="J187" s="797"/>
      <c r="K187" s="797"/>
      <c r="L187" s="799"/>
      <c r="M187" s="799"/>
      <c r="N187" s="799"/>
      <c r="O187" s="800"/>
      <c r="P187" s="799"/>
      <c r="Q187" s="799"/>
    </row>
    <row r="188" spans="1:17" s="616" customFormat="1" ht="17.25" x14ac:dyDescent="0.2">
      <c r="A188" s="804"/>
      <c r="B188" s="797"/>
      <c r="C188" s="797"/>
      <c r="D188" s="797"/>
      <c r="E188" s="798"/>
      <c r="F188" s="798"/>
      <c r="G188" s="797"/>
      <c r="H188" s="797"/>
      <c r="I188" s="797"/>
      <c r="J188" s="797"/>
      <c r="K188" s="797"/>
      <c r="L188" s="799"/>
      <c r="M188" s="799"/>
      <c r="N188" s="799"/>
      <c r="O188" s="800"/>
      <c r="P188" s="799"/>
      <c r="Q188" s="799"/>
    </row>
    <row r="189" spans="1:17" s="616" customFormat="1" ht="17.25" x14ac:dyDescent="0.2">
      <c r="A189" s="804"/>
      <c r="B189" s="797"/>
      <c r="C189" s="797"/>
      <c r="D189" s="797"/>
      <c r="E189" s="798"/>
      <c r="F189" s="798"/>
      <c r="G189" s="797"/>
      <c r="H189" s="797"/>
      <c r="I189" s="797"/>
      <c r="J189" s="797"/>
      <c r="K189" s="797"/>
      <c r="L189" s="799"/>
      <c r="M189" s="799"/>
      <c r="N189" s="799"/>
      <c r="O189" s="800"/>
      <c r="P189" s="799"/>
      <c r="Q189" s="799"/>
    </row>
    <row r="190" spans="1:17" s="616" customFormat="1" ht="17.25" x14ac:dyDescent="0.2">
      <c r="A190" s="804"/>
      <c r="B190" s="797"/>
      <c r="C190" s="797"/>
      <c r="D190" s="797"/>
      <c r="E190" s="798"/>
      <c r="F190" s="798"/>
      <c r="G190" s="797"/>
      <c r="H190" s="797"/>
      <c r="I190" s="797"/>
      <c r="J190" s="797"/>
      <c r="K190" s="797"/>
      <c r="L190" s="799"/>
      <c r="M190" s="799"/>
      <c r="N190" s="799"/>
      <c r="O190" s="800"/>
      <c r="P190" s="799"/>
      <c r="Q190" s="799"/>
    </row>
    <row r="191" spans="1:17" s="616" customFormat="1" ht="17.25" x14ac:dyDescent="0.2">
      <c r="A191" s="804"/>
      <c r="B191" s="797"/>
      <c r="C191" s="797"/>
      <c r="D191" s="797"/>
      <c r="E191" s="798"/>
      <c r="F191" s="798"/>
      <c r="G191" s="797"/>
      <c r="H191" s="797"/>
      <c r="I191" s="797"/>
      <c r="J191" s="797"/>
      <c r="K191" s="797"/>
      <c r="L191" s="799"/>
      <c r="M191" s="799"/>
      <c r="N191" s="799"/>
      <c r="O191" s="800"/>
      <c r="P191" s="799"/>
      <c r="Q191" s="799"/>
    </row>
    <row r="192" spans="1:17" s="616" customFormat="1" ht="17.25" x14ac:dyDescent="0.2">
      <c r="A192" s="804"/>
      <c r="B192" s="797"/>
      <c r="C192" s="797"/>
      <c r="D192" s="797"/>
      <c r="E192" s="798"/>
      <c r="F192" s="798"/>
      <c r="G192" s="797"/>
      <c r="H192" s="797"/>
      <c r="I192" s="797"/>
      <c r="J192" s="797"/>
      <c r="K192" s="797"/>
      <c r="L192" s="799"/>
      <c r="M192" s="799"/>
      <c r="N192" s="799"/>
      <c r="O192" s="800"/>
      <c r="P192" s="799"/>
      <c r="Q192" s="799"/>
    </row>
    <row r="193" spans="1:17" s="616" customFormat="1" ht="17.25" x14ac:dyDescent="0.2">
      <c r="A193" s="804"/>
      <c r="B193" s="797"/>
      <c r="C193" s="797"/>
      <c r="D193" s="797"/>
      <c r="E193" s="798"/>
      <c r="F193" s="798"/>
      <c r="G193" s="797"/>
      <c r="H193" s="797"/>
      <c r="I193" s="797"/>
      <c r="J193" s="797"/>
      <c r="K193" s="797"/>
      <c r="L193" s="799"/>
      <c r="M193" s="799"/>
      <c r="N193" s="799"/>
      <c r="O193" s="800"/>
      <c r="P193" s="799"/>
      <c r="Q193" s="799"/>
    </row>
    <row r="194" spans="1:17" s="616" customFormat="1" ht="17.25" x14ac:dyDescent="0.2">
      <c r="A194" s="804"/>
      <c r="B194" s="797"/>
      <c r="C194" s="797"/>
      <c r="D194" s="797"/>
      <c r="E194" s="798"/>
      <c r="F194" s="798"/>
      <c r="G194" s="797"/>
      <c r="H194" s="797"/>
      <c r="I194" s="797"/>
      <c r="J194" s="797"/>
      <c r="K194" s="797"/>
      <c r="L194" s="799"/>
      <c r="M194" s="799"/>
      <c r="N194" s="799"/>
      <c r="O194" s="800"/>
      <c r="P194" s="799"/>
      <c r="Q194" s="799"/>
    </row>
    <row r="195" spans="1:17" s="616" customFormat="1" ht="17.25" x14ac:dyDescent="0.2">
      <c r="A195" s="804"/>
      <c r="B195" s="797"/>
      <c r="C195" s="797"/>
      <c r="D195" s="797"/>
      <c r="E195" s="798"/>
      <c r="F195" s="798"/>
      <c r="G195" s="797"/>
      <c r="H195" s="797"/>
      <c r="I195" s="797"/>
      <c r="J195" s="797"/>
      <c r="K195" s="797"/>
      <c r="L195" s="799"/>
      <c r="M195" s="799"/>
      <c r="N195" s="799"/>
      <c r="O195" s="800"/>
      <c r="P195" s="799"/>
      <c r="Q195" s="799"/>
    </row>
    <row r="196" spans="1:17" s="616" customFormat="1" ht="17.25" x14ac:dyDescent="0.2">
      <c r="A196" s="804"/>
      <c r="B196" s="797"/>
      <c r="C196" s="797"/>
      <c r="D196" s="797"/>
      <c r="E196" s="798"/>
      <c r="F196" s="798"/>
      <c r="G196" s="797"/>
      <c r="H196" s="797"/>
      <c r="I196" s="797"/>
      <c r="J196" s="797"/>
      <c r="K196" s="797"/>
      <c r="L196" s="799"/>
      <c r="M196" s="799"/>
      <c r="N196" s="799"/>
      <c r="O196" s="800"/>
      <c r="P196" s="799"/>
      <c r="Q196" s="799"/>
    </row>
    <row r="197" spans="1:17" s="616" customFormat="1" ht="17.25" x14ac:dyDescent="0.2">
      <c r="A197" s="804"/>
      <c r="B197" s="797"/>
      <c r="C197" s="797"/>
      <c r="D197" s="797"/>
      <c r="E197" s="798"/>
      <c r="F197" s="798"/>
      <c r="G197" s="797"/>
      <c r="H197" s="797"/>
      <c r="I197" s="797"/>
      <c r="J197" s="797"/>
      <c r="K197" s="797"/>
      <c r="L197" s="799"/>
      <c r="M197" s="799"/>
      <c r="N197" s="799"/>
      <c r="O197" s="800"/>
      <c r="P197" s="799"/>
      <c r="Q197" s="799"/>
    </row>
    <row r="198" spans="1:17" s="616" customFormat="1" ht="17.25" x14ac:dyDescent="0.2">
      <c r="A198" s="804"/>
      <c r="B198" s="797"/>
      <c r="C198" s="797"/>
      <c r="D198" s="797"/>
      <c r="E198" s="798"/>
      <c r="F198" s="798"/>
      <c r="G198" s="797"/>
      <c r="H198" s="797"/>
      <c r="I198" s="797"/>
      <c r="J198" s="797"/>
      <c r="K198" s="797"/>
      <c r="L198" s="799"/>
      <c r="M198" s="799"/>
      <c r="N198" s="799"/>
      <c r="O198" s="800"/>
      <c r="P198" s="799"/>
      <c r="Q198" s="799"/>
    </row>
    <row r="199" spans="1:17" s="616" customFormat="1" ht="17.25" x14ac:dyDescent="0.2">
      <c r="A199" s="804"/>
      <c r="B199" s="797"/>
      <c r="C199" s="797"/>
      <c r="D199" s="797"/>
      <c r="E199" s="798"/>
      <c r="F199" s="798"/>
      <c r="G199" s="797"/>
      <c r="H199" s="797"/>
      <c r="I199" s="797"/>
      <c r="J199" s="797"/>
      <c r="K199" s="797"/>
      <c r="L199" s="802"/>
      <c r="M199" s="802"/>
      <c r="N199" s="799"/>
      <c r="O199" s="800"/>
      <c r="P199" s="799"/>
      <c r="Q199" s="802"/>
    </row>
    <row r="200" spans="1:17" s="616" customFormat="1" ht="17.25" x14ac:dyDescent="0.2">
      <c r="A200" s="804"/>
      <c r="B200" s="797"/>
      <c r="C200" s="797"/>
      <c r="D200" s="797"/>
      <c r="E200" s="798"/>
      <c r="F200" s="798"/>
      <c r="G200" s="797"/>
      <c r="H200" s="797"/>
      <c r="I200" s="797"/>
      <c r="J200" s="797"/>
      <c r="K200" s="797"/>
      <c r="L200" s="799"/>
      <c r="M200" s="799"/>
      <c r="N200" s="799"/>
      <c r="O200" s="800"/>
      <c r="P200" s="799"/>
      <c r="Q200" s="799"/>
    </row>
  </sheetData>
  <sheetProtection password="C040" sheet="1" objects="1" scenarios="1" formatCells="0" formatColumns="0" insertRows="0" deleteRows="0" autoFilter="0"/>
  <dataConsolidate link="1"/>
  <customSheetViews>
    <customSheetView guid="{864452AF-FE8B-4AB5-A77B-41D8DD524B81}" scale="70" showPageBreaks="1" showGridLines="0" zeroValues="0" fitToPage="1" printArea="1">
      <pane ySplit="21" topLeftCell="A22" activePane="bottomLeft" state="frozen"/>
      <selection pane="bottomLeft" activeCell="A9" sqref="A9:C10"/>
      <pageMargins left="0.25" right="0.25" top="0.25" bottom="0.25" header="0.25" footer="0.25"/>
      <printOptions horizontalCentered="1"/>
      <pageSetup scale="40" fitToHeight="0" orientation="landscape" useFirstPageNumber="1" r:id="rId1"/>
      <headerFooter alignWithMargins="0">
        <oddFooter>&amp;L&amp;"Tahoma,Regular"&amp;12FMFW v1.18 - 2018</oddFooter>
      </headerFooter>
    </customSheetView>
  </customSheetViews>
  <mergeCells count="15">
    <mergeCell ref="A10:M10"/>
    <mergeCell ref="A1:Q1"/>
    <mergeCell ref="O5:Q5"/>
    <mergeCell ref="O6:Q6"/>
    <mergeCell ref="A4:Q4"/>
    <mergeCell ref="A5:M5"/>
    <mergeCell ref="A6:M6"/>
    <mergeCell ref="O7:Q7"/>
    <mergeCell ref="O8:Q8"/>
    <mergeCell ref="O9:Q9"/>
    <mergeCell ref="A7:M7"/>
    <mergeCell ref="A8:M8"/>
    <mergeCell ref="A9:M9"/>
    <mergeCell ref="A2:Q2"/>
    <mergeCell ref="A3:Q3"/>
  </mergeCells>
  <conditionalFormatting sqref="O7">
    <cfRule type="expression" dxfId="81" priority="2">
      <formula>NOT(ISBLANK(RequestNumber))</formula>
    </cfRule>
  </conditionalFormatting>
  <dataValidations count="14">
    <dataValidation allowBlank="1" showInputMessage="1" showErrorMessage="1" promptTitle="Cal OES ONLY" prompt="For Cal OES use only.  Do not enter." sqref="P10:Q1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O7:Q7">
      <formula1>0</formula1>
    </dataValidation>
    <dataValidation type="date" operator="greaterThan" allowBlank="1" showInputMessage="1" showErrorMessage="1" errorTitle="Invalid Date" error="Enter the date you started working on this request." promptTitle="Date" prompt="Enter the date you started this request." sqref="O6:Q6">
      <formula1>StartDate</formula1>
    </dataValidation>
    <dataValidation type="list" allowBlank="1" showInputMessage="1" showErrorMessage="1" promptTitle="Ledger Type" prompt="Select a request type from the drop-down list." sqref="O5:Q5">
      <formula1>"Initial Application, Modification, Advance, Reimbursement Request, Final Reimbursement Request"</formula1>
    </dataValidation>
    <dataValidation type="list" allowBlank="1" showInputMessage="1" showErrorMessage="1" sqref="A14:A200">
      <formula1>SOURCE_ProjectLetter</formula1>
    </dataValidation>
    <dataValidation type="list" allowBlank="1" showInputMessage="1" showErrorMessage="1" sqref="E14:E200">
      <formula1>SOURCE_SolutionAreaConsultant</formula1>
    </dataValidation>
    <dataValidation type="list" allowBlank="1" showInputMessage="1" showErrorMessage="1" sqref="H14:H200">
      <formula1>Procurement_Over_150k</formula1>
    </dataValidation>
    <dataValidation type="list" allowBlank="1" showInputMessage="1" showErrorMessage="1" sqref="I14:I200">
      <formula1>Consultant_Hold_Trigger</formula1>
    </dataValidation>
    <dataValidation type="list" allowBlank="1" showInputMessage="1" showErrorMessage="1" sqref="G14:G200">
      <formula1>INDIRECT(VLOOKUP(F14,Source_ConsultantNameLookup,2,0))</formula1>
    </dataValidation>
    <dataValidation type="list" allowBlank="1" showInputMessage="1" showErrorMessage="1" sqref="F14:F200">
      <formula1>INDIRECT(VLOOKUP(E14,Source_SolutionAreaConsultantLookup,2,0))</formula1>
    </dataValidation>
    <dataValidation type="whole" operator="greaterThan" allowBlank="1" showInputMessage="1" showErrorMessage="1" errorTitle="TOTAL COST" error="Enter the Total Cost for this project, rounded DOWN to the nearest dollar." sqref="Q14:Q200">
      <formula1>0</formula1>
    </dataValidation>
    <dataValidation type="whole" operator="greaterThan" allowBlank="1" showInputMessage="1" showErrorMessage="1" errorTitle="FEE FOR DELIVERABLE" error="Enter the Deliverable Fee for this project, rounded DOWN to the nearest dollar." sqref="L14:L200">
      <formula1>0</formula1>
    </dataValidation>
    <dataValidation type="whole" operator="greaterThan" allowBlank="1" showInputMessage="1" showErrorMessage="1" errorTitle="TOTAL SALARY &amp; BENEFITS" error="Enter the Total Salary and Benefits for this project, rounded DOWN to the nearest dollar." sqref="M14:M200">
      <formula1>0</formula1>
    </dataValidation>
    <dataValidation allowBlank="1" showErrorMessage="1" prompt="Blank" sqref="R14:R200"/>
  </dataValidations>
  <printOptions horizontalCentered="1"/>
  <pageMargins left="0.25" right="0.25" top="0.5" bottom="0.5" header="0.25" footer="0.25"/>
  <pageSetup scale="33" fitToHeight="0" orientation="landscape" useFirstPageNumber="1" r:id="rId2"/>
  <headerFooter alignWithMargins="0">
    <oddHeader>&amp;C&amp;"Century Gothic,Regular"CALIFORNIA GOVERNOR'S OFFICE OF EMERGENCY SERVICES (Cal OES)</oddHeader>
    <oddFooter>&amp;L&amp;"Tahoma,Regular"&amp;12EMPG FMFW v1.19 - 2019&amp;R&amp;A</oddFooter>
  </headerFooter>
  <drawing r:id="rId3"/>
  <legacyDrawing r:id="rId4"/>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2" tint="-0.249977111117893"/>
    <pageSetUpPr fitToPage="1"/>
  </sheetPr>
  <dimension ref="A1:P202"/>
  <sheetViews>
    <sheetView showGridLines="0" showZeros="0" zoomScale="65" zoomScaleNormal="65" workbookViewId="0">
      <pane ySplit="12" topLeftCell="A13" activePane="bottomLeft" state="frozen"/>
      <selection activeCell="A10" sqref="A10:M10"/>
      <selection pane="bottomLeft" sqref="A1:L1"/>
    </sheetView>
  </sheetViews>
  <sheetFormatPr defaultColWidth="9.140625" defaultRowHeight="12.75" x14ac:dyDescent="0.2"/>
  <cols>
    <col min="1" max="1" width="18.140625" style="283" customWidth="1"/>
    <col min="2" max="2" width="53.140625" style="283" customWidth="1"/>
    <col min="3" max="3" width="49.42578125" style="283" customWidth="1"/>
    <col min="4" max="4" width="21.140625" style="283" customWidth="1"/>
    <col min="5" max="5" width="15" style="283" customWidth="1"/>
    <col min="6" max="6" width="18.28515625" style="283" customWidth="1"/>
    <col min="7" max="7" width="35.140625" style="283" customWidth="1"/>
    <col min="8" max="8" width="48.140625" style="283" customWidth="1"/>
    <col min="9" max="9" width="32.85546875" style="283" customWidth="1"/>
    <col min="10" max="10" width="24" style="283" customWidth="1"/>
    <col min="11" max="11" width="21.7109375" style="283" customWidth="1"/>
    <col min="12" max="12" width="26.140625" style="283" customWidth="1"/>
    <col min="13" max="13" width="17.5703125" style="7" customWidth="1"/>
    <col min="14" max="16" width="9.140625" style="7" customWidth="1"/>
    <col min="17" max="16384" width="9.140625" style="7"/>
  </cols>
  <sheetData>
    <row r="1" spans="1:16" ht="30" customHeight="1" x14ac:dyDescent="0.2">
      <c r="A1" s="1244" t="s">
        <v>622</v>
      </c>
      <c r="B1" s="1245"/>
      <c r="C1" s="1245"/>
      <c r="D1" s="1245"/>
      <c r="E1" s="1245"/>
      <c r="F1" s="1245"/>
      <c r="G1" s="1245"/>
      <c r="H1" s="1245"/>
      <c r="I1" s="1245"/>
      <c r="J1" s="1245"/>
      <c r="K1" s="1245"/>
      <c r="L1" s="1246"/>
    </row>
    <row r="2" spans="1:16" s="9" customFormat="1" ht="20.100000000000001" customHeight="1" x14ac:dyDescent="0.2">
      <c r="A2" s="1228" t="s">
        <v>1339</v>
      </c>
      <c r="B2" s="1228"/>
      <c r="C2" s="1228"/>
      <c r="D2" s="1228"/>
      <c r="E2" s="1228"/>
      <c r="F2" s="1228"/>
      <c r="G2" s="1228"/>
      <c r="H2" s="1228"/>
      <c r="I2" s="1228"/>
      <c r="J2" s="1228"/>
      <c r="K2" s="1228"/>
      <c r="L2" s="1228"/>
    </row>
    <row r="3" spans="1:16" s="9" customFormat="1" ht="35.1" customHeight="1" x14ac:dyDescent="0.2">
      <c r="A3" s="1104" t="s">
        <v>1068</v>
      </c>
      <c r="B3" s="1104"/>
      <c r="C3" s="1104"/>
      <c r="D3" s="1104"/>
      <c r="E3" s="1104"/>
      <c r="F3" s="1104"/>
      <c r="G3" s="1104"/>
      <c r="H3" s="1104"/>
      <c r="I3" s="1104"/>
      <c r="J3" s="1104"/>
      <c r="K3" s="1104"/>
      <c r="L3" s="1104"/>
    </row>
    <row r="4" spans="1:16" ht="20.100000000000001" customHeight="1" x14ac:dyDescent="0.2">
      <c r="A4" s="1173"/>
      <c r="B4" s="1173"/>
      <c r="C4" s="1173"/>
      <c r="D4" s="1173"/>
      <c r="E4" s="1173"/>
      <c r="F4" s="1173"/>
      <c r="G4" s="1173"/>
      <c r="H4" s="1173"/>
      <c r="I4" s="1173"/>
      <c r="J4" s="1173"/>
      <c r="K4" s="1173"/>
      <c r="L4" s="1173"/>
    </row>
    <row r="5" spans="1:16" ht="24.95" customHeight="1" x14ac:dyDescent="0.2">
      <c r="A5" s="1101">
        <f>SubrecipientName</f>
        <v>0</v>
      </c>
      <c r="B5" s="1149"/>
      <c r="C5" s="1149"/>
      <c r="D5" s="1149"/>
      <c r="E5" s="1149"/>
      <c r="F5" s="1149"/>
      <c r="G5" s="1149"/>
      <c r="H5" s="1149"/>
      <c r="I5" s="764" t="s">
        <v>49</v>
      </c>
      <c r="J5" s="1241"/>
      <c r="K5" s="1242"/>
      <c r="L5" s="1242"/>
    </row>
    <row r="6" spans="1:16" ht="24.95" customHeight="1" x14ac:dyDescent="0.25">
      <c r="A6" s="1125">
        <f>FIPSNumber</f>
        <v>0</v>
      </c>
      <c r="B6" s="1125"/>
      <c r="C6" s="1125"/>
      <c r="D6" s="1125"/>
      <c r="E6" s="1125"/>
      <c r="F6" s="1125"/>
      <c r="G6" s="1125"/>
      <c r="H6" s="1125"/>
      <c r="I6" s="764" t="s">
        <v>10</v>
      </c>
      <c r="J6" s="1243"/>
      <c r="K6" s="1243"/>
      <c r="L6" s="1243"/>
    </row>
    <row r="7" spans="1:16" ht="24.95" customHeight="1" x14ac:dyDescent="0.2">
      <c r="A7" s="1253" t="str">
        <f>SubawardNumber</f>
        <v>2019-0003</v>
      </c>
      <c r="B7" s="1254"/>
      <c r="C7" s="1254"/>
      <c r="D7" s="1254"/>
      <c r="E7" s="1254"/>
      <c r="F7" s="1254"/>
      <c r="G7" s="1254"/>
      <c r="H7" s="1254"/>
      <c r="I7" s="764" t="s">
        <v>885</v>
      </c>
      <c r="J7" s="1247"/>
      <c r="K7" s="1247"/>
      <c r="L7" s="1247"/>
    </row>
    <row r="8" spans="1:16" ht="24.95" customHeight="1" x14ac:dyDescent="0.3">
      <c r="A8" s="1239"/>
      <c r="B8" s="1239"/>
      <c r="C8" s="1239"/>
      <c r="D8" s="1239"/>
      <c r="E8" s="1239"/>
      <c r="F8" s="1239"/>
      <c r="G8" s="1239"/>
      <c r="H8" s="1255"/>
      <c r="I8" s="765" t="s">
        <v>1072</v>
      </c>
      <c r="J8" s="1248">
        <f>StartDate</f>
        <v>0</v>
      </c>
      <c r="K8" s="1249"/>
      <c r="L8" s="1249"/>
    </row>
    <row r="9" spans="1:16" ht="24.95" customHeight="1" x14ac:dyDescent="0.3">
      <c r="A9" s="1239"/>
      <c r="B9" s="1239"/>
      <c r="C9" s="1239"/>
      <c r="D9" s="1239"/>
      <c r="E9" s="1239"/>
      <c r="F9" s="1239"/>
      <c r="G9" s="1239"/>
      <c r="H9" s="1240"/>
      <c r="I9" s="906" t="s">
        <v>1073</v>
      </c>
      <c r="J9" s="1250">
        <f>EndDate</f>
        <v>0</v>
      </c>
      <c r="K9" s="1251"/>
      <c r="L9" s="1252"/>
    </row>
    <row r="10" spans="1:16" ht="39.950000000000003" customHeight="1" x14ac:dyDescent="0.3">
      <c r="A10" s="1239"/>
      <c r="B10" s="1239"/>
      <c r="C10" s="1239"/>
      <c r="D10" s="1239"/>
      <c r="E10" s="1239"/>
      <c r="F10" s="1239"/>
      <c r="G10" s="1239"/>
      <c r="H10" s="1240"/>
      <c r="I10" s="321" t="s">
        <v>1076</v>
      </c>
      <c r="J10" s="322" t="s">
        <v>1141</v>
      </c>
      <c r="K10" s="323"/>
      <c r="L10" s="931"/>
    </row>
    <row r="11" spans="1:16" ht="50.1" customHeight="1" x14ac:dyDescent="0.2">
      <c r="A11" s="828" t="s">
        <v>220</v>
      </c>
      <c r="B11" s="829" t="s">
        <v>648</v>
      </c>
      <c r="C11" s="830" t="s">
        <v>1142</v>
      </c>
      <c r="D11" s="830" t="s">
        <v>1040</v>
      </c>
      <c r="E11" s="830" t="s">
        <v>330</v>
      </c>
      <c r="F11" s="830" t="s">
        <v>1111</v>
      </c>
      <c r="G11" s="830" t="s">
        <v>1041</v>
      </c>
      <c r="H11" s="830" t="s">
        <v>621</v>
      </c>
      <c r="I11" s="831" t="s">
        <v>1144</v>
      </c>
      <c r="J11" s="831" t="s">
        <v>1140</v>
      </c>
      <c r="K11" s="831" t="s">
        <v>1106</v>
      </c>
      <c r="L11" s="831" t="s">
        <v>1143</v>
      </c>
    </row>
    <row r="12" spans="1:16" s="611" customFormat="1" ht="20.25" x14ac:dyDescent="0.25">
      <c r="A12" s="824"/>
      <c r="B12" s="810"/>
      <c r="C12" s="811"/>
      <c r="D12" s="811"/>
      <c r="E12" s="811"/>
      <c r="F12" s="812"/>
      <c r="G12" s="812"/>
      <c r="H12" s="812"/>
      <c r="I12" s="813">
        <f>SUM(RangeSalary)</f>
        <v>0</v>
      </c>
      <c r="J12" s="814">
        <f>SUM(RangeHours)</f>
        <v>0</v>
      </c>
      <c r="K12" s="815"/>
      <c r="L12" s="813">
        <f>SUM(RangeCost)</f>
        <v>0</v>
      </c>
      <c r="M12" s="610"/>
      <c r="N12" s="808"/>
      <c r="O12" s="808"/>
      <c r="P12" s="808"/>
    </row>
    <row r="13" spans="1:16" s="611" customFormat="1" ht="0.2" customHeight="1" x14ac:dyDescent="0.2">
      <c r="A13" s="825" t="s">
        <v>1333</v>
      </c>
      <c r="B13" s="816" t="s">
        <v>1333</v>
      </c>
      <c r="C13" s="816" t="s">
        <v>1333</v>
      </c>
      <c r="D13" s="816" t="s">
        <v>1333</v>
      </c>
      <c r="E13" s="816" t="s">
        <v>1333</v>
      </c>
      <c r="F13" s="817" t="s">
        <v>1333</v>
      </c>
      <c r="G13" s="817" t="s">
        <v>1333</v>
      </c>
      <c r="H13" s="817" t="s">
        <v>1333</v>
      </c>
      <c r="I13" s="818" t="s">
        <v>1333</v>
      </c>
      <c r="J13" s="819" t="s">
        <v>1333</v>
      </c>
      <c r="K13" s="820" t="s">
        <v>1333</v>
      </c>
      <c r="L13" s="827" t="s">
        <v>1333</v>
      </c>
      <c r="M13" s="610"/>
      <c r="N13" s="808"/>
      <c r="O13" s="808"/>
      <c r="P13" s="808"/>
    </row>
    <row r="14" spans="1:16" s="767" customFormat="1" ht="17.25" x14ac:dyDescent="0.2">
      <c r="A14" s="826"/>
      <c r="B14" s="821"/>
      <c r="C14" s="821"/>
      <c r="D14" s="821"/>
      <c r="E14" s="821"/>
      <c r="F14" s="822"/>
      <c r="G14" s="822"/>
      <c r="H14" s="822"/>
      <c r="I14" s="823"/>
      <c r="J14" s="823"/>
      <c r="K14" s="823"/>
      <c r="L14" s="823"/>
      <c r="M14" s="809"/>
    </row>
    <row r="15" spans="1:16" s="614" customFormat="1" ht="17.25" x14ac:dyDescent="0.2">
      <c r="A15" s="826"/>
      <c r="B15" s="821"/>
      <c r="C15" s="821"/>
      <c r="D15" s="821"/>
      <c r="E15" s="821"/>
      <c r="F15" s="822"/>
      <c r="G15" s="822"/>
      <c r="H15" s="822"/>
      <c r="I15" s="823"/>
      <c r="J15" s="823"/>
      <c r="K15" s="823"/>
      <c r="L15" s="823"/>
      <c r="M15" s="613"/>
    </row>
    <row r="16" spans="1:16" s="767" customFormat="1" ht="17.25" x14ac:dyDescent="0.2">
      <c r="A16" s="826"/>
      <c r="B16" s="821"/>
      <c r="C16" s="821"/>
      <c r="D16" s="821"/>
      <c r="E16" s="821"/>
      <c r="F16" s="822"/>
      <c r="G16" s="822"/>
      <c r="H16" s="822"/>
      <c r="I16" s="823"/>
      <c r="J16" s="823"/>
      <c r="K16" s="823"/>
      <c r="L16" s="823"/>
      <c r="M16" s="809"/>
    </row>
    <row r="17" spans="1:13" s="614" customFormat="1" ht="17.25" x14ac:dyDescent="0.2">
      <c r="A17" s="826"/>
      <c r="B17" s="821"/>
      <c r="C17" s="821"/>
      <c r="D17" s="821"/>
      <c r="E17" s="821"/>
      <c r="F17" s="822"/>
      <c r="G17" s="822"/>
      <c r="H17" s="822"/>
      <c r="I17" s="823"/>
      <c r="J17" s="823"/>
      <c r="K17" s="823"/>
      <c r="L17" s="823"/>
      <c r="M17" s="613"/>
    </row>
    <row r="18" spans="1:13" s="616" customFormat="1" ht="17.25" x14ac:dyDescent="0.2">
      <c r="A18" s="826"/>
      <c r="B18" s="821"/>
      <c r="C18" s="821"/>
      <c r="D18" s="821"/>
      <c r="E18" s="821"/>
      <c r="F18" s="822"/>
      <c r="G18" s="822"/>
      <c r="H18" s="822"/>
      <c r="I18" s="823"/>
      <c r="J18" s="823"/>
      <c r="K18" s="823"/>
      <c r="L18" s="823"/>
      <c r="M18" s="615"/>
    </row>
    <row r="19" spans="1:13" s="616" customFormat="1" ht="17.25" x14ac:dyDescent="0.2">
      <c r="A19" s="826"/>
      <c r="B19" s="821"/>
      <c r="C19" s="821"/>
      <c r="D19" s="821"/>
      <c r="E19" s="821"/>
      <c r="F19" s="822"/>
      <c r="G19" s="822"/>
      <c r="H19" s="822"/>
      <c r="I19" s="823"/>
      <c r="J19" s="823"/>
      <c r="K19" s="823"/>
      <c r="L19" s="823"/>
      <c r="M19" s="615"/>
    </row>
    <row r="20" spans="1:13" s="767" customFormat="1" ht="17.25" x14ac:dyDescent="0.2">
      <c r="A20" s="826"/>
      <c r="B20" s="821"/>
      <c r="C20" s="821"/>
      <c r="D20" s="821"/>
      <c r="E20" s="821"/>
      <c r="F20" s="822"/>
      <c r="G20" s="822"/>
      <c r="H20" s="822"/>
      <c r="I20" s="823"/>
      <c r="J20" s="823"/>
      <c r="K20" s="823"/>
      <c r="L20" s="823"/>
      <c r="M20" s="809"/>
    </row>
    <row r="21" spans="1:13" s="614" customFormat="1" ht="17.25" x14ac:dyDescent="0.2">
      <c r="A21" s="826"/>
      <c r="B21" s="821"/>
      <c r="C21" s="821"/>
      <c r="D21" s="821"/>
      <c r="E21" s="821"/>
      <c r="F21" s="822"/>
      <c r="G21" s="822"/>
      <c r="H21" s="822"/>
      <c r="I21" s="823"/>
      <c r="J21" s="823"/>
      <c r="K21" s="823"/>
      <c r="L21" s="823"/>
      <c r="M21" s="613"/>
    </row>
    <row r="22" spans="1:13" s="616" customFormat="1" ht="17.25" x14ac:dyDescent="0.2">
      <c r="A22" s="826"/>
      <c r="B22" s="821"/>
      <c r="C22" s="821"/>
      <c r="D22" s="821"/>
      <c r="E22" s="821"/>
      <c r="F22" s="822"/>
      <c r="G22" s="822"/>
      <c r="H22" s="822"/>
      <c r="I22" s="823"/>
      <c r="J22" s="823"/>
      <c r="K22" s="823"/>
      <c r="L22" s="823"/>
      <c r="M22" s="615"/>
    </row>
    <row r="23" spans="1:13" s="616" customFormat="1" ht="17.25" x14ac:dyDescent="0.2">
      <c r="A23" s="826"/>
      <c r="B23" s="821"/>
      <c r="C23" s="821"/>
      <c r="D23" s="821"/>
      <c r="E23" s="821"/>
      <c r="F23" s="822"/>
      <c r="G23" s="822"/>
      <c r="H23" s="822"/>
      <c r="I23" s="823"/>
      <c r="J23" s="823"/>
      <c r="K23" s="823"/>
      <c r="L23" s="823"/>
      <c r="M23" s="615"/>
    </row>
    <row r="24" spans="1:13" s="616" customFormat="1" ht="17.25" x14ac:dyDescent="0.2">
      <c r="A24" s="826"/>
      <c r="B24" s="821"/>
      <c r="C24" s="821"/>
      <c r="D24" s="821"/>
      <c r="E24" s="821"/>
      <c r="F24" s="822"/>
      <c r="G24" s="822"/>
      <c r="H24" s="822"/>
      <c r="I24" s="823"/>
      <c r="J24" s="823"/>
      <c r="K24" s="823"/>
      <c r="L24" s="823"/>
      <c r="M24" s="615"/>
    </row>
    <row r="25" spans="1:13" s="616" customFormat="1" ht="17.25" x14ac:dyDescent="0.2">
      <c r="A25" s="826"/>
      <c r="B25" s="821"/>
      <c r="C25" s="821"/>
      <c r="D25" s="821"/>
      <c r="E25" s="821"/>
      <c r="F25" s="822"/>
      <c r="G25" s="822"/>
      <c r="H25" s="822"/>
      <c r="I25" s="823"/>
      <c r="J25" s="823"/>
      <c r="K25" s="823"/>
      <c r="L25" s="823"/>
      <c r="M25" s="615"/>
    </row>
    <row r="26" spans="1:13" s="616" customFormat="1" ht="17.25" x14ac:dyDescent="0.2">
      <c r="A26" s="826"/>
      <c r="B26" s="821"/>
      <c r="C26" s="821"/>
      <c r="D26" s="821"/>
      <c r="E26" s="821"/>
      <c r="F26" s="822"/>
      <c r="G26" s="822"/>
      <c r="H26" s="822"/>
      <c r="I26" s="823"/>
      <c r="J26" s="823"/>
      <c r="K26" s="823"/>
      <c r="L26" s="823"/>
      <c r="M26" s="615"/>
    </row>
    <row r="27" spans="1:13" s="616" customFormat="1" ht="17.25" x14ac:dyDescent="0.2">
      <c r="A27" s="826"/>
      <c r="B27" s="821"/>
      <c r="C27" s="821"/>
      <c r="D27" s="821"/>
      <c r="E27" s="821"/>
      <c r="F27" s="822"/>
      <c r="G27" s="822"/>
      <c r="H27" s="822"/>
      <c r="I27" s="823"/>
      <c r="J27" s="823"/>
      <c r="K27" s="823"/>
      <c r="L27" s="823"/>
      <c r="M27" s="615"/>
    </row>
    <row r="28" spans="1:13" s="616" customFormat="1" ht="17.25" x14ac:dyDescent="0.2">
      <c r="A28" s="826"/>
      <c r="B28" s="821"/>
      <c r="C28" s="821"/>
      <c r="D28" s="821"/>
      <c r="E28" s="821"/>
      <c r="F28" s="822"/>
      <c r="G28" s="822"/>
      <c r="H28" s="822"/>
      <c r="I28" s="823"/>
      <c r="J28" s="823"/>
      <c r="K28" s="823"/>
      <c r="L28" s="823"/>
      <c r="M28" s="615"/>
    </row>
    <row r="29" spans="1:13" s="616" customFormat="1" ht="17.25" x14ac:dyDescent="0.2">
      <c r="A29" s="826"/>
      <c r="B29" s="821"/>
      <c r="C29" s="821"/>
      <c r="D29" s="821"/>
      <c r="E29" s="821"/>
      <c r="F29" s="822"/>
      <c r="G29" s="822"/>
      <c r="H29" s="822"/>
      <c r="I29" s="823"/>
      <c r="J29" s="823"/>
      <c r="K29" s="823"/>
      <c r="L29" s="823"/>
      <c r="M29" s="615"/>
    </row>
    <row r="30" spans="1:13" s="616" customFormat="1" ht="17.25" x14ac:dyDescent="0.2">
      <c r="A30" s="826"/>
      <c r="B30" s="821"/>
      <c r="C30" s="821"/>
      <c r="D30" s="821"/>
      <c r="E30" s="821"/>
      <c r="F30" s="822"/>
      <c r="G30" s="822"/>
      <c r="H30" s="822"/>
      <c r="I30" s="823"/>
      <c r="J30" s="823"/>
      <c r="K30" s="823"/>
      <c r="L30" s="823"/>
      <c r="M30" s="615"/>
    </row>
    <row r="31" spans="1:13" s="616" customFormat="1" ht="17.25" x14ac:dyDescent="0.2">
      <c r="A31" s="826"/>
      <c r="B31" s="821"/>
      <c r="C31" s="821"/>
      <c r="D31" s="821"/>
      <c r="E31" s="821"/>
      <c r="F31" s="822"/>
      <c r="G31" s="822"/>
      <c r="H31" s="822"/>
      <c r="I31" s="823"/>
      <c r="J31" s="823"/>
      <c r="K31" s="823"/>
      <c r="L31" s="823"/>
      <c r="M31" s="615"/>
    </row>
    <row r="32" spans="1:13" s="616" customFormat="1" ht="17.25" x14ac:dyDescent="0.2">
      <c r="A32" s="826"/>
      <c r="B32" s="821"/>
      <c r="C32" s="821"/>
      <c r="D32" s="821"/>
      <c r="E32" s="821"/>
      <c r="F32" s="822"/>
      <c r="G32" s="822"/>
      <c r="H32" s="822"/>
      <c r="I32" s="823"/>
      <c r="J32" s="823"/>
      <c r="K32" s="823"/>
      <c r="L32" s="823"/>
      <c r="M32" s="615"/>
    </row>
    <row r="33" spans="1:13" s="616" customFormat="1" ht="17.25" x14ac:dyDescent="0.2">
      <c r="A33" s="826"/>
      <c r="B33" s="821"/>
      <c r="C33" s="821"/>
      <c r="D33" s="821"/>
      <c r="E33" s="821"/>
      <c r="F33" s="822"/>
      <c r="G33" s="822"/>
      <c r="H33" s="822"/>
      <c r="I33" s="823"/>
      <c r="J33" s="823"/>
      <c r="K33" s="823"/>
      <c r="L33" s="823"/>
      <c r="M33" s="615"/>
    </row>
    <row r="34" spans="1:13" s="616" customFormat="1" ht="17.25" x14ac:dyDescent="0.2">
      <c r="A34" s="826"/>
      <c r="B34" s="821"/>
      <c r="C34" s="821"/>
      <c r="D34" s="821"/>
      <c r="E34" s="821"/>
      <c r="F34" s="822"/>
      <c r="G34" s="822"/>
      <c r="H34" s="822"/>
      <c r="I34" s="823"/>
      <c r="J34" s="823"/>
      <c r="K34" s="823"/>
      <c r="L34" s="823"/>
      <c r="M34" s="615"/>
    </row>
    <row r="35" spans="1:13" s="616" customFormat="1" ht="17.25" x14ac:dyDescent="0.2">
      <c r="A35" s="826"/>
      <c r="B35" s="821"/>
      <c r="C35" s="821"/>
      <c r="D35" s="821"/>
      <c r="E35" s="821"/>
      <c r="F35" s="822"/>
      <c r="G35" s="822"/>
      <c r="H35" s="822"/>
      <c r="I35" s="823"/>
      <c r="J35" s="823"/>
      <c r="K35" s="823"/>
      <c r="L35" s="823"/>
      <c r="M35" s="615"/>
    </row>
    <row r="36" spans="1:13" s="616" customFormat="1" ht="17.25" x14ac:dyDescent="0.2">
      <c r="A36" s="826"/>
      <c r="B36" s="821"/>
      <c r="C36" s="821"/>
      <c r="D36" s="821"/>
      <c r="E36" s="821"/>
      <c r="F36" s="822"/>
      <c r="G36" s="822"/>
      <c r="H36" s="822"/>
      <c r="I36" s="823"/>
      <c r="J36" s="823"/>
      <c r="K36" s="823"/>
      <c r="L36" s="823"/>
      <c r="M36" s="615"/>
    </row>
    <row r="37" spans="1:13" s="616" customFormat="1" ht="17.25" x14ac:dyDescent="0.2">
      <c r="A37" s="826"/>
      <c r="B37" s="821"/>
      <c r="C37" s="821"/>
      <c r="D37" s="821"/>
      <c r="E37" s="821"/>
      <c r="F37" s="822"/>
      <c r="G37" s="822"/>
      <c r="H37" s="822"/>
      <c r="I37" s="823"/>
      <c r="J37" s="823"/>
      <c r="K37" s="823"/>
      <c r="L37" s="823"/>
      <c r="M37" s="615"/>
    </row>
    <row r="38" spans="1:13" s="616" customFormat="1" ht="17.25" x14ac:dyDescent="0.2">
      <c r="A38" s="826"/>
      <c r="B38" s="821"/>
      <c r="C38" s="821"/>
      <c r="D38" s="821"/>
      <c r="E38" s="821"/>
      <c r="F38" s="822"/>
      <c r="G38" s="822"/>
      <c r="H38" s="822"/>
      <c r="I38" s="823"/>
      <c r="J38" s="823"/>
      <c r="K38" s="823"/>
      <c r="L38" s="823"/>
      <c r="M38" s="615"/>
    </row>
    <row r="39" spans="1:13" s="616" customFormat="1" ht="17.25" x14ac:dyDescent="0.2">
      <c r="A39" s="826"/>
      <c r="B39" s="821"/>
      <c r="C39" s="821"/>
      <c r="D39" s="821"/>
      <c r="E39" s="821"/>
      <c r="F39" s="822"/>
      <c r="G39" s="822"/>
      <c r="H39" s="822"/>
      <c r="I39" s="823"/>
      <c r="J39" s="823"/>
      <c r="K39" s="823"/>
      <c r="L39" s="823"/>
      <c r="M39" s="615"/>
    </row>
    <row r="40" spans="1:13" s="616" customFormat="1" ht="17.25" x14ac:dyDescent="0.2">
      <c r="A40" s="826"/>
      <c r="B40" s="821"/>
      <c r="C40" s="821"/>
      <c r="D40" s="821"/>
      <c r="E40" s="821"/>
      <c r="F40" s="822"/>
      <c r="G40" s="822"/>
      <c r="H40" s="822"/>
      <c r="I40" s="823"/>
      <c r="J40" s="823"/>
      <c r="K40" s="823"/>
      <c r="L40" s="823"/>
      <c r="M40" s="615"/>
    </row>
    <row r="41" spans="1:13" s="616" customFormat="1" ht="17.25" x14ac:dyDescent="0.2">
      <c r="A41" s="826"/>
      <c r="B41" s="821"/>
      <c r="C41" s="821"/>
      <c r="D41" s="821"/>
      <c r="E41" s="821"/>
      <c r="F41" s="822"/>
      <c r="G41" s="822"/>
      <c r="H41" s="822"/>
      <c r="I41" s="823"/>
      <c r="J41" s="823"/>
      <c r="K41" s="823"/>
      <c r="L41" s="823"/>
      <c r="M41" s="615"/>
    </row>
    <row r="42" spans="1:13" s="616" customFormat="1" ht="17.25" x14ac:dyDescent="0.2">
      <c r="A42" s="826"/>
      <c r="B42" s="821"/>
      <c r="C42" s="821"/>
      <c r="D42" s="821"/>
      <c r="E42" s="821"/>
      <c r="F42" s="822"/>
      <c r="G42" s="822"/>
      <c r="H42" s="822"/>
      <c r="I42" s="823"/>
      <c r="J42" s="823"/>
      <c r="K42" s="823"/>
      <c r="L42" s="823"/>
      <c r="M42" s="615"/>
    </row>
    <row r="43" spans="1:13" s="616" customFormat="1" ht="17.25" x14ac:dyDescent="0.2">
      <c r="A43" s="826"/>
      <c r="B43" s="821"/>
      <c r="C43" s="821"/>
      <c r="D43" s="821"/>
      <c r="E43" s="821"/>
      <c r="F43" s="822"/>
      <c r="G43" s="822"/>
      <c r="H43" s="822"/>
      <c r="I43" s="823"/>
      <c r="J43" s="823"/>
      <c r="K43" s="823"/>
      <c r="L43" s="823"/>
      <c r="M43" s="615"/>
    </row>
    <row r="44" spans="1:13" s="616" customFormat="1" ht="17.25" x14ac:dyDescent="0.2">
      <c r="A44" s="826"/>
      <c r="B44" s="821"/>
      <c r="C44" s="821"/>
      <c r="D44" s="821"/>
      <c r="E44" s="821"/>
      <c r="F44" s="822"/>
      <c r="G44" s="822"/>
      <c r="H44" s="822"/>
      <c r="I44" s="823"/>
      <c r="J44" s="823"/>
      <c r="K44" s="823"/>
      <c r="L44" s="823"/>
      <c r="M44" s="615"/>
    </row>
    <row r="45" spans="1:13" s="616" customFormat="1" ht="17.25" x14ac:dyDescent="0.2">
      <c r="A45" s="826"/>
      <c r="B45" s="821"/>
      <c r="C45" s="821"/>
      <c r="D45" s="821"/>
      <c r="E45" s="821"/>
      <c r="F45" s="822"/>
      <c r="G45" s="822"/>
      <c r="H45" s="822"/>
      <c r="I45" s="823"/>
      <c r="J45" s="823"/>
      <c r="K45" s="823"/>
      <c r="L45" s="823"/>
      <c r="M45" s="615"/>
    </row>
    <row r="46" spans="1:13" s="616" customFormat="1" ht="17.25" x14ac:dyDescent="0.2">
      <c r="A46" s="826"/>
      <c r="B46" s="821"/>
      <c r="C46" s="821"/>
      <c r="D46" s="821"/>
      <c r="E46" s="821"/>
      <c r="F46" s="822"/>
      <c r="G46" s="822"/>
      <c r="H46" s="822"/>
      <c r="I46" s="823"/>
      <c r="J46" s="823"/>
      <c r="K46" s="823"/>
      <c r="L46" s="823"/>
      <c r="M46" s="615"/>
    </row>
    <row r="47" spans="1:13" s="616" customFormat="1" ht="17.25" x14ac:dyDescent="0.2">
      <c r="A47" s="826"/>
      <c r="B47" s="821"/>
      <c r="C47" s="821"/>
      <c r="D47" s="821"/>
      <c r="E47" s="821"/>
      <c r="F47" s="822"/>
      <c r="G47" s="822"/>
      <c r="H47" s="822"/>
      <c r="I47" s="823"/>
      <c r="J47" s="823"/>
      <c r="K47" s="823"/>
      <c r="L47" s="823"/>
      <c r="M47" s="615"/>
    </row>
    <row r="48" spans="1:13" s="616" customFormat="1" ht="17.25" x14ac:dyDescent="0.2">
      <c r="A48" s="826"/>
      <c r="B48" s="821"/>
      <c r="C48" s="821"/>
      <c r="D48" s="821"/>
      <c r="E48" s="821"/>
      <c r="F48" s="822"/>
      <c r="G48" s="822"/>
      <c r="H48" s="822"/>
      <c r="I48" s="823"/>
      <c r="J48" s="823"/>
      <c r="K48" s="823"/>
      <c r="L48" s="823"/>
      <c r="M48" s="615"/>
    </row>
    <row r="49" spans="1:13" s="616" customFormat="1" ht="17.25" x14ac:dyDescent="0.2">
      <c r="A49" s="826"/>
      <c r="B49" s="821"/>
      <c r="C49" s="821"/>
      <c r="D49" s="821"/>
      <c r="E49" s="821"/>
      <c r="F49" s="822"/>
      <c r="G49" s="822"/>
      <c r="H49" s="822"/>
      <c r="I49" s="823"/>
      <c r="J49" s="823"/>
      <c r="K49" s="823"/>
      <c r="L49" s="823"/>
      <c r="M49" s="615"/>
    </row>
    <row r="50" spans="1:13" s="616" customFormat="1" ht="17.25" x14ac:dyDescent="0.2">
      <c r="A50" s="826"/>
      <c r="B50" s="821"/>
      <c r="C50" s="821"/>
      <c r="D50" s="821"/>
      <c r="E50" s="821"/>
      <c r="F50" s="822"/>
      <c r="G50" s="822"/>
      <c r="H50" s="822"/>
      <c r="I50" s="823"/>
      <c r="J50" s="823"/>
      <c r="K50" s="823"/>
      <c r="L50" s="823"/>
      <c r="M50" s="615"/>
    </row>
    <row r="51" spans="1:13" s="616" customFormat="1" ht="17.25" x14ac:dyDescent="0.2">
      <c r="A51" s="826"/>
      <c r="B51" s="821"/>
      <c r="C51" s="821"/>
      <c r="D51" s="821"/>
      <c r="E51" s="821"/>
      <c r="F51" s="822"/>
      <c r="G51" s="822"/>
      <c r="H51" s="822"/>
      <c r="I51" s="823"/>
      <c r="J51" s="823"/>
      <c r="K51" s="823"/>
      <c r="L51" s="823"/>
      <c r="M51" s="615"/>
    </row>
    <row r="52" spans="1:13" s="616" customFormat="1" ht="17.25" x14ac:dyDescent="0.2">
      <c r="A52" s="826"/>
      <c r="B52" s="821"/>
      <c r="C52" s="821"/>
      <c r="D52" s="821"/>
      <c r="E52" s="821"/>
      <c r="F52" s="822"/>
      <c r="G52" s="822"/>
      <c r="H52" s="822"/>
      <c r="I52" s="823"/>
      <c r="J52" s="823"/>
      <c r="K52" s="823"/>
      <c r="L52" s="823"/>
      <c r="M52" s="615"/>
    </row>
    <row r="53" spans="1:13" s="616" customFormat="1" ht="17.25" x14ac:dyDescent="0.2">
      <c r="A53" s="826"/>
      <c r="B53" s="821"/>
      <c r="C53" s="821"/>
      <c r="D53" s="821"/>
      <c r="E53" s="821"/>
      <c r="F53" s="822"/>
      <c r="G53" s="822"/>
      <c r="H53" s="822"/>
      <c r="I53" s="823"/>
      <c r="J53" s="823"/>
      <c r="K53" s="823"/>
      <c r="L53" s="823"/>
      <c r="M53" s="615"/>
    </row>
    <row r="54" spans="1:13" s="616" customFormat="1" ht="17.25" x14ac:dyDescent="0.2">
      <c r="A54" s="826"/>
      <c r="B54" s="821"/>
      <c r="C54" s="821"/>
      <c r="D54" s="821"/>
      <c r="E54" s="821"/>
      <c r="F54" s="822"/>
      <c r="G54" s="822"/>
      <c r="H54" s="822"/>
      <c r="I54" s="823"/>
      <c r="J54" s="823"/>
      <c r="K54" s="823"/>
      <c r="L54" s="823"/>
      <c r="M54" s="615"/>
    </row>
    <row r="55" spans="1:13" s="616" customFormat="1" ht="17.25" x14ac:dyDescent="0.2">
      <c r="A55" s="826"/>
      <c r="B55" s="821"/>
      <c r="C55" s="821"/>
      <c r="D55" s="821"/>
      <c r="E55" s="821"/>
      <c r="F55" s="822"/>
      <c r="G55" s="822"/>
      <c r="H55" s="822"/>
      <c r="I55" s="823"/>
      <c r="J55" s="823"/>
      <c r="K55" s="823"/>
      <c r="L55" s="823"/>
      <c r="M55" s="615"/>
    </row>
    <row r="56" spans="1:13" s="616" customFormat="1" ht="17.25" x14ac:dyDescent="0.2">
      <c r="A56" s="826"/>
      <c r="B56" s="821"/>
      <c r="C56" s="821"/>
      <c r="D56" s="821"/>
      <c r="E56" s="821"/>
      <c r="F56" s="822"/>
      <c r="G56" s="822"/>
      <c r="H56" s="822"/>
      <c r="I56" s="823"/>
      <c r="J56" s="823"/>
      <c r="K56" s="823"/>
      <c r="L56" s="823"/>
      <c r="M56" s="615"/>
    </row>
    <row r="57" spans="1:13" s="616" customFormat="1" ht="17.25" x14ac:dyDescent="0.2">
      <c r="A57" s="826"/>
      <c r="B57" s="821"/>
      <c r="C57" s="821"/>
      <c r="D57" s="821"/>
      <c r="E57" s="821"/>
      <c r="F57" s="822"/>
      <c r="G57" s="822"/>
      <c r="H57" s="822"/>
      <c r="I57" s="823"/>
      <c r="J57" s="823"/>
      <c r="K57" s="823"/>
      <c r="L57" s="823"/>
      <c r="M57" s="615"/>
    </row>
    <row r="58" spans="1:13" s="616" customFormat="1" ht="17.25" x14ac:dyDescent="0.2">
      <c r="A58" s="826"/>
      <c r="B58" s="821"/>
      <c r="C58" s="821"/>
      <c r="D58" s="821"/>
      <c r="E58" s="821"/>
      <c r="F58" s="822"/>
      <c r="G58" s="822"/>
      <c r="H58" s="822"/>
      <c r="I58" s="823"/>
      <c r="J58" s="823"/>
      <c r="K58" s="823"/>
      <c r="L58" s="823"/>
      <c r="M58" s="615"/>
    </row>
    <row r="59" spans="1:13" s="616" customFormat="1" ht="17.25" x14ac:dyDescent="0.2">
      <c r="A59" s="826"/>
      <c r="B59" s="821"/>
      <c r="C59" s="821"/>
      <c r="D59" s="821"/>
      <c r="E59" s="821"/>
      <c r="F59" s="822"/>
      <c r="G59" s="822"/>
      <c r="H59" s="822"/>
      <c r="I59" s="823"/>
      <c r="J59" s="823"/>
      <c r="K59" s="823"/>
      <c r="L59" s="823"/>
      <c r="M59" s="615"/>
    </row>
    <row r="60" spans="1:13" s="616" customFormat="1" ht="17.25" x14ac:dyDescent="0.2">
      <c r="A60" s="826"/>
      <c r="B60" s="821"/>
      <c r="C60" s="821"/>
      <c r="D60" s="821"/>
      <c r="E60" s="821"/>
      <c r="F60" s="822"/>
      <c r="G60" s="822"/>
      <c r="H60" s="822"/>
      <c r="I60" s="823"/>
      <c r="J60" s="823"/>
      <c r="K60" s="823"/>
      <c r="L60" s="823"/>
      <c r="M60" s="615"/>
    </row>
    <row r="61" spans="1:13" s="616" customFormat="1" ht="17.25" x14ac:dyDescent="0.2">
      <c r="A61" s="826"/>
      <c r="B61" s="821"/>
      <c r="C61" s="821"/>
      <c r="D61" s="821"/>
      <c r="E61" s="821"/>
      <c r="F61" s="822"/>
      <c r="G61" s="822"/>
      <c r="H61" s="822"/>
      <c r="I61" s="823"/>
      <c r="J61" s="823"/>
      <c r="K61" s="823"/>
      <c r="L61" s="823"/>
      <c r="M61" s="615"/>
    </row>
    <row r="62" spans="1:13" s="616" customFormat="1" ht="17.25" x14ac:dyDescent="0.2">
      <c r="A62" s="826"/>
      <c r="B62" s="821"/>
      <c r="C62" s="821"/>
      <c r="D62" s="821"/>
      <c r="E62" s="821"/>
      <c r="F62" s="822"/>
      <c r="G62" s="822"/>
      <c r="H62" s="822"/>
      <c r="I62" s="823"/>
      <c r="J62" s="823"/>
      <c r="K62" s="823"/>
      <c r="L62" s="823"/>
      <c r="M62" s="615"/>
    </row>
    <row r="63" spans="1:13" s="616" customFormat="1" ht="17.25" x14ac:dyDescent="0.2">
      <c r="A63" s="826"/>
      <c r="B63" s="821"/>
      <c r="C63" s="821"/>
      <c r="D63" s="821"/>
      <c r="E63" s="821"/>
      <c r="F63" s="822"/>
      <c r="G63" s="822"/>
      <c r="H63" s="822"/>
      <c r="I63" s="823"/>
      <c r="J63" s="823"/>
      <c r="K63" s="823"/>
      <c r="L63" s="823"/>
      <c r="M63" s="615"/>
    </row>
    <row r="64" spans="1:13" s="616" customFormat="1" ht="17.25" x14ac:dyDescent="0.2">
      <c r="A64" s="826"/>
      <c r="B64" s="821"/>
      <c r="C64" s="821"/>
      <c r="D64" s="821"/>
      <c r="E64" s="821"/>
      <c r="F64" s="822"/>
      <c r="G64" s="822"/>
      <c r="H64" s="822"/>
      <c r="I64" s="823"/>
      <c r="J64" s="823"/>
      <c r="K64" s="823"/>
      <c r="L64" s="823"/>
      <c r="M64" s="615"/>
    </row>
    <row r="65" spans="1:13" s="616" customFormat="1" ht="17.25" x14ac:dyDescent="0.2">
      <c r="A65" s="826"/>
      <c r="B65" s="821"/>
      <c r="C65" s="821"/>
      <c r="D65" s="821"/>
      <c r="E65" s="821"/>
      <c r="F65" s="822"/>
      <c r="G65" s="822"/>
      <c r="H65" s="822"/>
      <c r="I65" s="823"/>
      <c r="J65" s="823"/>
      <c r="K65" s="823"/>
      <c r="L65" s="823"/>
      <c r="M65" s="615"/>
    </row>
    <row r="66" spans="1:13" s="616" customFormat="1" ht="17.25" x14ac:dyDescent="0.2">
      <c r="A66" s="826"/>
      <c r="B66" s="821"/>
      <c r="C66" s="821"/>
      <c r="D66" s="821"/>
      <c r="E66" s="821"/>
      <c r="F66" s="822"/>
      <c r="G66" s="822"/>
      <c r="H66" s="822"/>
      <c r="I66" s="823"/>
      <c r="J66" s="823"/>
      <c r="K66" s="823"/>
      <c r="L66" s="823"/>
      <c r="M66" s="615"/>
    </row>
    <row r="67" spans="1:13" s="616" customFormat="1" ht="17.25" x14ac:dyDescent="0.2">
      <c r="A67" s="826"/>
      <c r="B67" s="821"/>
      <c r="C67" s="821"/>
      <c r="D67" s="821"/>
      <c r="E67" s="821"/>
      <c r="F67" s="822"/>
      <c r="G67" s="822"/>
      <c r="H67" s="822"/>
      <c r="I67" s="823"/>
      <c r="J67" s="823"/>
      <c r="K67" s="823"/>
      <c r="L67" s="823"/>
      <c r="M67" s="615"/>
    </row>
    <row r="68" spans="1:13" s="616" customFormat="1" ht="17.25" x14ac:dyDescent="0.2">
      <c r="A68" s="826"/>
      <c r="B68" s="821"/>
      <c r="C68" s="821"/>
      <c r="D68" s="821"/>
      <c r="E68" s="821"/>
      <c r="F68" s="822"/>
      <c r="G68" s="822"/>
      <c r="H68" s="822"/>
      <c r="I68" s="823"/>
      <c r="J68" s="823"/>
      <c r="K68" s="823"/>
      <c r="L68" s="823"/>
      <c r="M68" s="615"/>
    </row>
    <row r="69" spans="1:13" s="616" customFormat="1" ht="17.25" x14ac:dyDescent="0.2">
      <c r="A69" s="826"/>
      <c r="B69" s="821"/>
      <c r="C69" s="821"/>
      <c r="D69" s="821"/>
      <c r="E69" s="821"/>
      <c r="F69" s="822"/>
      <c r="G69" s="822"/>
      <c r="H69" s="822"/>
      <c r="I69" s="823"/>
      <c r="J69" s="823"/>
      <c r="K69" s="823"/>
      <c r="L69" s="823"/>
      <c r="M69" s="615"/>
    </row>
    <row r="70" spans="1:13" s="616" customFormat="1" ht="17.25" x14ac:dyDescent="0.2">
      <c r="A70" s="826"/>
      <c r="B70" s="821"/>
      <c r="C70" s="821"/>
      <c r="D70" s="821"/>
      <c r="E70" s="821"/>
      <c r="F70" s="822"/>
      <c r="G70" s="822"/>
      <c r="H70" s="822"/>
      <c r="I70" s="823"/>
      <c r="J70" s="823"/>
      <c r="K70" s="823"/>
      <c r="L70" s="823"/>
      <c r="M70" s="615"/>
    </row>
    <row r="71" spans="1:13" s="616" customFormat="1" ht="17.25" x14ac:dyDescent="0.2">
      <c r="A71" s="826"/>
      <c r="B71" s="821"/>
      <c r="C71" s="821"/>
      <c r="D71" s="821"/>
      <c r="E71" s="821"/>
      <c r="F71" s="822"/>
      <c r="G71" s="822"/>
      <c r="H71" s="822"/>
      <c r="I71" s="823"/>
      <c r="J71" s="823"/>
      <c r="K71" s="823"/>
      <c r="L71" s="823"/>
      <c r="M71" s="615"/>
    </row>
    <row r="72" spans="1:13" s="616" customFormat="1" ht="17.25" x14ac:dyDescent="0.2">
      <c r="A72" s="826"/>
      <c r="B72" s="821"/>
      <c r="C72" s="821"/>
      <c r="D72" s="821"/>
      <c r="E72" s="821"/>
      <c r="F72" s="822"/>
      <c r="G72" s="822"/>
      <c r="H72" s="822"/>
      <c r="I72" s="823"/>
      <c r="J72" s="823"/>
      <c r="K72" s="823"/>
      <c r="L72" s="823"/>
      <c r="M72" s="615"/>
    </row>
    <row r="73" spans="1:13" s="616" customFormat="1" ht="17.25" x14ac:dyDescent="0.2">
      <c r="A73" s="826"/>
      <c r="B73" s="821"/>
      <c r="C73" s="821"/>
      <c r="D73" s="821"/>
      <c r="E73" s="821"/>
      <c r="F73" s="822"/>
      <c r="G73" s="822"/>
      <c r="H73" s="822"/>
      <c r="I73" s="823"/>
      <c r="J73" s="823"/>
      <c r="K73" s="823"/>
      <c r="L73" s="823"/>
      <c r="M73" s="615"/>
    </row>
    <row r="74" spans="1:13" s="616" customFormat="1" ht="17.25" x14ac:dyDescent="0.2">
      <c r="A74" s="826"/>
      <c r="B74" s="821"/>
      <c r="C74" s="821"/>
      <c r="D74" s="821"/>
      <c r="E74" s="821"/>
      <c r="F74" s="822"/>
      <c r="G74" s="822"/>
      <c r="H74" s="822"/>
      <c r="I74" s="823"/>
      <c r="J74" s="823"/>
      <c r="K74" s="823"/>
      <c r="L74" s="823"/>
      <c r="M74" s="615"/>
    </row>
    <row r="75" spans="1:13" s="616" customFormat="1" ht="17.25" x14ac:dyDescent="0.2">
      <c r="A75" s="826"/>
      <c r="B75" s="821"/>
      <c r="C75" s="821"/>
      <c r="D75" s="821"/>
      <c r="E75" s="821"/>
      <c r="F75" s="822"/>
      <c r="G75" s="822"/>
      <c r="H75" s="822"/>
      <c r="I75" s="823"/>
      <c r="J75" s="823"/>
      <c r="K75" s="823"/>
      <c r="L75" s="823"/>
      <c r="M75" s="615"/>
    </row>
    <row r="76" spans="1:13" s="616" customFormat="1" ht="17.25" x14ac:dyDescent="0.2">
      <c r="A76" s="826"/>
      <c r="B76" s="821"/>
      <c r="C76" s="821"/>
      <c r="D76" s="821"/>
      <c r="E76" s="821"/>
      <c r="F76" s="822"/>
      <c r="G76" s="822"/>
      <c r="H76" s="822"/>
      <c r="I76" s="823"/>
      <c r="J76" s="823"/>
      <c r="K76" s="823"/>
      <c r="L76" s="823"/>
      <c r="M76" s="615"/>
    </row>
    <row r="77" spans="1:13" s="616" customFormat="1" ht="17.25" x14ac:dyDescent="0.2">
      <c r="A77" s="826"/>
      <c r="B77" s="821"/>
      <c r="C77" s="821"/>
      <c r="D77" s="821"/>
      <c r="E77" s="821"/>
      <c r="F77" s="822"/>
      <c r="G77" s="822"/>
      <c r="H77" s="822"/>
      <c r="I77" s="823"/>
      <c r="J77" s="823"/>
      <c r="K77" s="823"/>
      <c r="L77" s="823"/>
      <c r="M77" s="615"/>
    </row>
    <row r="78" spans="1:13" s="616" customFormat="1" ht="17.25" x14ac:dyDescent="0.2">
      <c r="A78" s="826"/>
      <c r="B78" s="821"/>
      <c r="C78" s="821"/>
      <c r="D78" s="821"/>
      <c r="E78" s="821"/>
      <c r="F78" s="822"/>
      <c r="G78" s="822"/>
      <c r="H78" s="822"/>
      <c r="I78" s="823"/>
      <c r="J78" s="823"/>
      <c r="K78" s="823"/>
      <c r="L78" s="823"/>
      <c r="M78" s="615"/>
    </row>
    <row r="79" spans="1:13" s="616" customFormat="1" ht="17.25" x14ac:dyDescent="0.2">
      <c r="A79" s="826"/>
      <c r="B79" s="821"/>
      <c r="C79" s="821"/>
      <c r="D79" s="821"/>
      <c r="E79" s="821"/>
      <c r="F79" s="822"/>
      <c r="G79" s="822"/>
      <c r="H79" s="822"/>
      <c r="I79" s="823"/>
      <c r="J79" s="823"/>
      <c r="K79" s="823"/>
      <c r="L79" s="823"/>
      <c r="M79" s="615"/>
    </row>
    <row r="80" spans="1:13" s="616" customFormat="1" ht="17.25" x14ac:dyDescent="0.2">
      <c r="A80" s="826"/>
      <c r="B80" s="821"/>
      <c r="C80" s="821"/>
      <c r="D80" s="821"/>
      <c r="E80" s="821"/>
      <c r="F80" s="822"/>
      <c r="G80" s="822"/>
      <c r="H80" s="822"/>
      <c r="I80" s="823"/>
      <c r="J80" s="823"/>
      <c r="K80" s="823"/>
      <c r="L80" s="823"/>
      <c r="M80" s="615"/>
    </row>
    <row r="81" spans="1:13" s="616" customFormat="1" ht="17.25" x14ac:dyDescent="0.2">
      <c r="A81" s="826"/>
      <c r="B81" s="821"/>
      <c r="C81" s="821"/>
      <c r="D81" s="821"/>
      <c r="E81" s="821"/>
      <c r="F81" s="822"/>
      <c r="G81" s="822"/>
      <c r="H81" s="822"/>
      <c r="I81" s="823"/>
      <c r="J81" s="823"/>
      <c r="K81" s="823"/>
      <c r="L81" s="823"/>
      <c r="M81" s="615"/>
    </row>
    <row r="82" spans="1:13" s="616" customFormat="1" ht="17.25" x14ac:dyDescent="0.2">
      <c r="A82" s="826"/>
      <c r="B82" s="821"/>
      <c r="C82" s="821"/>
      <c r="D82" s="821"/>
      <c r="E82" s="821"/>
      <c r="F82" s="822"/>
      <c r="G82" s="822"/>
      <c r="H82" s="822"/>
      <c r="I82" s="823"/>
      <c r="J82" s="823"/>
      <c r="K82" s="823"/>
      <c r="L82" s="823"/>
      <c r="M82" s="615"/>
    </row>
    <row r="83" spans="1:13" s="616" customFormat="1" ht="17.25" x14ac:dyDescent="0.2">
      <c r="A83" s="826"/>
      <c r="B83" s="821"/>
      <c r="C83" s="821"/>
      <c r="D83" s="821"/>
      <c r="E83" s="821"/>
      <c r="F83" s="822"/>
      <c r="G83" s="822"/>
      <c r="H83" s="822"/>
      <c r="I83" s="823"/>
      <c r="J83" s="823"/>
      <c r="K83" s="823"/>
      <c r="L83" s="823"/>
      <c r="M83" s="615"/>
    </row>
    <row r="84" spans="1:13" s="616" customFormat="1" ht="17.25" x14ac:dyDescent="0.2">
      <c r="A84" s="826"/>
      <c r="B84" s="821"/>
      <c r="C84" s="821"/>
      <c r="D84" s="821"/>
      <c r="E84" s="821"/>
      <c r="F84" s="822"/>
      <c r="G84" s="822"/>
      <c r="H84" s="822"/>
      <c r="I84" s="823"/>
      <c r="J84" s="823"/>
      <c r="K84" s="823"/>
      <c r="L84" s="823"/>
      <c r="M84" s="615"/>
    </row>
    <row r="85" spans="1:13" s="616" customFormat="1" ht="17.25" x14ac:dyDescent="0.2">
      <c r="A85" s="826"/>
      <c r="B85" s="821"/>
      <c r="C85" s="821"/>
      <c r="D85" s="821"/>
      <c r="E85" s="821"/>
      <c r="F85" s="822"/>
      <c r="G85" s="822"/>
      <c r="H85" s="822"/>
      <c r="I85" s="823"/>
      <c r="J85" s="823"/>
      <c r="K85" s="823"/>
      <c r="L85" s="823"/>
      <c r="M85" s="615"/>
    </row>
    <row r="86" spans="1:13" s="616" customFormat="1" ht="17.25" x14ac:dyDescent="0.2">
      <c r="A86" s="826"/>
      <c r="B86" s="821"/>
      <c r="C86" s="821"/>
      <c r="D86" s="821"/>
      <c r="E86" s="821"/>
      <c r="F86" s="822"/>
      <c r="G86" s="822"/>
      <c r="H86" s="822"/>
      <c r="I86" s="823"/>
      <c r="J86" s="823"/>
      <c r="K86" s="823"/>
      <c r="L86" s="823"/>
      <c r="M86" s="615"/>
    </row>
    <row r="87" spans="1:13" s="767" customFormat="1" ht="17.25" x14ac:dyDescent="0.2">
      <c r="A87" s="826"/>
      <c r="B87" s="821"/>
      <c r="C87" s="821"/>
      <c r="D87" s="821"/>
      <c r="E87" s="821"/>
      <c r="F87" s="822"/>
      <c r="G87" s="822"/>
      <c r="H87" s="822"/>
      <c r="I87" s="823"/>
      <c r="J87" s="823"/>
      <c r="K87" s="823"/>
      <c r="L87" s="823"/>
      <c r="M87" s="809"/>
    </row>
    <row r="88" spans="1:13" s="614" customFormat="1" ht="17.25" x14ac:dyDescent="0.2">
      <c r="A88" s="826"/>
      <c r="B88" s="821"/>
      <c r="C88" s="821"/>
      <c r="D88" s="821"/>
      <c r="E88" s="821"/>
      <c r="F88" s="822"/>
      <c r="G88" s="822"/>
      <c r="H88" s="822"/>
      <c r="I88" s="823"/>
      <c r="J88" s="823"/>
      <c r="K88" s="823"/>
      <c r="L88" s="823"/>
      <c r="M88" s="613"/>
    </row>
    <row r="89" spans="1:13" s="616" customFormat="1" ht="17.25" x14ac:dyDescent="0.2">
      <c r="A89" s="826"/>
      <c r="B89" s="821"/>
      <c r="C89" s="821"/>
      <c r="D89" s="821"/>
      <c r="E89" s="821"/>
      <c r="F89" s="822"/>
      <c r="G89" s="822"/>
      <c r="H89" s="822"/>
      <c r="I89" s="823"/>
      <c r="J89" s="823"/>
      <c r="K89" s="823"/>
      <c r="L89" s="823"/>
      <c r="M89" s="615"/>
    </row>
    <row r="90" spans="1:13" s="616" customFormat="1" ht="17.25" x14ac:dyDescent="0.2">
      <c r="A90" s="826"/>
      <c r="B90" s="821"/>
      <c r="C90" s="821"/>
      <c r="D90" s="821"/>
      <c r="E90" s="821"/>
      <c r="F90" s="822"/>
      <c r="G90" s="822"/>
      <c r="H90" s="822"/>
      <c r="I90" s="823"/>
      <c r="J90" s="823"/>
      <c r="K90" s="823"/>
      <c r="L90" s="823"/>
      <c r="M90" s="615"/>
    </row>
    <row r="91" spans="1:13" s="616" customFormat="1" ht="17.25" x14ac:dyDescent="0.2">
      <c r="A91" s="826"/>
      <c r="B91" s="821"/>
      <c r="C91" s="821"/>
      <c r="D91" s="821"/>
      <c r="E91" s="821"/>
      <c r="F91" s="822"/>
      <c r="G91" s="822"/>
      <c r="H91" s="822"/>
      <c r="I91" s="823"/>
      <c r="J91" s="823"/>
      <c r="K91" s="823"/>
      <c r="L91" s="823"/>
      <c r="M91" s="615"/>
    </row>
    <row r="92" spans="1:13" s="616" customFormat="1" ht="17.25" x14ac:dyDescent="0.2">
      <c r="A92" s="826"/>
      <c r="B92" s="821"/>
      <c r="C92" s="821"/>
      <c r="D92" s="821"/>
      <c r="E92" s="821"/>
      <c r="F92" s="822"/>
      <c r="G92" s="822"/>
      <c r="H92" s="822"/>
      <c r="I92" s="823"/>
      <c r="J92" s="823"/>
      <c r="K92" s="823"/>
      <c r="L92" s="823"/>
      <c r="M92" s="615"/>
    </row>
    <row r="93" spans="1:13" s="616" customFormat="1" ht="17.25" x14ac:dyDescent="0.2">
      <c r="A93" s="826"/>
      <c r="B93" s="821"/>
      <c r="C93" s="821"/>
      <c r="D93" s="821"/>
      <c r="E93" s="821"/>
      <c r="F93" s="822"/>
      <c r="G93" s="822"/>
      <c r="H93" s="822"/>
      <c r="I93" s="823"/>
      <c r="J93" s="823"/>
      <c r="K93" s="823"/>
      <c r="L93" s="823"/>
      <c r="M93" s="615"/>
    </row>
    <row r="94" spans="1:13" s="616" customFormat="1" ht="17.25" x14ac:dyDescent="0.2">
      <c r="A94" s="826"/>
      <c r="B94" s="821"/>
      <c r="C94" s="821"/>
      <c r="D94" s="821"/>
      <c r="E94" s="821"/>
      <c r="F94" s="822"/>
      <c r="G94" s="822"/>
      <c r="H94" s="822"/>
      <c r="I94" s="823"/>
      <c r="J94" s="823"/>
      <c r="K94" s="823"/>
      <c r="L94" s="823"/>
      <c r="M94" s="615"/>
    </row>
    <row r="95" spans="1:13" s="616" customFormat="1" ht="17.25" x14ac:dyDescent="0.2">
      <c r="A95" s="826"/>
      <c r="B95" s="821"/>
      <c r="C95" s="821"/>
      <c r="D95" s="821"/>
      <c r="E95" s="821"/>
      <c r="F95" s="822"/>
      <c r="G95" s="822"/>
      <c r="H95" s="822"/>
      <c r="I95" s="823"/>
      <c r="J95" s="823"/>
      <c r="K95" s="823"/>
      <c r="L95" s="823"/>
      <c r="M95" s="615"/>
    </row>
    <row r="96" spans="1:13" s="616" customFormat="1" ht="17.25" x14ac:dyDescent="0.2">
      <c r="A96" s="826"/>
      <c r="B96" s="821"/>
      <c r="C96" s="821"/>
      <c r="D96" s="821"/>
      <c r="E96" s="821"/>
      <c r="F96" s="822"/>
      <c r="G96" s="822"/>
      <c r="H96" s="822"/>
      <c r="I96" s="823"/>
      <c r="J96" s="823"/>
      <c r="K96" s="823"/>
      <c r="L96" s="823"/>
      <c r="M96" s="615"/>
    </row>
    <row r="97" spans="1:13" s="616" customFormat="1" ht="17.25" x14ac:dyDescent="0.2">
      <c r="A97" s="826"/>
      <c r="B97" s="821"/>
      <c r="C97" s="821"/>
      <c r="D97" s="821"/>
      <c r="E97" s="821"/>
      <c r="F97" s="822"/>
      <c r="G97" s="822"/>
      <c r="H97" s="822"/>
      <c r="I97" s="823"/>
      <c r="J97" s="823"/>
      <c r="K97" s="823"/>
      <c r="L97" s="823"/>
      <c r="M97" s="615"/>
    </row>
    <row r="98" spans="1:13" s="616" customFormat="1" ht="17.25" x14ac:dyDescent="0.2">
      <c r="A98" s="826"/>
      <c r="B98" s="821"/>
      <c r="C98" s="821"/>
      <c r="D98" s="821"/>
      <c r="E98" s="821"/>
      <c r="F98" s="822"/>
      <c r="G98" s="822"/>
      <c r="H98" s="822"/>
      <c r="I98" s="823"/>
      <c r="J98" s="823"/>
      <c r="K98" s="823"/>
      <c r="L98" s="823"/>
      <c r="M98" s="615"/>
    </row>
    <row r="99" spans="1:13" s="616" customFormat="1" ht="17.25" x14ac:dyDescent="0.2">
      <c r="A99" s="826"/>
      <c r="B99" s="821"/>
      <c r="C99" s="821"/>
      <c r="D99" s="821"/>
      <c r="E99" s="821"/>
      <c r="F99" s="822"/>
      <c r="G99" s="822"/>
      <c r="H99" s="822"/>
      <c r="I99" s="823"/>
      <c r="J99" s="823"/>
      <c r="K99" s="823"/>
      <c r="L99" s="823"/>
      <c r="M99" s="615"/>
    </row>
    <row r="100" spans="1:13" s="616" customFormat="1" ht="17.25" x14ac:dyDescent="0.2">
      <c r="A100" s="826"/>
      <c r="B100" s="821"/>
      <c r="C100" s="821"/>
      <c r="D100" s="821"/>
      <c r="E100" s="821"/>
      <c r="F100" s="822"/>
      <c r="G100" s="822"/>
      <c r="H100" s="822"/>
      <c r="I100" s="823"/>
      <c r="J100" s="823"/>
      <c r="K100" s="823"/>
      <c r="L100" s="823"/>
      <c r="M100" s="615"/>
    </row>
    <row r="101" spans="1:13" s="616" customFormat="1" ht="17.25" x14ac:dyDescent="0.2">
      <c r="A101" s="826"/>
      <c r="B101" s="821"/>
      <c r="C101" s="821"/>
      <c r="D101" s="821"/>
      <c r="E101" s="821"/>
      <c r="F101" s="822"/>
      <c r="G101" s="822"/>
      <c r="H101" s="822"/>
      <c r="I101" s="823"/>
      <c r="J101" s="823"/>
      <c r="K101" s="823"/>
      <c r="L101" s="823"/>
      <c r="M101" s="615"/>
    </row>
    <row r="102" spans="1:13" s="616" customFormat="1" ht="17.25" x14ac:dyDescent="0.2">
      <c r="A102" s="826"/>
      <c r="B102" s="821"/>
      <c r="C102" s="821"/>
      <c r="D102" s="821"/>
      <c r="E102" s="821"/>
      <c r="F102" s="822"/>
      <c r="G102" s="822"/>
      <c r="H102" s="822"/>
      <c r="I102" s="823"/>
      <c r="J102" s="823"/>
      <c r="K102" s="823"/>
      <c r="L102" s="823"/>
      <c r="M102" s="615"/>
    </row>
    <row r="103" spans="1:13" s="616" customFormat="1" ht="17.25" x14ac:dyDescent="0.2">
      <c r="A103" s="826"/>
      <c r="B103" s="821"/>
      <c r="C103" s="821"/>
      <c r="D103" s="821"/>
      <c r="E103" s="821"/>
      <c r="F103" s="822"/>
      <c r="G103" s="822"/>
      <c r="H103" s="822"/>
      <c r="I103" s="823"/>
      <c r="J103" s="823"/>
      <c r="K103" s="823"/>
      <c r="L103" s="823"/>
      <c r="M103" s="615"/>
    </row>
    <row r="104" spans="1:13" s="616" customFormat="1" ht="17.25" x14ac:dyDescent="0.2">
      <c r="A104" s="826"/>
      <c r="B104" s="821"/>
      <c r="C104" s="821"/>
      <c r="D104" s="821"/>
      <c r="E104" s="821"/>
      <c r="F104" s="822"/>
      <c r="G104" s="822"/>
      <c r="H104" s="822"/>
      <c r="I104" s="823"/>
      <c r="J104" s="823"/>
      <c r="K104" s="823"/>
      <c r="L104" s="823"/>
      <c r="M104" s="615"/>
    </row>
    <row r="105" spans="1:13" s="616" customFormat="1" ht="17.25" x14ac:dyDescent="0.2">
      <c r="A105" s="826"/>
      <c r="B105" s="821"/>
      <c r="C105" s="821"/>
      <c r="D105" s="821"/>
      <c r="E105" s="821"/>
      <c r="F105" s="822"/>
      <c r="G105" s="822"/>
      <c r="H105" s="822"/>
      <c r="I105" s="823"/>
      <c r="J105" s="823"/>
      <c r="K105" s="823"/>
      <c r="L105" s="823"/>
      <c r="M105" s="615"/>
    </row>
    <row r="106" spans="1:13" s="616" customFormat="1" ht="17.25" x14ac:dyDescent="0.2">
      <c r="A106" s="826"/>
      <c r="B106" s="821"/>
      <c r="C106" s="821"/>
      <c r="D106" s="821"/>
      <c r="E106" s="821"/>
      <c r="F106" s="822"/>
      <c r="G106" s="822"/>
      <c r="H106" s="822"/>
      <c r="I106" s="823"/>
      <c r="J106" s="823"/>
      <c r="K106" s="823"/>
      <c r="L106" s="823"/>
      <c r="M106" s="615"/>
    </row>
    <row r="107" spans="1:13" s="616" customFormat="1" ht="17.25" x14ac:dyDescent="0.2">
      <c r="A107" s="826"/>
      <c r="B107" s="821"/>
      <c r="C107" s="821"/>
      <c r="D107" s="821"/>
      <c r="E107" s="821"/>
      <c r="F107" s="822"/>
      <c r="G107" s="822"/>
      <c r="H107" s="822"/>
      <c r="I107" s="823"/>
      <c r="J107" s="823"/>
      <c r="K107" s="823"/>
      <c r="L107" s="823"/>
      <c r="M107" s="615"/>
    </row>
    <row r="108" spans="1:13" s="616" customFormat="1" ht="17.25" x14ac:dyDescent="0.2">
      <c r="A108" s="826"/>
      <c r="B108" s="821"/>
      <c r="C108" s="821"/>
      <c r="D108" s="821"/>
      <c r="E108" s="821"/>
      <c r="F108" s="822"/>
      <c r="G108" s="822"/>
      <c r="H108" s="822"/>
      <c r="I108" s="823"/>
      <c r="J108" s="823"/>
      <c r="K108" s="823"/>
      <c r="L108" s="823"/>
      <c r="M108" s="615"/>
    </row>
    <row r="109" spans="1:13" s="616" customFormat="1" ht="17.25" x14ac:dyDescent="0.2">
      <c r="A109" s="826"/>
      <c r="B109" s="821"/>
      <c r="C109" s="821"/>
      <c r="D109" s="821"/>
      <c r="E109" s="821"/>
      <c r="F109" s="822"/>
      <c r="G109" s="822"/>
      <c r="H109" s="822"/>
      <c r="I109" s="823"/>
      <c r="J109" s="823"/>
      <c r="K109" s="823"/>
      <c r="L109" s="823"/>
      <c r="M109" s="615"/>
    </row>
    <row r="110" spans="1:13" s="616" customFormat="1" ht="17.25" x14ac:dyDescent="0.2">
      <c r="A110" s="826"/>
      <c r="B110" s="821"/>
      <c r="C110" s="821"/>
      <c r="D110" s="821"/>
      <c r="E110" s="821"/>
      <c r="F110" s="822"/>
      <c r="G110" s="822"/>
      <c r="H110" s="822"/>
      <c r="I110" s="823"/>
      <c r="J110" s="823"/>
      <c r="K110" s="823"/>
      <c r="L110" s="823"/>
      <c r="M110" s="615"/>
    </row>
    <row r="111" spans="1:13" s="616" customFormat="1" ht="17.25" x14ac:dyDescent="0.2">
      <c r="A111" s="826"/>
      <c r="B111" s="821"/>
      <c r="C111" s="821"/>
      <c r="D111" s="821"/>
      <c r="E111" s="821"/>
      <c r="F111" s="822"/>
      <c r="G111" s="822"/>
      <c r="H111" s="822"/>
      <c r="I111" s="823"/>
      <c r="J111" s="823"/>
      <c r="K111" s="823"/>
      <c r="L111" s="823"/>
      <c r="M111" s="615"/>
    </row>
    <row r="112" spans="1:13" s="616" customFormat="1" ht="17.25" x14ac:dyDescent="0.2">
      <c r="A112" s="826"/>
      <c r="B112" s="821"/>
      <c r="C112" s="821"/>
      <c r="D112" s="821"/>
      <c r="E112" s="821"/>
      <c r="F112" s="822"/>
      <c r="G112" s="822"/>
      <c r="H112" s="822"/>
      <c r="I112" s="823"/>
      <c r="J112" s="823"/>
      <c r="K112" s="823"/>
      <c r="L112" s="823"/>
      <c r="M112" s="615"/>
    </row>
    <row r="113" spans="1:13" s="616" customFormat="1" ht="17.25" x14ac:dyDescent="0.2">
      <c r="A113" s="826"/>
      <c r="B113" s="821"/>
      <c r="C113" s="821"/>
      <c r="D113" s="821"/>
      <c r="E113" s="821"/>
      <c r="F113" s="822"/>
      <c r="G113" s="822"/>
      <c r="H113" s="822"/>
      <c r="I113" s="823"/>
      <c r="J113" s="823"/>
      <c r="K113" s="823"/>
      <c r="L113" s="823"/>
      <c r="M113" s="615"/>
    </row>
    <row r="114" spans="1:13" s="616" customFormat="1" ht="17.25" x14ac:dyDescent="0.2">
      <c r="A114" s="826"/>
      <c r="B114" s="821"/>
      <c r="C114" s="821"/>
      <c r="D114" s="821"/>
      <c r="E114" s="821"/>
      <c r="F114" s="822"/>
      <c r="G114" s="822"/>
      <c r="H114" s="822"/>
      <c r="I114" s="823"/>
      <c r="J114" s="823"/>
      <c r="K114" s="823"/>
      <c r="L114" s="823"/>
      <c r="M114" s="615"/>
    </row>
    <row r="115" spans="1:13" s="616" customFormat="1" ht="17.25" x14ac:dyDescent="0.2">
      <c r="A115" s="826"/>
      <c r="B115" s="821"/>
      <c r="C115" s="821"/>
      <c r="D115" s="821"/>
      <c r="E115" s="821"/>
      <c r="F115" s="822"/>
      <c r="G115" s="822"/>
      <c r="H115" s="822"/>
      <c r="I115" s="823"/>
      <c r="J115" s="823"/>
      <c r="K115" s="823"/>
      <c r="L115" s="823"/>
      <c r="M115" s="615"/>
    </row>
    <row r="116" spans="1:13" s="616" customFormat="1" ht="17.25" x14ac:dyDescent="0.2">
      <c r="A116" s="826"/>
      <c r="B116" s="821"/>
      <c r="C116" s="821"/>
      <c r="D116" s="821"/>
      <c r="E116" s="821"/>
      <c r="F116" s="822"/>
      <c r="G116" s="822"/>
      <c r="H116" s="822"/>
      <c r="I116" s="823"/>
      <c r="J116" s="823"/>
      <c r="K116" s="823"/>
      <c r="L116" s="823"/>
      <c r="M116" s="615"/>
    </row>
    <row r="117" spans="1:13" s="616" customFormat="1" ht="17.25" x14ac:dyDescent="0.2">
      <c r="A117" s="826"/>
      <c r="B117" s="821"/>
      <c r="C117" s="821"/>
      <c r="D117" s="821"/>
      <c r="E117" s="821"/>
      <c r="F117" s="822"/>
      <c r="G117" s="822"/>
      <c r="H117" s="822"/>
      <c r="I117" s="823"/>
      <c r="J117" s="823"/>
      <c r="K117" s="823"/>
      <c r="L117" s="823"/>
      <c r="M117" s="615"/>
    </row>
    <row r="118" spans="1:13" s="616" customFormat="1" ht="17.25" x14ac:dyDescent="0.2">
      <c r="A118" s="826"/>
      <c r="B118" s="821"/>
      <c r="C118" s="821"/>
      <c r="D118" s="821"/>
      <c r="E118" s="821"/>
      <c r="F118" s="822"/>
      <c r="G118" s="822"/>
      <c r="H118" s="822"/>
      <c r="I118" s="823"/>
      <c r="J118" s="823"/>
      <c r="K118" s="823"/>
      <c r="L118" s="823"/>
      <c r="M118" s="615"/>
    </row>
    <row r="119" spans="1:13" s="616" customFormat="1" ht="17.25" x14ac:dyDescent="0.2">
      <c r="A119" s="826"/>
      <c r="B119" s="821"/>
      <c r="C119" s="821"/>
      <c r="D119" s="821"/>
      <c r="E119" s="821"/>
      <c r="F119" s="822"/>
      <c r="G119" s="822"/>
      <c r="H119" s="822"/>
      <c r="I119" s="823"/>
      <c r="J119" s="823"/>
      <c r="K119" s="823"/>
      <c r="L119" s="823"/>
      <c r="M119" s="615"/>
    </row>
    <row r="120" spans="1:13" s="616" customFormat="1" ht="17.25" x14ac:dyDescent="0.2">
      <c r="A120" s="826"/>
      <c r="B120" s="821"/>
      <c r="C120" s="821"/>
      <c r="D120" s="821"/>
      <c r="E120" s="821"/>
      <c r="F120" s="822"/>
      <c r="G120" s="822"/>
      <c r="H120" s="822"/>
      <c r="I120" s="823"/>
      <c r="J120" s="823"/>
      <c r="K120" s="823"/>
      <c r="L120" s="823"/>
      <c r="M120" s="615"/>
    </row>
    <row r="121" spans="1:13" s="616" customFormat="1" ht="17.25" x14ac:dyDescent="0.2">
      <c r="A121" s="826"/>
      <c r="B121" s="821"/>
      <c r="C121" s="821"/>
      <c r="D121" s="821"/>
      <c r="E121" s="821"/>
      <c r="F121" s="822"/>
      <c r="G121" s="822"/>
      <c r="H121" s="822"/>
      <c r="I121" s="823"/>
      <c r="J121" s="823"/>
      <c r="K121" s="823"/>
      <c r="L121" s="823"/>
      <c r="M121" s="615"/>
    </row>
    <row r="122" spans="1:13" s="616" customFormat="1" ht="17.25" x14ac:dyDescent="0.2">
      <c r="A122" s="826"/>
      <c r="B122" s="821"/>
      <c r="C122" s="821"/>
      <c r="D122" s="821"/>
      <c r="E122" s="821"/>
      <c r="F122" s="822"/>
      <c r="G122" s="822"/>
      <c r="H122" s="822"/>
      <c r="I122" s="823"/>
      <c r="J122" s="823"/>
      <c r="K122" s="823"/>
      <c r="L122" s="823"/>
      <c r="M122" s="615"/>
    </row>
    <row r="123" spans="1:13" s="616" customFormat="1" ht="17.25" x14ac:dyDescent="0.2">
      <c r="A123" s="826"/>
      <c r="B123" s="821"/>
      <c r="C123" s="821"/>
      <c r="D123" s="821"/>
      <c r="E123" s="821"/>
      <c r="F123" s="822"/>
      <c r="G123" s="822"/>
      <c r="H123" s="822"/>
      <c r="I123" s="823"/>
      <c r="J123" s="823"/>
      <c r="K123" s="823"/>
      <c r="L123" s="823"/>
      <c r="M123" s="615"/>
    </row>
    <row r="124" spans="1:13" s="616" customFormat="1" ht="17.25" x14ac:dyDescent="0.2">
      <c r="A124" s="826"/>
      <c r="B124" s="821"/>
      <c r="C124" s="821"/>
      <c r="D124" s="821"/>
      <c r="E124" s="821"/>
      <c r="F124" s="822"/>
      <c r="G124" s="822"/>
      <c r="H124" s="822"/>
      <c r="I124" s="823"/>
      <c r="J124" s="823"/>
      <c r="K124" s="823"/>
      <c r="L124" s="823"/>
      <c r="M124" s="615"/>
    </row>
    <row r="125" spans="1:13" s="616" customFormat="1" ht="17.25" x14ac:dyDescent="0.2">
      <c r="A125" s="826"/>
      <c r="B125" s="821"/>
      <c r="C125" s="821"/>
      <c r="D125" s="821"/>
      <c r="E125" s="821"/>
      <c r="F125" s="822"/>
      <c r="G125" s="822"/>
      <c r="H125" s="822"/>
      <c r="I125" s="823"/>
      <c r="J125" s="823"/>
      <c r="K125" s="823"/>
      <c r="L125" s="823"/>
      <c r="M125" s="615"/>
    </row>
    <row r="126" spans="1:13" s="616" customFormat="1" ht="17.25" x14ac:dyDescent="0.2">
      <c r="A126" s="826"/>
      <c r="B126" s="821"/>
      <c r="C126" s="821"/>
      <c r="D126" s="821"/>
      <c r="E126" s="821"/>
      <c r="F126" s="822"/>
      <c r="G126" s="822"/>
      <c r="H126" s="822"/>
      <c r="I126" s="823"/>
      <c r="J126" s="823"/>
      <c r="K126" s="823"/>
      <c r="L126" s="823"/>
      <c r="M126" s="615"/>
    </row>
    <row r="127" spans="1:13" s="616" customFormat="1" ht="17.25" x14ac:dyDescent="0.2">
      <c r="A127" s="826"/>
      <c r="B127" s="821"/>
      <c r="C127" s="821"/>
      <c r="D127" s="821"/>
      <c r="E127" s="821"/>
      <c r="F127" s="822"/>
      <c r="G127" s="822"/>
      <c r="H127" s="822"/>
      <c r="I127" s="823"/>
      <c r="J127" s="823"/>
      <c r="K127" s="823"/>
      <c r="L127" s="823"/>
      <c r="M127" s="615"/>
    </row>
    <row r="128" spans="1:13" s="616" customFormat="1" ht="17.25" x14ac:dyDescent="0.2">
      <c r="A128" s="826"/>
      <c r="B128" s="821"/>
      <c r="C128" s="821"/>
      <c r="D128" s="821"/>
      <c r="E128" s="821"/>
      <c r="F128" s="822"/>
      <c r="G128" s="822"/>
      <c r="H128" s="822"/>
      <c r="I128" s="823"/>
      <c r="J128" s="823"/>
      <c r="K128" s="823"/>
      <c r="L128" s="823"/>
      <c r="M128" s="615"/>
    </row>
    <row r="129" spans="1:13" s="616" customFormat="1" ht="17.25" x14ac:dyDescent="0.2">
      <c r="A129" s="826"/>
      <c r="B129" s="821"/>
      <c r="C129" s="821"/>
      <c r="D129" s="821"/>
      <c r="E129" s="821"/>
      <c r="F129" s="822"/>
      <c r="G129" s="822"/>
      <c r="H129" s="822"/>
      <c r="I129" s="823"/>
      <c r="J129" s="823"/>
      <c r="K129" s="823"/>
      <c r="L129" s="823"/>
      <c r="M129" s="615"/>
    </row>
    <row r="130" spans="1:13" s="616" customFormat="1" ht="17.25" x14ac:dyDescent="0.2">
      <c r="A130" s="826"/>
      <c r="B130" s="821"/>
      <c r="C130" s="821"/>
      <c r="D130" s="821"/>
      <c r="E130" s="821"/>
      <c r="F130" s="822"/>
      <c r="G130" s="822"/>
      <c r="H130" s="822"/>
      <c r="I130" s="823"/>
      <c r="J130" s="823"/>
      <c r="K130" s="823"/>
      <c r="L130" s="823"/>
      <c r="M130" s="615"/>
    </row>
    <row r="131" spans="1:13" s="616" customFormat="1" ht="17.25" x14ac:dyDescent="0.2">
      <c r="A131" s="826"/>
      <c r="B131" s="821"/>
      <c r="C131" s="821"/>
      <c r="D131" s="821"/>
      <c r="E131" s="821"/>
      <c r="F131" s="822"/>
      <c r="G131" s="822"/>
      <c r="H131" s="822"/>
      <c r="I131" s="823"/>
      <c r="J131" s="823"/>
      <c r="K131" s="823"/>
      <c r="L131" s="823"/>
      <c r="M131" s="615"/>
    </row>
    <row r="132" spans="1:13" s="616" customFormat="1" ht="17.25" x14ac:dyDescent="0.2">
      <c r="A132" s="826"/>
      <c r="B132" s="821"/>
      <c r="C132" s="821"/>
      <c r="D132" s="821"/>
      <c r="E132" s="821"/>
      <c r="F132" s="822"/>
      <c r="G132" s="822"/>
      <c r="H132" s="822"/>
      <c r="I132" s="823"/>
      <c r="J132" s="823"/>
      <c r="K132" s="823"/>
      <c r="L132" s="823"/>
      <c r="M132" s="615"/>
    </row>
    <row r="133" spans="1:13" s="616" customFormat="1" ht="17.25" x14ac:dyDescent="0.2">
      <c r="A133" s="826"/>
      <c r="B133" s="821"/>
      <c r="C133" s="821"/>
      <c r="D133" s="821"/>
      <c r="E133" s="821"/>
      <c r="F133" s="822"/>
      <c r="G133" s="822"/>
      <c r="H133" s="822"/>
      <c r="I133" s="823"/>
      <c r="J133" s="823"/>
      <c r="K133" s="823"/>
      <c r="L133" s="823"/>
      <c r="M133" s="615"/>
    </row>
    <row r="134" spans="1:13" s="616" customFormat="1" ht="17.25" x14ac:dyDescent="0.2">
      <c r="A134" s="826"/>
      <c r="B134" s="821"/>
      <c r="C134" s="821"/>
      <c r="D134" s="821"/>
      <c r="E134" s="821"/>
      <c r="F134" s="822"/>
      <c r="G134" s="822"/>
      <c r="H134" s="822"/>
      <c r="I134" s="823"/>
      <c r="J134" s="823"/>
      <c r="K134" s="823"/>
      <c r="L134" s="823"/>
      <c r="M134" s="615"/>
    </row>
    <row r="135" spans="1:13" s="616" customFormat="1" ht="17.25" x14ac:dyDescent="0.2">
      <c r="A135" s="826"/>
      <c r="B135" s="821"/>
      <c r="C135" s="821"/>
      <c r="D135" s="821"/>
      <c r="E135" s="821"/>
      <c r="F135" s="822"/>
      <c r="G135" s="822"/>
      <c r="H135" s="822"/>
      <c r="I135" s="823"/>
      <c r="J135" s="823"/>
      <c r="K135" s="823"/>
      <c r="L135" s="823"/>
      <c r="M135" s="615"/>
    </row>
    <row r="136" spans="1:13" s="616" customFormat="1" ht="17.25" x14ac:dyDescent="0.2">
      <c r="A136" s="826"/>
      <c r="B136" s="821"/>
      <c r="C136" s="821"/>
      <c r="D136" s="821"/>
      <c r="E136" s="821"/>
      <c r="F136" s="822"/>
      <c r="G136" s="822"/>
      <c r="H136" s="822"/>
      <c r="I136" s="823"/>
      <c r="J136" s="823"/>
      <c r="K136" s="823"/>
      <c r="L136" s="823"/>
      <c r="M136" s="615"/>
    </row>
    <row r="137" spans="1:13" s="616" customFormat="1" ht="17.25" x14ac:dyDescent="0.2">
      <c r="A137" s="826"/>
      <c r="B137" s="821"/>
      <c r="C137" s="821"/>
      <c r="D137" s="821"/>
      <c r="E137" s="821"/>
      <c r="F137" s="822"/>
      <c r="G137" s="822"/>
      <c r="H137" s="822"/>
      <c r="I137" s="823"/>
      <c r="J137" s="823"/>
      <c r="K137" s="823"/>
      <c r="L137" s="823"/>
      <c r="M137" s="615"/>
    </row>
    <row r="138" spans="1:13" s="616" customFormat="1" ht="17.25" x14ac:dyDescent="0.2">
      <c r="A138" s="826"/>
      <c r="B138" s="821"/>
      <c r="C138" s="821"/>
      <c r="D138" s="821"/>
      <c r="E138" s="821"/>
      <c r="F138" s="822"/>
      <c r="G138" s="822"/>
      <c r="H138" s="822"/>
      <c r="I138" s="823"/>
      <c r="J138" s="823"/>
      <c r="K138" s="823"/>
      <c r="L138" s="823"/>
      <c r="M138" s="615"/>
    </row>
    <row r="139" spans="1:13" s="616" customFormat="1" ht="17.25" x14ac:dyDescent="0.2">
      <c r="A139" s="826"/>
      <c r="B139" s="821"/>
      <c r="C139" s="821"/>
      <c r="D139" s="821"/>
      <c r="E139" s="821"/>
      <c r="F139" s="822"/>
      <c r="G139" s="822"/>
      <c r="H139" s="822"/>
      <c r="I139" s="823"/>
      <c r="J139" s="823"/>
      <c r="K139" s="823"/>
      <c r="L139" s="823"/>
      <c r="M139" s="615"/>
    </row>
    <row r="140" spans="1:13" s="616" customFormat="1" ht="17.25" x14ac:dyDescent="0.2">
      <c r="A140" s="826"/>
      <c r="B140" s="821"/>
      <c r="C140" s="821"/>
      <c r="D140" s="821"/>
      <c r="E140" s="821"/>
      <c r="F140" s="822"/>
      <c r="G140" s="822"/>
      <c r="H140" s="822"/>
      <c r="I140" s="823"/>
      <c r="J140" s="823"/>
      <c r="K140" s="823"/>
      <c r="L140" s="823"/>
      <c r="M140" s="615"/>
    </row>
    <row r="141" spans="1:13" s="616" customFormat="1" ht="17.25" x14ac:dyDescent="0.2">
      <c r="A141" s="826"/>
      <c r="B141" s="821"/>
      <c r="C141" s="821"/>
      <c r="D141" s="821"/>
      <c r="E141" s="821"/>
      <c r="F141" s="822"/>
      <c r="G141" s="822"/>
      <c r="H141" s="822"/>
      <c r="I141" s="823"/>
      <c r="J141" s="823"/>
      <c r="K141" s="823"/>
      <c r="L141" s="823"/>
      <c r="M141" s="615"/>
    </row>
    <row r="142" spans="1:13" s="616" customFormat="1" ht="17.25" x14ac:dyDescent="0.2">
      <c r="A142" s="826"/>
      <c r="B142" s="821"/>
      <c r="C142" s="821"/>
      <c r="D142" s="821"/>
      <c r="E142" s="821"/>
      <c r="F142" s="822"/>
      <c r="G142" s="822"/>
      <c r="H142" s="822"/>
      <c r="I142" s="823"/>
      <c r="J142" s="823"/>
      <c r="K142" s="823"/>
      <c r="L142" s="823"/>
      <c r="M142" s="615"/>
    </row>
    <row r="143" spans="1:13" s="616" customFormat="1" ht="17.25" x14ac:dyDescent="0.2">
      <c r="A143" s="826"/>
      <c r="B143" s="821"/>
      <c r="C143" s="821"/>
      <c r="D143" s="821"/>
      <c r="E143" s="821"/>
      <c r="F143" s="822"/>
      <c r="G143" s="822"/>
      <c r="H143" s="822"/>
      <c r="I143" s="823"/>
      <c r="J143" s="823"/>
      <c r="K143" s="823"/>
      <c r="L143" s="823"/>
      <c r="M143" s="615"/>
    </row>
    <row r="144" spans="1:13" s="616" customFormat="1" ht="17.25" x14ac:dyDescent="0.2">
      <c r="A144" s="826"/>
      <c r="B144" s="821"/>
      <c r="C144" s="821"/>
      <c r="D144" s="821"/>
      <c r="E144" s="821"/>
      <c r="F144" s="822"/>
      <c r="G144" s="822"/>
      <c r="H144" s="822"/>
      <c r="I144" s="823"/>
      <c r="J144" s="823"/>
      <c r="K144" s="823"/>
      <c r="L144" s="823"/>
      <c r="M144" s="615"/>
    </row>
    <row r="145" spans="1:13" s="616" customFormat="1" ht="17.25" x14ac:dyDescent="0.2">
      <c r="A145" s="826"/>
      <c r="B145" s="821"/>
      <c r="C145" s="821"/>
      <c r="D145" s="821"/>
      <c r="E145" s="821"/>
      <c r="F145" s="822"/>
      <c r="G145" s="822"/>
      <c r="H145" s="822"/>
      <c r="I145" s="823"/>
      <c r="J145" s="823"/>
      <c r="K145" s="823"/>
      <c r="L145" s="823"/>
      <c r="M145" s="615"/>
    </row>
    <row r="146" spans="1:13" s="616" customFormat="1" ht="17.25" x14ac:dyDescent="0.2">
      <c r="A146" s="826"/>
      <c r="B146" s="821"/>
      <c r="C146" s="821"/>
      <c r="D146" s="821"/>
      <c r="E146" s="821"/>
      <c r="F146" s="822"/>
      <c r="G146" s="822"/>
      <c r="H146" s="822"/>
      <c r="I146" s="823"/>
      <c r="J146" s="823"/>
      <c r="K146" s="823"/>
      <c r="L146" s="823"/>
      <c r="M146" s="615"/>
    </row>
    <row r="147" spans="1:13" s="616" customFormat="1" ht="17.25" x14ac:dyDescent="0.2">
      <c r="A147" s="826"/>
      <c r="B147" s="821"/>
      <c r="C147" s="821"/>
      <c r="D147" s="821"/>
      <c r="E147" s="821"/>
      <c r="F147" s="822"/>
      <c r="G147" s="822"/>
      <c r="H147" s="822"/>
      <c r="I147" s="823"/>
      <c r="J147" s="823"/>
      <c r="K147" s="823"/>
      <c r="L147" s="823"/>
      <c r="M147" s="615"/>
    </row>
    <row r="148" spans="1:13" s="616" customFormat="1" ht="17.25" x14ac:dyDescent="0.2">
      <c r="A148" s="826"/>
      <c r="B148" s="821"/>
      <c r="C148" s="821"/>
      <c r="D148" s="821"/>
      <c r="E148" s="821"/>
      <c r="F148" s="822"/>
      <c r="G148" s="822"/>
      <c r="H148" s="822"/>
      <c r="I148" s="823"/>
      <c r="J148" s="823"/>
      <c r="K148" s="823"/>
      <c r="L148" s="823"/>
      <c r="M148" s="615"/>
    </row>
    <row r="149" spans="1:13" s="616" customFormat="1" ht="17.25" x14ac:dyDescent="0.2">
      <c r="A149" s="826"/>
      <c r="B149" s="821"/>
      <c r="C149" s="821"/>
      <c r="D149" s="821"/>
      <c r="E149" s="821"/>
      <c r="F149" s="822"/>
      <c r="G149" s="822"/>
      <c r="H149" s="822"/>
      <c r="I149" s="823"/>
      <c r="J149" s="823"/>
      <c r="K149" s="823"/>
      <c r="L149" s="823"/>
      <c r="M149" s="615"/>
    </row>
    <row r="150" spans="1:13" s="616" customFormat="1" ht="17.25" x14ac:dyDescent="0.2">
      <c r="A150" s="826"/>
      <c r="B150" s="821"/>
      <c r="C150" s="821"/>
      <c r="D150" s="821"/>
      <c r="E150" s="821"/>
      <c r="F150" s="822"/>
      <c r="G150" s="822"/>
      <c r="H150" s="822"/>
      <c r="I150" s="823"/>
      <c r="J150" s="823"/>
      <c r="K150" s="823"/>
      <c r="L150" s="823"/>
      <c r="M150" s="615"/>
    </row>
    <row r="151" spans="1:13" s="616" customFormat="1" ht="17.25" x14ac:dyDescent="0.2">
      <c r="A151" s="826"/>
      <c r="B151" s="821"/>
      <c r="C151" s="821"/>
      <c r="D151" s="821"/>
      <c r="E151" s="821"/>
      <c r="F151" s="822"/>
      <c r="G151" s="822"/>
      <c r="H151" s="822"/>
      <c r="I151" s="823"/>
      <c r="J151" s="823"/>
      <c r="K151" s="823"/>
      <c r="L151" s="823"/>
      <c r="M151" s="615"/>
    </row>
    <row r="152" spans="1:13" s="616" customFormat="1" ht="17.25" x14ac:dyDescent="0.2">
      <c r="A152" s="826"/>
      <c r="B152" s="821"/>
      <c r="C152" s="821"/>
      <c r="D152" s="821"/>
      <c r="E152" s="821"/>
      <c r="F152" s="822"/>
      <c r="G152" s="822"/>
      <c r="H152" s="822"/>
      <c r="I152" s="823"/>
      <c r="J152" s="823"/>
      <c r="K152" s="823"/>
      <c r="L152" s="823"/>
      <c r="M152" s="615"/>
    </row>
    <row r="153" spans="1:13" s="616" customFormat="1" ht="17.25" x14ac:dyDescent="0.2">
      <c r="A153" s="826"/>
      <c r="B153" s="821"/>
      <c r="C153" s="821"/>
      <c r="D153" s="821"/>
      <c r="E153" s="821"/>
      <c r="F153" s="822"/>
      <c r="G153" s="822"/>
      <c r="H153" s="822"/>
      <c r="I153" s="823"/>
      <c r="J153" s="823"/>
      <c r="K153" s="823"/>
      <c r="L153" s="823"/>
      <c r="M153" s="615"/>
    </row>
    <row r="154" spans="1:13" s="616" customFormat="1" ht="17.25" x14ac:dyDescent="0.2">
      <c r="A154" s="826"/>
      <c r="B154" s="821"/>
      <c r="C154" s="821"/>
      <c r="D154" s="821"/>
      <c r="E154" s="821"/>
      <c r="F154" s="822"/>
      <c r="G154" s="822"/>
      <c r="H154" s="822"/>
      <c r="I154" s="823"/>
      <c r="J154" s="823"/>
      <c r="K154" s="823"/>
      <c r="L154" s="823"/>
      <c r="M154" s="615"/>
    </row>
    <row r="155" spans="1:13" s="616" customFormat="1" ht="17.25" x14ac:dyDescent="0.2">
      <c r="A155" s="826"/>
      <c r="B155" s="821"/>
      <c r="C155" s="821"/>
      <c r="D155" s="821"/>
      <c r="E155" s="821"/>
      <c r="F155" s="822"/>
      <c r="G155" s="822"/>
      <c r="H155" s="822"/>
      <c r="I155" s="823"/>
      <c r="J155" s="823"/>
      <c r="K155" s="823"/>
      <c r="L155" s="823"/>
      <c r="M155" s="615"/>
    </row>
    <row r="156" spans="1:13" s="616" customFormat="1" ht="17.25" x14ac:dyDescent="0.2">
      <c r="A156" s="826"/>
      <c r="B156" s="821"/>
      <c r="C156" s="821"/>
      <c r="D156" s="821"/>
      <c r="E156" s="821"/>
      <c r="F156" s="822"/>
      <c r="G156" s="822"/>
      <c r="H156" s="822"/>
      <c r="I156" s="823"/>
      <c r="J156" s="823"/>
      <c r="K156" s="823"/>
      <c r="L156" s="823"/>
      <c r="M156" s="615"/>
    </row>
    <row r="157" spans="1:13" s="616" customFormat="1" ht="17.25" x14ac:dyDescent="0.2">
      <c r="A157" s="826"/>
      <c r="B157" s="821"/>
      <c r="C157" s="821"/>
      <c r="D157" s="821"/>
      <c r="E157" s="821"/>
      <c r="F157" s="822"/>
      <c r="G157" s="822"/>
      <c r="H157" s="822"/>
      <c r="I157" s="823"/>
      <c r="J157" s="823"/>
      <c r="K157" s="823"/>
      <c r="L157" s="823"/>
      <c r="M157" s="615"/>
    </row>
    <row r="158" spans="1:13" s="616" customFormat="1" ht="17.25" x14ac:dyDescent="0.2">
      <c r="A158" s="826"/>
      <c r="B158" s="821"/>
      <c r="C158" s="821"/>
      <c r="D158" s="821"/>
      <c r="E158" s="821"/>
      <c r="F158" s="822"/>
      <c r="G158" s="822"/>
      <c r="H158" s="822"/>
      <c r="I158" s="823"/>
      <c r="J158" s="823"/>
      <c r="K158" s="823"/>
      <c r="L158" s="823"/>
      <c r="M158" s="615"/>
    </row>
    <row r="159" spans="1:13" s="616" customFormat="1" ht="17.25" x14ac:dyDescent="0.2">
      <c r="A159" s="826"/>
      <c r="B159" s="821"/>
      <c r="C159" s="821"/>
      <c r="D159" s="821"/>
      <c r="E159" s="821"/>
      <c r="F159" s="822"/>
      <c r="G159" s="822"/>
      <c r="H159" s="822"/>
      <c r="I159" s="823"/>
      <c r="J159" s="823"/>
      <c r="K159" s="823"/>
      <c r="L159" s="823"/>
      <c r="M159" s="615"/>
    </row>
    <row r="160" spans="1:13" s="616" customFormat="1" ht="17.25" x14ac:dyDescent="0.2">
      <c r="A160" s="826"/>
      <c r="B160" s="821"/>
      <c r="C160" s="821"/>
      <c r="D160" s="821"/>
      <c r="E160" s="821"/>
      <c r="F160" s="822"/>
      <c r="G160" s="822"/>
      <c r="H160" s="822"/>
      <c r="I160" s="823"/>
      <c r="J160" s="823"/>
      <c r="K160" s="823"/>
      <c r="L160" s="823"/>
      <c r="M160" s="615"/>
    </row>
    <row r="161" spans="1:13" s="616" customFormat="1" ht="17.25" x14ac:dyDescent="0.2">
      <c r="A161" s="826"/>
      <c r="B161" s="821"/>
      <c r="C161" s="821"/>
      <c r="D161" s="821"/>
      <c r="E161" s="821"/>
      <c r="F161" s="822"/>
      <c r="G161" s="822"/>
      <c r="H161" s="822"/>
      <c r="I161" s="823"/>
      <c r="J161" s="823"/>
      <c r="K161" s="823"/>
      <c r="L161" s="823"/>
      <c r="M161" s="615"/>
    </row>
    <row r="162" spans="1:13" s="616" customFormat="1" ht="17.25" x14ac:dyDescent="0.2">
      <c r="A162" s="826"/>
      <c r="B162" s="821"/>
      <c r="C162" s="821"/>
      <c r="D162" s="821"/>
      <c r="E162" s="821"/>
      <c r="F162" s="822"/>
      <c r="G162" s="822"/>
      <c r="H162" s="822"/>
      <c r="I162" s="823"/>
      <c r="J162" s="823"/>
      <c r="K162" s="823"/>
      <c r="L162" s="823"/>
      <c r="M162" s="615"/>
    </row>
    <row r="163" spans="1:13" s="616" customFormat="1" ht="17.25" x14ac:dyDescent="0.2">
      <c r="A163" s="826"/>
      <c r="B163" s="821"/>
      <c r="C163" s="821"/>
      <c r="D163" s="821"/>
      <c r="E163" s="821"/>
      <c r="F163" s="822"/>
      <c r="G163" s="822"/>
      <c r="H163" s="822"/>
      <c r="I163" s="823"/>
      <c r="J163" s="823"/>
      <c r="K163" s="823"/>
      <c r="L163" s="823"/>
      <c r="M163" s="615"/>
    </row>
    <row r="164" spans="1:13" s="616" customFormat="1" ht="17.25" x14ac:dyDescent="0.2">
      <c r="A164" s="826"/>
      <c r="B164" s="821"/>
      <c r="C164" s="821"/>
      <c r="D164" s="821"/>
      <c r="E164" s="821"/>
      <c r="F164" s="822"/>
      <c r="G164" s="822"/>
      <c r="H164" s="822"/>
      <c r="I164" s="823"/>
      <c r="J164" s="823"/>
      <c r="K164" s="823"/>
      <c r="L164" s="823"/>
      <c r="M164" s="615"/>
    </row>
    <row r="165" spans="1:13" s="616" customFormat="1" ht="17.25" x14ac:dyDescent="0.2">
      <c r="A165" s="826"/>
      <c r="B165" s="821"/>
      <c r="C165" s="821"/>
      <c r="D165" s="821"/>
      <c r="E165" s="821"/>
      <c r="F165" s="822"/>
      <c r="G165" s="822"/>
      <c r="H165" s="822"/>
      <c r="I165" s="823"/>
      <c r="J165" s="823"/>
      <c r="K165" s="823"/>
      <c r="L165" s="823"/>
      <c r="M165" s="615"/>
    </row>
    <row r="166" spans="1:13" s="616" customFormat="1" ht="17.25" x14ac:dyDescent="0.2">
      <c r="A166" s="826"/>
      <c r="B166" s="821"/>
      <c r="C166" s="821"/>
      <c r="D166" s="821"/>
      <c r="E166" s="821"/>
      <c r="F166" s="822"/>
      <c r="G166" s="822"/>
      <c r="H166" s="822"/>
      <c r="I166" s="823"/>
      <c r="J166" s="823"/>
      <c r="K166" s="823"/>
      <c r="L166" s="823"/>
      <c r="M166" s="615"/>
    </row>
    <row r="167" spans="1:13" s="616" customFormat="1" ht="17.25" x14ac:dyDescent="0.2">
      <c r="A167" s="826"/>
      <c r="B167" s="821"/>
      <c r="C167" s="821"/>
      <c r="D167" s="821"/>
      <c r="E167" s="821"/>
      <c r="F167" s="822"/>
      <c r="G167" s="822"/>
      <c r="H167" s="822"/>
      <c r="I167" s="823"/>
      <c r="J167" s="823"/>
      <c r="K167" s="823"/>
      <c r="L167" s="823"/>
      <c r="M167" s="615"/>
    </row>
    <row r="168" spans="1:13" s="616" customFormat="1" ht="17.25" x14ac:dyDescent="0.2">
      <c r="A168" s="826"/>
      <c r="B168" s="821"/>
      <c r="C168" s="821"/>
      <c r="D168" s="821"/>
      <c r="E168" s="821"/>
      <c r="F168" s="822"/>
      <c r="G168" s="822"/>
      <c r="H168" s="822"/>
      <c r="I168" s="823"/>
      <c r="J168" s="823"/>
      <c r="K168" s="823"/>
      <c r="L168" s="823"/>
      <c r="M168" s="615"/>
    </row>
    <row r="169" spans="1:13" s="616" customFormat="1" ht="17.25" x14ac:dyDescent="0.2">
      <c r="A169" s="826"/>
      <c r="B169" s="821"/>
      <c r="C169" s="821"/>
      <c r="D169" s="821"/>
      <c r="E169" s="821"/>
      <c r="F169" s="822"/>
      <c r="G169" s="822"/>
      <c r="H169" s="822"/>
      <c r="I169" s="823"/>
      <c r="J169" s="823"/>
      <c r="K169" s="823"/>
      <c r="L169" s="823"/>
      <c r="M169" s="615"/>
    </row>
    <row r="170" spans="1:13" s="616" customFormat="1" ht="17.25" x14ac:dyDescent="0.2">
      <c r="A170" s="826"/>
      <c r="B170" s="821"/>
      <c r="C170" s="821"/>
      <c r="D170" s="821"/>
      <c r="E170" s="821"/>
      <c r="F170" s="822"/>
      <c r="G170" s="822"/>
      <c r="H170" s="822"/>
      <c r="I170" s="823"/>
      <c r="J170" s="823"/>
      <c r="K170" s="823"/>
      <c r="L170" s="823"/>
      <c r="M170" s="615"/>
    </row>
    <row r="171" spans="1:13" s="616" customFormat="1" ht="17.25" x14ac:dyDescent="0.2">
      <c r="A171" s="826"/>
      <c r="B171" s="821"/>
      <c r="C171" s="821"/>
      <c r="D171" s="821"/>
      <c r="E171" s="821"/>
      <c r="F171" s="822"/>
      <c r="G171" s="822"/>
      <c r="H171" s="822"/>
      <c r="I171" s="823"/>
      <c r="J171" s="823"/>
      <c r="K171" s="823"/>
      <c r="L171" s="823"/>
      <c r="M171" s="615"/>
    </row>
    <row r="172" spans="1:13" s="616" customFormat="1" ht="17.25" x14ac:dyDescent="0.2">
      <c r="A172" s="826"/>
      <c r="B172" s="821"/>
      <c r="C172" s="821"/>
      <c r="D172" s="821"/>
      <c r="E172" s="821"/>
      <c r="F172" s="822"/>
      <c r="G172" s="822"/>
      <c r="H172" s="822"/>
      <c r="I172" s="823"/>
      <c r="J172" s="823"/>
      <c r="K172" s="823"/>
      <c r="L172" s="823"/>
      <c r="M172" s="615"/>
    </row>
    <row r="173" spans="1:13" s="616" customFormat="1" ht="17.25" x14ac:dyDescent="0.2">
      <c r="A173" s="826"/>
      <c r="B173" s="821"/>
      <c r="C173" s="821"/>
      <c r="D173" s="821"/>
      <c r="E173" s="821"/>
      <c r="F173" s="822"/>
      <c r="G173" s="822"/>
      <c r="H173" s="822"/>
      <c r="I173" s="823"/>
      <c r="J173" s="823"/>
      <c r="K173" s="823"/>
      <c r="L173" s="823"/>
      <c r="M173" s="615"/>
    </row>
    <row r="174" spans="1:13" s="616" customFormat="1" ht="17.25" x14ac:dyDescent="0.2">
      <c r="A174" s="826"/>
      <c r="B174" s="821"/>
      <c r="C174" s="821"/>
      <c r="D174" s="821"/>
      <c r="E174" s="821"/>
      <c r="F174" s="822"/>
      <c r="G174" s="822"/>
      <c r="H174" s="822"/>
      <c r="I174" s="823"/>
      <c r="J174" s="823"/>
      <c r="K174" s="823"/>
      <c r="L174" s="823"/>
      <c r="M174" s="615"/>
    </row>
    <row r="175" spans="1:13" s="616" customFormat="1" ht="17.25" x14ac:dyDescent="0.2">
      <c r="A175" s="826"/>
      <c r="B175" s="821"/>
      <c r="C175" s="821"/>
      <c r="D175" s="821"/>
      <c r="E175" s="821"/>
      <c r="F175" s="822"/>
      <c r="G175" s="822"/>
      <c r="H175" s="822"/>
      <c r="I175" s="823"/>
      <c r="J175" s="823"/>
      <c r="K175" s="823"/>
      <c r="L175" s="823"/>
      <c r="M175" s="615"/>
    </row>
    <row r="176" spans="1:13" s="616" customFormat="1" ht="17.25" x14ac:dyDescent="0.2">
      <c r="A176" s="826"/>
      <c r="B176" s="821"/>
      <c r="C176" s="821"/>
      <c r="D176" s="821"/>
      <c r="E176" s="821"/>
      <c r="F176" s="822"/>
      <c r="G176" s="822"/>
      <c r="H176" s="822"/>
      <c r="I176" s="823"/>
      <c r="J176" s="823"/>
      <c r="K176" s="823"/>
      <c r="L176" s="823"/>
      <c r="M176" s="615"/>
    </row>
    <row r="177" spans="1:13" s="616" customFormat="1" ht="17.25" x14ac:dyDescent="0.2">
      <c r="A177" s="826"/>
      <c r="B177" s="821"/>
      <c r="C177" s="821"/>
      <c r="D177" s="821"/>
      <c r="E177" s="821"/>
      <c r="F177" s="822"/>
      <c r="G177" s="822"/>
      <c r="H177" s="822"/>
      <c r="I177" s="823"/>
      <c r="J177" s="823"/>
      <c r="K177" s="823"/>
      <c r="L177" s="823"/>
      <c r="M177" s="615"/>
    </row>
    <row r="178" spans="1:13" s="616" customFormat="1" ht="17.25" x14ac:dyDescent="0.2">
      <c r="A178" s="826"/>
      <c r="B178" s="821"/>
      <c r="C178" s="821"/>
      <c r="D178" s="821"/>
      <c r="E178" s="821"/>
      <c r="F178" s="822"/>
      <c r="G178" s="822"/>
      <c r="H178" s="822"/>
      <c r="I178" s="823"/>
      <c r="J178" s="823"/>
      <c r="K178" s="823"/>
      <c r="L178" s="823"/>
      <c r="M178" s="615"/>
    </row>
    <row r="179" spans="1:13" s="616" customFormat="1" ht="17.25" x14ac:dyDescent="0.2">
      <c r="A179" s="826"/>
      <c r="B179" s="821"/>
      <c r="C179" s="821"/>
      <c r="D179" s="821"/>
      <c r="E179" s="821"/>
      <c r="F179" s="822"/>
      <c r="G179" s="822"/>
      <c r="H179" s="822"/>
      <c r="I179" s="823"/>
      <c r="J179" s="823"/>
      <c r="K179" s="823"/>
      <c r="L179" s="823"/>
      <c r="M179" s="615"/>
    </row>
    <row r="180" spans="1:13" s="616" customFormat="1" ht="17.25" x14ac:dyDescent="0.2">
      <c r="A180" s="826"/>
      <c r="B180" s="821"/>
      <c r="C180" s="821"/>
      <c r="D180" s="821"/>
      <c r="E180" s="821"/>
      <c r="F180" s="822"/>
      <c r="G180" s="822"/>
      <c r="H180" s="822"/>
      <c r="I180" s="823"/>
      <c r="J180" s="823"/>
      <c r="K180" s="823"/>
      <c r="L180" s="823"/>
      <c r="M180" s="615"/>
    </row>
    <row r="181" spans="1:13" s="616" customFormat="1" ht="17.25" x14ac:dyDescent="0.2">
      <c r="A181" s="826"/>
      <c r="B181" s="821"/>
      <c r="C181" s="821"/>
      <c r="D181" s="821"/>
      <c r="E181" s="821"/>
      <c r="F181" s="822"/>
      <c r="G181" s="822"/>
      <c r="H181" s="822"/>
      <c r="I181" s="823"/>
      <c r="J181" s="823"/>
      <c r="K181" s="823"/>
      <c r="L181" s="823"/>
      <c r="M181" s="615"/>
    </row>
    <row r="182" spans="1:13" s="616" customFormat="1" ht="17.25" x14ac:dyDescent="0.2">
      <c r="A182" s="826"/>
      <c r="B182" s="821"/>
      <c r="C182" s="821"/>
      <c r="D182" s="821"/>
      <c r="E182" s="821"/>
      <c r="F182" s="822"/>
      <c r="G182" s="822"/>
      <c r="H182" s="822"/>
      <c r="I182" s="823"/>
      <c r="J182" s="823"/>
      <c r="K182" s="823"/>
      <c r="L182" s="823"/>
      <c r="M182" s="615"/>
    </row>
    <row r="183" spans="1:13" s="616" customFormat="1" ht="17.25" x14ac:dyDescent="0.2">
      <c r="A183" s="826"/>
      <c r="B183" s="821"/>
      <c r="C183" s="821"/>
      <c r="D183" s="821"/>
      <c r="E183" s="821"/>
      <c r="F183" s="822"/>
      <c r="G183" s="822"/>
      <c r="H183" s="822"/>
      <c r="I183" s="823"/>
      <c r="J183" s="823"/>
      <c r="K183" s="823"/>
      <c r="L183" s="823"/>
      <c r="M183" s="615"/>
    </row>
    <row r="184" spans="1:13" s="616" customFormat="1" ht="17.25" x14ac:dyDescent="0.2">
      <c r="A184" s="826"/>
      <c r="B184" s="821"/>
      <c r="C184" s="821"/>
      <c r="D184" s="821"/>
      <c r="E184" s="821"/>
      <c r="F184" s="822"/>
      <c r="G184" s="822"/>
      <c r="H184" s="822"/>
      <c r="I184" s="823"/>
      <c r="J184" s="823"/>
      <c r="K184" s="823"/>
      <c r="L184" s="823"/>
      <c r="M184" s="615"/>
    </row>
    <row r="185" spans="1:13" s="616" customFormat="1" ht="17.25" x14ac:dyDescent="0.2">
      <c r="A185" s="826"/>
      <c r="B185" s="821"/>
      <c r="C185" s="821"/>
      <c r="D185" s="821"/>
      <c r="E185" s="821"/>
      <c r="F185" s="822"/>
      <c r="G185" s="822"/>
      <c r="H185" s="822"/>
      <c r="I185" s="823"/>
      <c r="J185" s="823"/>
      <c r="K185" s="823"/>
      <c r="L185" s="823"/>
      <c r="M185" s="615"/>
    </row>
    <row r="186" spans="1:13" s="616" customFormat="1" ht="17.25" x14ac:dyDescent="0.2">
      <c r="A186" s="826"/>
      <c r="B186" s="821"/>
      <c r="C186" s="821"/>
      <c r="D186" s="821"/>
      <c r="E186" s="821"/>
      <c r="F186" s="822"/>
      <c r="G186" s="822"/>
      <c r="H186" s="822"/>
      <c r="I186" s="823"/>
      <c r="J186" s="823"/>
      <c r="K186" s="823"/>
      <c r="L186" s="823"/>
      <c r="M186" s="615"/>
    </row>
    <row r="187" spans="1:13" s="616" customFormat="1" ht="17.25" x14ac:dyDescent="0.2">
      <c r="A187" s="826"/>
      <c r="B187" s="821"/>
      <c r="C187" s="821"/>
      <c r="D187" s="821"/>
      <c r="E187" s="821"/>
      <c r="F187" s="822"/>
      <c r="G187" s="822"/>
      <c r="H187" s="822"/>
      <c r="I187" s="823"/>
      <c r="J187" s="823"/>
      <c r="K187" s="823"/>
      <c r="L187" s="823"/>
      <c r="M187" s="615"/>
    </row>
    <row r="188" spans="1:13" s="616" customFormat="1" ht="17.25" x14ac:dyDescent="0.2">
      <c r="A188" s="826"/>
      <c r="B188" s="821"/>
      <c r="C188" s="821"/>
      <c r="D188" s="821"/>
      <c r="E188" s="821"/>
      <c r="F188" s="822"/>
      <c r="G188" s="822"/>
      <c r="H188" s="822"/>
      <c r="I188" s="823"/>
      <c r="J188" s="823"/>
      <c r="K188" s="823"/>
      <c r="L188" s="823"/>
      <c r="M188" s="615"/>
    </row>
    <row r="189" spans="1:13" s="616" customFormat="1" ht="17.25" x14ac:dyDescent="0.2">
      <c r="A189" s="826"/>
      <c r="B189" s="821"/>
      <c r="C189" s="821"/>
      <c r="D189" s="821"/>
      <c r="E189" s="821"/>
      <c r="F189" s="822"/>
      <c r="G189" s="822"/>
      <c r="H189" s="822"/>
      <c r="I189" s="823"/>
      <c r="J189" s="823"/>
      <c r="K189" s="823"/>
      <c r="L189" s="823"/>
      <c r="M189" s="615"/>
    </row>
    <row r="190" spans="1:13" s="616" customFormat="1" ht="17.25" x14ac:dyDescent="0.2">
      <c r="A190" s="826"/>
      <c r="B190" s="821"/>
      <c r="C190" s="821"/>
      <c r="D190" s="821"/>
      <c r="E190" s="821"/>
      <c r="F190" s="822"/>
      <c r="G190" s="822"/>
      <c r="H190" s="822"/>
      <c r="I190" s="823"/>
      <c r="J190" s="823"/>
      <c r="K190" s="823"/>
      <c r="L190" s="823"/>
      <c r="M190" s="615"/>
    </row>
    <row r="191" spans="1:13" s="616" customFormat="1" ht="17.25" x14ac:dyDescent="0.2">
      <c r="A191" s="826"/>
      <c r="B191" s="821"/>
      <c r="C191" s="821"/>
      <c r="D191" s="821"/>
      <c r="E191" s="821"/>
      <c r="F191" s="822"/>
      <c r="G191" s="822"/>
      <c r="H191" s="822"/>
      <c r="I191" s="823"/>
      <c r="J191" s="823"/>
      <c r="K191" s="823"/>
      <c r="L191" s="823"/>
      <c r="M191" s="615"/>
    </row>
    <row r="192" spans="1:13" s="616" customFormat="1" ht="17.25" x14ac:dyDescent="0.2">
      <c r="A192" s="826"/>
      <c r="B192" s="821"/>
      <c r="C192" s="821"/>
      <c r="D192" s="821"/>
      <c r="E192" s="821"/>
      <c r="F192" s="822"/>
      <c r="G192" s="822"/>
      <c r="H192" s="822"/>
      <c r="I192" s="823"/>
      <c r="J192" s="823"/>
      <c r="K192" s="823"/>
      <c r="L192" s="823"/>
      <c r="M192" s="615"/>
    </row>
    <row r="193" spans="1:13" s="616" customFormat="1" ht="17.25" x14ac:dyDescent="0.2">
      <c r="A193" s="826"/>
      <c r="B193" s="821"/>
      <c r="C193" s="821"/>
      <c r="D193" s="821"/>
      <c r="E193" s="821"/>
      <c r="F193" s="822"/>
      <c r="G193" s="822"/>
      <c r="H193" s="822"/>
      <c r="I193" s="823"/>
      <c r="J193" s="823"/>
      <c r="K193" s="823"/>
      <c r="L193" s="823"/>
      <c r="M193" s="615"/>
    </row>
    <row r="194" spans="1:13" s="616" customFormat="1" ht="17.25" x14ac:dyDescent="0.2">
      <c r="A194" s="826"/>
      <c r="B194" s="821"/>
      <c r="C194" s="821"/>
      <c r="D194" s="821"/>
      <c r="E194" s="821"/>
      <c r="F194" s="822"/>
      <c r="G194" s="822"/>
      <c r="H194" s="822"/>
      <c r="I194" s="823"/>
      <c r="J194" s="823"/>
      <c r="K194" s="823"/>
      <c r="L194" s="823"/>
      <c r="M194" s="615"/>
    </row>
    <row r="195" spans="1:13" s="616" customFormat="1" ht="17.25" x14ac:dyDescent="0.2">
      <c r="A195" s="826"/>
      <c r="B195" s="821"/>
      <c r="C195" s="821"/>
      <c r="D195" s="821"/>
      <c r="E195" s="821"/>
      <c r="F195" s="822"/>
      <c r="G195" s="822"/>
      <c r="H195" s="822"/>
      <c r="I195" s="823"/>
      <c r="J195" s="823"/>
      <c r="K195" s="823"/>
      <c r="L195" s="823"/>
      <c r="M195" s="615"/>
    </row>
    <row r="196" spans="1:13" s="616" customFormat="1" ht="17.25" x14ac:dyDescent="0.2">
      <c r="A196" s="826"/>
      <c r="B196" s="821"/>
      <c r="C196" s="821"/>
      <c r="D196" s="821"/>
      <c r="E196" s="821"/>
      <c r="F196" s="822"/>
      <c r="G196" s="822"/>
      <c r="H196" s="822"/>
      <c r="I196" s="823"/>
      <c r="J196" s="823"/>
      <c r="K196" s="823"/>
      <c r="L196" s="823"/>
      <c r="M196" s="615"/>
    </row>
    <row r="197" spans="1:13" s="616" customFormat="1" ht="17.25" x14ac:dyDescent="0.2">
      <c r="A197" s="826"/>
      <c r="B197" s="821"/>
      <c r="C197" s="821"/>
      <c r="D197" s="821"/>
      <c r="E197" s="821"/>
      <c r="F197" s="822"/>
      <c r="G197" s="822"/>
      <c r="H197" s="822"/>
      <c r="I197" s="823"/>
      <c r="J197" s="823"/>
      <c r="K197" s="823"/>
      <c r="L197" s="823"/>
      <c r="M197" s="615"/>
    </row>
    <row r="198" spans="1:13" s="616" customFormat="1" ht="17.25" x14ac:dyDescent="0.2">
      <c r="A198" s="826"/>
      <c r="B198" s="821"/>
      <c r="C198" s="821"/>
      <c r="D198" s="821"/>
      <c r="E198" s="821"/>
      <c r="F198" s="822"/>
      <c r="G198" s="822"/>
      <c r="H198" s="822"/>
      <c r="I198" s="823"/>
      <c r="J198" s="823"/>
      <c r="K198" s="823"/>
      <c r="L198" s="823"/>
      <c r="M198" s="615"/>
    </row>
    <row r="199" spans="1:13" s="616" customFormat="1" ht="17.25" x14ac:dyDescent="0.2">
      <c r="A199" s="826"/>
      <c r="B199" s="821"/>
      <c r="C199" s="821"/>
      <c r="D199" s="821"/>
      <c r="E199" s="821"/>
      <c r="F199" s="822"/>
      <c r="G199" s="822"/>
      <c r="H199" s="822"/>
      <c r="I199" s="823"/>
      <c r="J199" s="823"/>
      <c r="K199" s="823"/>
      <c r="L199" s="823"/>
      <c r="M199" s="615"/>
    </row>
    <row r="200" spans="1:13" s="616" customFormat="1" ht="17.25" x14ac:dyDescent="0.2">
      <c r="A200" s="826"/>
      <c r="B200" s="821"/>
      <c r="C200" s="821"/>
      <c r="D200" s="821"/>
      <c r="E200" s="821"/>
      <c r="F200" s="822"/>
      <c r="G200" s="822"/>
      <c r="H200" s="822"/>
      <c r="I200" s="823"/>
      <c r="J200" s="823"/>
      <c r="K200" s="823"/>
      <c r="L200" s="823"/>
      <c r="M200" s="615"/>
    </row>
    <row r="201" spans="1:13" s="616" customFormat="1" ht="17.25" x14ac:dyDescent="0.2">
      <c r="A201" s="826"/>
      <c r="B201" s="821"/>
      <c r="C201" s="821"/>
      <c r="D201" s="821"/>
      <c r="E201" s="821"/>
      <c r="F201" s="822"/>
      <c r="G201" s="822"/>
      <c r="H201" s="822"/>
      <c r="I201" s="823"/>
      <c r="J201" s="823"/>
      <c r="K201" s="823"/>
      <c r="L201" s="823"/>
      <c r="M201" s="615"/>
    </row>
    <row r="202" spans="1:13" s="616" customFormat="1" ht="17.25" x14ac:dyDescent="0.2">
      <c r="A202" s="826"/>
      <c r="B202" s="821"/>
      <c r="C202" s="821"/>
      <c r="D202" s="821"/>
      <c r="E202" s="821"/>
      <c r="F202" s="822"/>
      <c r="G202" s="822"/>
      <c r="H202" s="822"/>
      <c r="I202" s="823"/>
      <c r="J202" s="823"/>
      <c r="K202" s="823"/>
      <c r="L202" s="823"/>
      <c r="M202" s="615"/>
    </row>
  </sheetData>
  <sheetProtection password="C040" sheet="1" objects="1" scenarios="1" formatCells="0" formatColumns="0" insertRows="0" deleteRows="0" autoFilter="0"/>
  <dataConsolidate link="1"/>
  <customSheetViews>
    <customSheetView guid="{864452AF-FE8B-4AB5-A77B-41D8DD524B81}" scale="70" showPageBreaks="1" showGridLines="0" zeroValues="0" fitToPage="1" printArea="1">
      <pane ySplit="21" topLeftCell="A22" activePane="bottomLeft" state="frozen"/>
      <selection pane="bottomLeft" activeCell="I7" sqref="A5:I7"/>
      <pageMargins left="0.25" right="0.25" top="0.25" bottom="0.25" header="0.25" footer="0.25"/>
      <printOptions horizontalCentered="1"/>
      <pageSetup scale="58" fitToHeight="0" orientation="landscape" useFirstPageNumber="1" r:id="rId1"/>
      <headerFooter alignWithMargins="0">
        <oddFooter>&amp;L&amp;"Tahoma,Regular"&amp;12FMFW v1.18 - 2018</oddFooter>
      </headerFooter>
    </customSheetView>
  </customSheetViews>
  <mergeCells count="15">
    <mergeCell ref="A10:H10"/>
    <mergeCell ref="J5:L5"/>
    <mergeCell ref="J6:L6"/>
    <mergeCell ref="A1:L1"/>
    <mergeCell ref="A4:L4"/>
    <mergeCell ref="A5:H5"/>
    <mergeCell ref="A6:H6"/>
    <mergeCell ref="J7:L7"/>
    <mergeCell ref="J8:L8"/>
    <mergeCell ref="J9:L9"/>
    <mergeCell ref="A7:H7"/>
    <mergeCell ref="A8:H8"/>
    <mergeCell ref="A9:H9"/>
    <mergeCell ref="A2:L2"/>
    <mergeCell ref="A3:L3"/>
  </mergeCells>
  <conditionalFormatting sqref="J7:L7">
    <cfRule type="expression" dxfId="60" priority="2">
      <formula>NOT(ISBLANK(RequestNumber))</formula>
    </cfRule>
  </conditionalFormatting>
  <dataValidations xWindow="1429" yWindow="515" count="13">
    <dataValidation allowBlank="1" showInputMessage="1" showErrorMessage="1" promptTitle="Cal OES ONLY" prompt="For Cal OES use only.  Do not enter." sqref="K10:L1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J7:L7">
      <formula1>0</formula1>
    </dataValidation>
    <dataValidation type="list" allowBlank="1" showInputMessage="1" showErrorMessage="1" sqref="A14:A202">
      <formula1>SOURCE_ProjectLetter</formula1>
    </dataValidation>
    <dataValidation showInputMessage="1" showErrorMessage="1" sqref="C14:C202"/>
    <dataValidation type="list" allowBlank="1" showInputMessage="1" showErrorMessage="1" sqref="F14:F202">
      <formula1>SOURCE_SolutionAreaPersonnel</formula1>
    </dataValidation>
    <dataValidation type="list" allowBlank="1" showInputMessage="1" showErrorMessage="1" sqref="G14:G202">
      <formula1>INDIRECT(VLOOKUP(F14,Source_PersonnelNameLookup,2,0))</formula1>
    </dataValidation>
    <dataValidation type="whole" operator="greaterThan" allowBlank="1" showInputMessage="1" showErrorMessage="1" errorTitle="TOTAL COST" error="Enter the Total Cost for this project, rounded DOWN to the nearest dollar." sqref="L14:L202">
      <formula1>0</formula1>
    </dataValidation>
    <dataValidation type="whole" operator="greaterThan" allowBlank="1" showInputMessage="1" showErrorMessage="1" errorTitle="TOTAL SALARY &amp; BENEFITS" error="Enter the Total Salary and Benefits for this project, rounded DOWN to the nearest dollar." sqref="I14:I202">
      <formula1>0</formula1>
    </dataValidation>
    <dataValidation type="list" allowBlank="1" showInputMessage="1" showErrorMessage="1" sqref="D14:D202">
      <formula1>"EMPG"</formula1>
    </dataValidation>
    <dataValidation type="list" allowBlank="1" showInputMessage="1" showErrorMessage="1" sqref="E14:E202">
      <formula1>"EMG"</formula1>
    </dataValidation>
    <dataValidation type="list" allowBlank="1" showInputMessage="1" showErrorMessage="1" promptTitle="Ledger Type" prompt="Select a request type from the drop-down list." sqref="J5:L5">
      <formula1>"Initial Application, Modification, Advance, Reimbursement Request, Final Reimbursement Request"</formula1>
    </dataValidation>
    <dataValidation type="date" operator="greaterThan" allowBlank="1" showInputMessage="1" showErrorMessage="1" errorTitle="Invalid Date" error="Enter the date you started working on this request." promptTitle="Date" prompt="Enter the date you started this request." sqref="J6:L6">
      <formula1>StartDate</formula1>
    </dataValidation>
    <dataValidation allowBlank="1" showErrorMessage="1" prompt="Blank" sqref="M14:M202"/>
  </dataValidations>
  <printOptions horizontalCentered="1"/>
  <pageMargins left="0.25" right="0.25" top="0.5" bottom="0.5" header="0.25" footer="0.25"/>
  <pageSetup scale="37" fitToHeight="0" orientation="landscape" useFirstPageNumber="1" r:id="rId2"/>
  <headerFooter alignWithMargins="0">
    <oddHeader>&amp;C&amp;"Century Gothic,Regular"CALIFORNIA GOVERNOR'S OFFICE OF EMERGENCY SERVICES (Cal OES)</oddHeader>
    <oddFooter>&amp;L&amp;"Tahoma,Regular"&amp;12EMPG FMFW v1.19 - 2019&amp;R&amp;A</oddFooter>
  </headerFooter>
  <drawing r:id="rId3"/>
  <legacyDrawing r:id="rId4"/>
  <tableParts count="1">
    <tablePart r:id="rId5"/>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8" tint="-0.249977111117893"/>
    <pageSetUpPr fitToPage="1"/>
  </sheetPr>
  <dimension ref="A1:T200"/>
  <sheetViews>
    <sheetView showGridLines="0" showZeros="0" zoomScale="65" zoomScaleNormal="65" zoomScaleSheetLayoutView="70" workbookViewId="0">
      <pane ySplit="12" topLeftCell="A13" activePane="bottomLeft" state="frozen"/>
      <selection activeCell="A10" sqref="A10:M10"/>
      <selection pane="bottomLeft" sqref="A1:O1"/>
    </sheetView>
  </sheetViews>
  <sheetFormatPr defaultColWidth="9.140625" defaultRowHeight="12.75" x14ac:dyDescent="0.2"/>
  <cols>
    <col min="1" max="1" width="11.7109375" style="281" customWidth="1"/>
    <col min="2" max="2" width="15" style="281" customWidth="1"/>
    <col min="3" max="3" width="30.7109375" style="280" customWidth="1"/>
    <col min="4" max="4" width="65.28515625" style="280" customWidth="1"/>
    <col min="5" max="5" width="16.28515625" style="280" customWidth="1"/>
    <col min="6" max="6" width="24.140625" style="282" customWidth="1"/>
    <col min="7" max="7" width="27.85546875" style="282" customWidth="1"/>
    <col min="8" max="8" width="14.85546875" style="282" customWidth="1"/>
    <col min="9" max="11" width="20.7109375" style="283" customWidth="1"/>
    <col min="12" max="12" width="22.7109375" style="283" bestFit="1" customWidth="1"/>
    <col min="13" max="15" width="20.7109375" style="283" customWidth="1"/>
    <col min="16" max="16" width="11.5703125" style="7" customWidth="1"/>
    <col min="17" max="20" width="9.140625" style="7" customWidth="1"/>
    <col min="21" max="16384" width="9.140625" style="7"/>
  </cols>
  <sheetData>
    <row r="1" spans="1:20" s="690" customFormat="1" ht="30" customHeight="1" x14ac:dyDescent="0.2">
      <c r="A1" s="1258" t="s">
        <v>590</v>
      </c>
      <c r="B1" s="1258"/>
      <c r="C1" s="1258"/>
      <c r="D1" s="1258"/>
      <c r="E1" s="1259"/>
      <c r="F1" s="1258"/>
      <c r="G1" s="1258"/>
      <c r="H1" s="1258"/>
      <c r="I1" s="1258"/>
      <c r="J1" s="1258"/>
      <c r="K1" s="1258"/>
      <c r="L1" s="1258"/>
      <c r="M1" s="1258"/>
      <c r="N1" s="1258"/>
      <c r="O1" s="1258"/>
    </row>
    <row r="2" spans="1:20" s="832" customFormat="1" ht="20.100000000000001" customHeight="1" x14ac:dyDescent="0.2">
      <c r="A2" s="1236" t="s">
        <v>1339</v>
      </c>
      <c r="B2" s="1237"/>
      <c r="C2" s="1237"/>
      <c r="D2" s="1237"/>
      <c r="E2" s="1237"/>
      <c r="F2" s="1237"/>
      <c r="G2" s="1237"/>
      <c r="H2" s="1237"/>
      <c r="I2" s="1237"/>
      <c r="J2" s="1237"/>
      <c r="K2" s="1237"/>
      <c r="L2" s="1237"/>
      <c r="M2" s="1237"/>
      <c r="N2" s="1237"/>
      <c r="O2" s="1237"/>
      <c r="P2" s="786"/>
      <c r="Q2" s="756"/>
    </row>
    <row r="3" spans="1:20" s="832" customFormat="1" ht="35.1" customHeight="1" x14ac:dyDescent="0.2">
      <c r="A3" s="1216" t="s">
        <v>1068</v>
      </c>
      <c r="B3" s="1216"/>
      <c r="C3" s="1216"/>
      <c r="D3" s="1216"/>
      <c r="E3" s="1216"/>
      <c r="F3" s="1216"/>
      <c r="G3" s="1216"/>
      <c r="H3" s="1216"/>
      <c r="I3" s="1216"/>
      <c r="J3" s="1216"/>
      <c r="K3" s="1216"/>
      <c r="L3" s="1216"/>
      <c r="M3" s="1216"/>
      <c r="N3" s="1216"/>
      <c r="O3" s="1216"/>
    </row>
    <row r="4" spans="1:20" s="833" customFormat="1" ht="20.100000000000001" customHeight="1" x14ac:dyDescent="0.2">
      <c r="A4" s="1214"/>
      <c r="B4" s="1214"/>
      <c r="C4" s="1214"/>
      <c r="D4" s="1214"/>
      <c r="E4" s="1214"/>
      <c r="F4" s="1214"/>
      <c r="G4" s="1214"/>
      <c r="H4" s="1214"/>
      <c r="I4" s="1214"/>
      <c r="J4" s="1214"/>
      <c r="K4" s="1214"/>
      <c r="L4" s="1214"/>
      <c r="M4" s="1214"/>
      <c r="N4" s="1214"/>
      <c r="O4" s="1214"/>
    </row>
    <row r="5" spans="1:20" s="832" customFormat="1" ht="24.95" customHeight="1" x14ac:dyDescent="0.2">
      <c r="A5" s="1263">
        <f>SubrecipientName</f>
        <v>0</v>
      </c>
      <c r="B5" s="1264"/>
      <c r="C5" s="1264"/>
      <c r="D5" s="1264"/>
      <c r="E5" s="1264"/>
      <c r="F5" s="1264"/>
      <c r="G5" s="1264"/>
      <c r="H5" s="1264"/>
      <c r="I5" s="1264"/>
      <c r="J5" s="1264"/>
      <c r="K5" s="1264"/>
      <c r="L5" s="689" t="s">
        <v>49</v>
      </c>
      <c r="M5" s="1260"/>
      <c r="N5" s="1261"/>
      <c r="O5" s="1261"/>
    </row>
    <row r="6" spans="1:20" s="832" customFormat="1" ht="24.95" customHeight="1" x14ac:dyDescent="0.25">
      <c r="A6" s="1112">
        <f>FIPSNumber</f>
        <v>0</v>
      </c>
      <c r="B6" s="1112"/>
      <c r="C6" s="1112"/>
      <c r="D6" s="1112"/>
      <c r="E6" s="1112"/>
      <c r="F6" s="1112"/>
      <c r="G6" s="1112"/>
      <c r="H6" s="1112"/>
      <c r="I6" s="1112"/>
      <c r="J6" s="1112"/>
      <c r="K6" s="1112"/>
      <c r="L6" s="689" t="s">
        <v>10</v>
      </c>
      <c r="M6" s="1262"/>
      <c r="N6" s="1262"/>
      <c r="O6" s="1262"/>
    </row>
    <row r="7" spans="1:20" s="832" customFormat="1" ht="24.95" customHeight="1" x14ac:dyDescent="0.2">
      <c r="A7" s="1265" t="str">
        <f>SubawardNumber</f>
        <v>2019-0003</v>
      </c>
      <c r="B7" s="1265"/>
      <c r="C7" s="1265"/>
      <c r="D7" s="1265"/>
      <c r="E7" s="1265"/>
      <c r="F7" s="1265"/>
      <c r="G7" s="1265"/>
      <c r="H7" s="1265"/>
      <c r="I7" s="1265"/>
      <c r="J7" s="1265"/>
      <c r="K7" s="1265"/>
      <c r="L7" s="689" t="s">
        <v>885</v>
      </c>
      <c r="M7" s="1184"/>
      <c r="N7" s="1184"/>
      <c r="O7" s="1184"/>
    </row>
    <row r="8" spans="1:20" s="832" customFormat="1" ht="24.95" customHeight="1" x14ac:dyDescent="0.3">
      <c r="A8" s="1266"/>
      <c r="B8" s="1266"/>
      <c r="C8" s="1266"/>
      <c r="D8" s="1266"/>
      <c r="E8" s="1266"/>
      <c r="F8" s="1266"/>
      <c r="G8" s="1266"/>
      <c r="H8" s="1266"/>
      <c r="I8" s="1266"/>
      <c r="J8" s="1266"/>
      <c r="K8" s="1267"/>
      <c r="L8" s="276" t="s">
        <v>1072</v>
      </c>
      <c r="M8" s="1256">
        <f>StartDate</f>
        <v>0</v>
      </c>
      <c r="N8" s="1257"/>
      <c r="O8" s="1257"/>
    </row>
    <row r="9" spans="1:20" s="832" customFormat="1" ht="24.95" customHeight="1" x14ac:dyDescent="0.3">
      <c r="A9" s="1266"/>
      <c r="B9" s="1266"/>
      <c r="C9" s="1266"/>
      <c r="D9" s="1266"/>
      <c r="E9" s="1266"/>
      <c r="F9" s="1266"/>
      <c r="G9" s="1266"/>
      <c r="H9" s="1266"/>
      <c r="I9" s="1266"/>
      <c r="J9" s="1266"/>
      <c r="K9" s="1267"/>
      <c r="L9" s="276" t="s">
        <v>1073</v>
      </c>
      <c r="M9" s="1256">
        <f>EndDate</f>
        <v>0</v>
      </c>
      <c r="N9" s="1257"/>
      <c r="O9" s="1257"/>
    </row>
    <row r="10" spans="1:20" s="832" customFormat="1" ht="39.950000000000003" customHeight="1" x14ac:dyDescent="0.2">
      <c r="A10" s="1315" t="s">
        <v>1425</v>
      </c>
      <c r="B10" s="1315"/>
      <c r="C10" s="1315"/>
      <c r="D10" s="1315"/>
      <c r="E10" s="1315"/>
      <c r="F10" s="1315"/>
      <c r="G10" s="1315"/>
      <c r="H10" s="1315"/>
      <c r="I10" s="1315"/>
      <c r="J10" s="1315"/>
      <c r="K10" s="1316"/>
      <c r="L10" s="512" t="s">
        <v>1042</v>
      </c>
      <c r="M10" s="513" t="s">
        <v>1044</v>
      </c>
      <c r="N10" s="514"/>
      <c r="O10" s="515"/>
    </row>
    <row r="11" spans="1:20" s="9" customFormat="1" ht="50.1" customHeight="1" x14ac:dyDescent="0.2">
      <c r="A11" s="857" t="s">
        <v>220</v>
      </c>
      <c r="B11" s="858" t="s">
        <v>1039</v>
      </c>
      <c r="C11" s="858" t="s">
        <v>1043</v>
      </c>
      <c r="D11" s="858" t="s">
        <v>918</v>
      </c>
      <c r="E11" s="858" t="s">
        <v>330</v>
      </c>
      <c r="F11" s="858" t="s">
        <v>1111</v>
      </c>
      <c r="G11" s="858" t="s">
        <v>1041</v>
      </c>
      <c r="H11" s="858" t="s">
        <v>1145</v>
      </c>
      <c r="I11" s="858" t="s">
        <v>1207</v>
      </c>
      <c r="J11" s="858" t="s">
        <v>1206</v>
      </c>
      <c r="K11" s="858" t="s">
        <v>1146</v>
      </c>
      <c r="L11" s="858" t="s">
        <v>1106</v>
      </c>
      <c r="M11" s="859" t="s">
        <v>1129</v>
      </c>
      <c r="N11" s="858" t="s">
        <v>1075</v>
      </c>
      <c r="O11" s="858" t="s">
        <v>1130</v>
      </c>
      <c r="T11" s="834"/>
    </row>
    <row r="12" spans="1:20" s="836" customFormat="1" ht="20.25" x14ac:dyDescent="0.2">
      <c r="A12" s="842"/>
      <c r="B12" s="843"/>
      <c r="C12" s="843"/>
      <c r="D12" s="843"/>
      <c r="E12" s="843"/>
      <c r="F12" s="844"/>
      <c r="G12" s="844"/>
      <c r="H12" s="845"/>
      <c r="I12" s="846">
        <f>SUM(RangeCost)</f>
        <v>0</v>
      </c>
      <c r="J12" s="846">
        <f>SUM(RangePrevious)</f>
        <v>0</v>
      </c>
      <c r="K12" s="846">
        <f>SUM(RangeThisRequest)</f>
        <v>0</v>
      </c>
      <c r="L12" s="847"/>
      <c r="M12" s="846">
        <f>SUM(RangeApproved)</f>
        <v>0</v>
      </c>
      <c r="N12" s="846">
        <f>SUM(RangeBalance)</f>
        <v>0</v>
      </c>
      <c r="O12" s="848">
        <f>IFERROR(TotalApproved/TotalCost,0)</f>
        <v>0</v>
      </c>
      <c r="P12" s="835"/>
    </row>
    <row r="13" spans="1:20" s="767" customFormat="1" ht="0.2" customHeight="1" x14ac:dyDescent="0.2">
      <c r="A13" s="849" t="s">
        <v>1333</v>
      </c>
      <c r="B13" s="850" t="s">
        <v>1333</v>
      </c>
      <c r="C13" s="850" t="s">
        <v>1333</v>
      </c>
      <c r="D13" s="850" t="s">
        <v>1333</v>
      </c>
      <c r="E13" s="850" t="s">
        <v>1333</v>
      </c>
      <c r="F13" s="850" t="s">
        <v>1333</v>
      </c>
      <c r="G13" s="851" t="s">
        <v>1333</v>
      </c>
      <c r="H13" s="850" t="s">
        <v>1333</v>
      </c>
      <c r="I13" s="852" t="s">
        <v>1333</v>
      </c>
      <c r="J13" s="853" t="s">
        <v>1333</v>
      </c>
      <c r="K13" s="853" t="s">
        <v>1333</v>
      </c>
      <c r="L13" s="854" t="s">
        <v>1333</v>
      </c>
      <c r="M13" s="855" t="s">
        <v>1333</v>
      </c>
      <c r="N13" s="855" t="s">
        <v>1333</v>
      </c>
      <c r="O13" s="856" t="s">
        <v>1333</v>
      </c>
      <c r="P13" s="837"/>
    </row>
    <row r="14" spans="1:20" s="614" customFormat="1" ht="17.25" x14ac:dyDescent="0.2">
      <c r="A14" s="646"/>
      <c r="B14" s="647"/>
      <c r="C14" s="647"/>
      <c r="D14" s="647"/>
      <c r="E14" s="647"/>
      <c r="F14" s="647"/>
      <c r="G14" s="871"/>
      <c r="H14" s="647"/>
      <c r="I14" s="649"/>
      <c r="J14" s="682"/>
      <c r="K14" s="872"/>
      <c r="L14" s="682"/>
      <c r="M14" s="632">
        <f t="shared" ref="M14:M45" si="0">K14+J14</f>
        <v>0</v>
      </c>
      <c r="N14" s="630">
        <f t="shared" ref="N14:N45" si="1">I14-M14</f>
        <v>0</v>
      </c>
      <c r="O14" s="631">
        <f t="shared" ref="O14:O45" si="2">IFERROR(M14/I14, 0)</f>
        <v>0</v>
      </c>
      <c r="P14" s="838"/>
    </row>
    <row r="15" spans="1:20" s="735" customFormat="1" ht="17.25" x14ac:dyDescent="0.2">
      <c r="A15" s="646"/>
      <c r="B15" s="647"/>
      <c r="C15" s="647"/>
      <c r="D15" s="647"/>
      <c r="E15" s="647"/>
      <c r="F15" s="647"/>
      <c r="G15" s="871"/>
      <c r="H15" s="647"/>
      <c r="I15" s="649"/>
      <c r="J15" s="682"/>
      <c r="K15" s="872"/>
      <c r="L15" s="682"/>
      <c r="M15" s="632">
        <f t="shared" si="0"/>
        <v>0</v>
      </c>
      <c r="N15" s="630">
        <f t="shared" si="1"/>
        <v>0</v>
      </c>
      <c r="O15" s="631">
        <f t="shared" si="2"/>
        <v>0</v>
      </c>
      <c r="P15" s="839"/>
    </row>
    <row r="16" spans="1:20" s="735" customFormat="1" ht="17.25" x14ac:dyDescent="0.2">
      <c r="A16" s="646"/>
      <c r="B16" s="647"/>
      <c r="C16" s="647"/>
      <c r="D16" s="647"/>
      <c r="E16" s="647"/>
      <c r="F16" s="647"/>
      <c r="G16" s="871"/>
      <c r="H16" s="647"/>
      <c r="I16" s="649"/>
      <c r="J16" s="682"/>
      <c r="K16" s="872"/>
      <c r="L16" s="682"/>
      <c r="M16" s="632">
        <f t="shared" si="0"/>
        <v>0</v>
      </c>
      <c r="N16" s="630">
        <f t="shared" si="1"/>
        <v>0</v>
      </c>
      <c r="O16" s="631">
        <f t="shared" si="2"/>
        <v>0</v>
      </c>
      <c r="P16" s="839"/>
    </row>
    <row r="17" spans="1:16" s="592" customFormat="1" ht="17.25" x14ac:dyDescent="0.2">
      <c r="A17" s="646"/>
      <c r="B17" s="647"/>
      <c r="C17" s="647"/>
      <c r="D17" s="647"/>
      <c r="E17" s="647"/>
      <c r="F17" s="647"/>
      <c r="G17" s="871"/>
      <c r="H17" s="647"/>
      <c r="I17" s="649"/>
      <c r="J17" s="682"/>
      <c r="K17" s="872"/>
      <c r="L17" s="682"/>
      <c r="M17" s="632">
        <f t="shared" si="0"/>
        <v>0</v>
      </c>
      <c r="N17" s="630">
        <f t="shared" si="1"/>
        <v>0</v>
      </c>
      <c r="O17" s="631">
        <f t="shared" si="2"/>
        <v>0</v>
      </c>
      <c r="P17" s="840"/>
    </row>
    <row r="18" spans="1:16" s="592" customFormat="1" ht="17.25" x14ac:dyDescent="0.2">
      <c r="A18" s="646"/>
      <c r="B18" s="647"/>
      <c r="C18" s="647"/>
      <c r="D18" s="647"/>
      <c r="E18" s="647"/>
      <c r="F18" s="647"/>
      <c r="G18" s="871"/>
      <c r="H18" s="647"/>
      <c r="I18" s="649"/>
      <c r="J18" s="682"/>
      <c r="K18" s="872"/>
      <c r="L18" s="682"/>
      <c r="M18" s="632">
        <f t="shared" si="0"/>
        <v>0</v>
      </c>
      <c r="N18" s="630">
        <f t="shared" si="1"/>
        <v>0</v>
      </c>
      <c r="O18" s="631">
        <f t="shared" si="2"/>
        <v>0</v>
      </c>
      <c r="P18" s="840"/>
    </row>
    <row r="19" spans="1:16" s="735" customFormat="1" ht="17.25" x14ac:dyDescent="0.2">
      <c r="A19" s="646"/>
      <c r="B19" s="647"/>
      <c r="C19" s="647"/>
      <c r="D19" s="647"/>
      <c r="E19" s="647"/>
      <c r="F19" s="647"/>
      <c r="G19" s="871"/>
      <c r="H19" s="647"/>
      <c r="I19" s="649"/>
      <c r="J19" s="682"/>
      <c r="K19" s="872"/>
      <c r="L19" s="682"/>
      <c r="M19" s="632">
        <f t="shared" si="0"/>
        <v>0</v>
      </c>
      <c r="N19" s="630">
        <f t="shared" si="1"/>
        <v>0</v>
      </c>
      <c r="O19" s="631">
        <f t="shared" si="2"/>
        <v>0</v>
      </c>
      <c r="P19" s="839"/>
    </row>
    <row r="20" spans="1:16" s="735" customFormat="1" ht="17.25" x14ac:dyDescent="0.2">
      <c r="A20" s="646"/>
      <c r="B20" s="647"/>
      <c r="C20" s="647"/>
      <c r="D20" s="647"/>
      <c r="E20" s="647"/>
      <c r="F20" s="647"/>
      <c r="G20" s="871"/>
      <c r="H20" s="647"/>
      <c r="I20" s="649"/>
      <c r="J20" s="682"/>
      <c r="K20" s="872"/>
      <c r="L20" s="682"/>
      <c r="M20" s="632">
        <f t="shared" si="0"/>
        <v>0</v>
      </c>
      <c r="N20" s="630">
        <f t="shared" si="1"/>
        <v>0</v>
      </c>
      <c r="O20" s="631">
        <f t="shared" si="2"/>
        <v>0</v>
      </c>
      <c r="P20" s="839"/>
    </row>
    <row r="21" spans="1:16" s="735" customFormat="1" ht="17.25" x14ac:dyDescent="0.2">
      <c r="A21" s="646"/>
      <c r="B21" s="647"/>
      <c r="C21" s="647"/>
      <c r="D21" s="647"/>
      <c r="E21" s="647"/>
      <c r="F21" s="647"/>
      <c r="G21" s="871"/>
      <c r="H21" s="647"/>
      <c r="I21" s="649"/>
      <c r="J21" s="682"/>
      <c r="K21" s="872"/>
      <c r="L21" s="682"/>
      <c r="M21" s="632">
        <f t="shared" si="0"/>
        <v>0</v>
      </c>
      <c r="N21" s="630">
        <f t="shared" si="1"/>
        <v>0</v>
      </c>
      <c r="O21" s="631">
        <f t="shared" si="2"/>
        <v>0</v>
      </c>
      <c r="P21" s="839"/>
    </row>
    <row r="22" spans="1:16" s="735" customFormat="1" ht="17.25" x14ac:dyDescent="0.2">
      <c r="A22" s="646"/>
      <c r="B22" s="647"/>
      <c r="C22" s="647"/>
      <c r="D22" s="647"/>
      <c r="E22" s="647"/>
      <c r="F22" s="647"/>
      <c r="G22" s="871"/>
      <c r="H22" s="647"/>
      <c r="I22" s="649"/>
      <c r="J22" s="682"/>
      <c r="K22" s="872"/>
      <c r="L22" s="682"/>
      <c r="M22" s="632">
        <f t="shared" si="0"/>
        <v>0</v>
      </c>
      <c r="N22" s="630">
        <f t="shared" si="1"/>
        <v>0</v>
      </c>
      <c r="O22" s="631">
        <f t="shared" si="2"/>
        <v>0</v>
      </c>
      <c r="P22" s="839"/>
    </row>
    <row r="23" spans="1:16" s="735" customFormat="1" ht="17.25" x14ac:dyDescent="0.2">
      <c r="A23" s="646"/>
      <c r="B23" s="647"/>
      <c r="C23" s="647"/>
      <c r="D23" s="647"/>
      <c r="E23" s="647"/>
      <c r="F23" s="647"/>
      <c r="G23" s="871"/>
      <c r="H23" s="647"/>
      <c r="I23" s="649"/>
      <c r="J23" s="682"/>
      <c r="K23" s="872"/>
      <c r="L23" s="682"/>
      <c r="M23" s="632">
        <f t="shared" si="0"/>
        <v>0</v>
      </c>
      <c r="N23" s="630">
        <f t="shared" si="1"/>
        <v>0</v>
      </c>
      <c r="O23" s="631">
        <f t="shared" si="2"/>
        <v>0</v>
      </c>
      <c r="P23" s="839"/>
    </row>
    <row r="24" spans="1:16" s="735" customFormat="1" ht="17.25" x14ac:dyDescent="0.2">
      <c r="A24" s="646"/>
      <c r="B24" s="647"/>
      <c r="C24" s="647"/>
      <c r="D24" s="647"/>
      <c r="E24" s="647"/>
      <c r="F24" s="647"/>
      <c r="G24" s="871"/>
      <c r="H24" s="647"/>
      <c r="I24" s="649"/>
      <c r="J24" s="682"/>
      <c r="K24" s="872"/>
      <c r="L24" s="682"/>
      <c r="M24" s="632">
        <f t="shared" si="0"/>
        <v>0</v>
      </c>
      <c r="N24" s="630">
        <f t="shared" si="1"/>
        <v>0</v>
      </c>
      <c r="O24" s="631">
        <f t="shared" si="2"/>
        <v>0</v>
      </c>
      <c r="P24" s="839"/>
    </row>
    <row r="25" spans="1:16" s="735" customFormat="1" ht="17.25" x14ac:dyDescent="0.2">
      <c r="A25" s="646"/>
      <c r="B25" s="647"/>
      <c r="C25" s="647"/>
      <c r="D25" s="647"/>
      <c r="E25" s="647"/>
      <c r="F25" s="647"/>
      <c r="G25" s="871"/>
      <c r="H25" s="647"/>
      <c r="I25" s="649"/>
      <c r="J25" s="682"/>
      <c r="K25" s="872"/>
      <c r="L25" s="682"/>
      <c r="M25" s="632">
        <f t="shared" si="0"/>
        <v>0</v>
      </c>
      <c r="N25" s="630">
        <f t="shared" si="1"/>
        <v>0</v>
      </c>
      <c r="O25" s="631">
        <f t="shared" si="2"/>
        <v>0</v>
      </c>
      <c r="P25" s="839"/>
    </row>
    <row r="26" spans="1:16" s="735" customFormat="1" ht="17.25" x14ac:dyDescent="0.2">
      <c r="A26" s="646"/>
      <c r="B26" s="647"/>
      <c r="C26" s="647"/>
      <c r="D26" s="647"/>
      <c r="E26" s="647"/>
      <c r="F26" s="647"/>
      <c r="G26" s="871"/>
      <c r="H26" s="647"/>
      <c r="I26" s="649"/>
      <c r="J26" s="682"/>
      <c r="K26" s="872"/>
      <c r="L26" s="682"/>
      <c r="M26" s="632">
        <f t="shared" si="0"/>
        <v>0</v>
      </c>
      <c r="N26" s="630">
        <f t="shared" si="1"/>
        <v>0</v>
      </c>
      <c r="O26" s="631">
        <f t="shared" si="2"/>
        <v>0</v>
      </c>
      <c r="P26" s="839"/>
    </row>
    <row r="27" spans="1:16" s="735" customFormat="1" ht="17.25" x14ac:dyDescent="0.2">
      <c r="A27" s="646"/>
      <c r="B27" s="647"/>
      <c r="C27" s="647"/>
      <c r="D27" s="647"/>
      <c r="E27" s="647"/>
      <c r="F27" s="647"/>
      <c r="G27" s="871"/>
      <c r="H27" s="647"/>
      <c r="I27" s="649"/>
      <c r="J27" s="682"/>
      <c r="K27" s="872"/>
      <c r="L27" s="682"/>
      <c r="M27" s="632">
        <f t="shared" si="0"/>
        <v>0</v>
      </c>
      <c r="N27" s="630">
        <f t="shared" si="1"/>
        <v>0</v>
      </c>
      <c r="O27" s="631">
        <f t="shared" si="2"/>
        <v>0</v>
      </c>
      <c r="P27" s="839"/>
    </row>
    <row r="28" spans="1:16" s="735" customFormat="1" ht="17.25" x14ac:dyDescent="0.2">
      <c r="A28" s="646"/>
      <c r="B28" s="647"/>
      <c r="C28" s="647"/>
      <c r="D28" s="647"/>
      <c r="E28" s="647"/>
      <c r="F28" s="647"/>
      <c r="G28" s="871"/>
      <c r="H28" s="647"/>
      <c r="I28" s="649"/>
      <c r="J28" s="682"/>
      <c r="K28" s="872"/>
      <c r="L28" s="682"/>
      <c r="M28" s="632">
        <f t="shared" si="0"/>
        <v>0</v>
      </c>
      <c r="N28" s="630">
        <f t="shared" si="1"/>
        <v>0</v>
      </c>
      <c r="O28" s="631">
        <f t="shared" si="2"/>
        <v>0</v>
      </c>
      <c r="P28" s="839"/>
    </row>
    <row r="29" spans="1:16" s="735" customFormat="1" ht="17.25" x14ac:dyDescent="0.2">
      <c r="A29" s="646"/>
      <c r="B29" s="647"/>
      <c r="C29" s="647"/>
      <c r="D29" s="647"/>
      <c r="E29" s="647"/>
      <c r="F29" s="647"/>
      <c r="G29" s="871"/>
      <c r="H29" s="647"/>
      <c r="I29" s="649"/>
      <c r="J29" s="682"/>
      <c r="K29" s="872"/>
      <c r="L29" s="682"/>
      <c r="M29" s="632">
        <f t="shared" si="0"/>
        <v>0</v>
      </c>
      <c r="N29" s="630">
        <f t="shared" si="1"/>
        <v>0</v>
      </c>
      <c r="O29" s="631">
        <f t="shared" si="2"/>
        <v>0</v>
      </c>
      <c r="P29" s="839"/>
    </row>
    <row r="30" spans="1:16" s="735" customFormat="1" ht="17.25" x14ac:dyDescent="0.2">
      <c r="A30" s="646"/>
      <c r="B30" s="647"/>
      <c r="C30" s="647"/>
      <c r="D30" s="647"/>
      <c r="E30" s="647"/>
      <c r="F30" s="647"/>
      <c r="G30" s="871"/>
      <c r="H30" s="647"/>
      <c r="I30" s="649"/>
      <c r="J30" s="682"/>
      <c r="K30" s="872"/>
      <c r="L30" s="682"/>
      <c r="M30" s="632">
        <f t="shared" si="0"/>
        <v>0</v>
      </c>
      <c r="N30" s="630">
        <f t="shared" si="1"/>
        <v>0</v>
      </c>
      <c r="O30" s="631">
        <f t="shared" si="2"/>
        <v>0</v>
      </c>
      <c r="P30" s="839"/>
    </row>
    <row r="31" spans="1:16" s="735" customFormat="1" ht="17.25" x14ac:dyDescent="0.2">
      <c r="A31" s="646"/>
      <c r="B31" s="647"/>
      <c r="C31" s="647"/>
      <c r="D31" s="647"/>
      <c r="E31" s="647"/>
      <c r="F31" s="647"/>
      <c r="G31" s="871"/>
      <c r="H31" s="647"/>
      <c r="I31" s="649"/>
      <c r="J31" s="682"/>
      <c r="K31" s="872"/>
      <c r="L31" s="682"/>
      <c r="M31" s="632">
        <f t="shared" si="0"/>
        <v>0</v>
      </c>
      <c r="N31" s="630">
        <f t="shared" si="1"/>
        <v>0</v>
      </c>
      <c r="O31" s="631">
        <f t="shared" si="2"/>
        <v>0</v>
      </c>
      <c r="P31" s="839"/>
    </row>
    <row r="32" spans="1:16" s="735" customFormat="1" ht="17.25" x14ac:dyDescent="0.2">
      <c r="A32" s="646"/>
      <c r="B32" s="647"/>
      <c r="C32" s="647"/>
      <c r="D32" s="647"/>
      <c r="E32" s="647"/>
      <c r="F32" s="647"/>
      <c r="G32" s="871"/>
      <c r="H32" s="647"/>
      <c r="I32" s="649"/>
      <c r="J32" s="682"/>
      <c r="K32" s="872"/>
      <c r="L32" s="682"/>
      <c r="M32" s="632">
        <f t="shared" si="0"/>
        <v>0</v>
      </c>
      <c r="N32" s="630">
        <f t="shared" si="1"/>
        <v>0</v>
      </c>
      <c r="O32" s="631">
        <f t="shared" si="2"/>
        <v>0</v>
      </c>
      <c r="P32" s="839"/>
    </row>
    <row r="33" spans="1:16" s="735" customFormat="1" ht="17.25" x14ac:dyDescent="0.2">
      <c r="A33" s="646"/>
      <c r="B33" s="647"/>
      <c r="C33" s="647"/>
      <c r="D33" s="647"/>
      <c r="E33" s="647"/>
      <c r="F33" s="647"/>
      <c r="G33" s="871"/>
      <c r="H33" s="647"/>
      <c r="I33" s="649"/>
      <c r="J33" s="682"/>
      <c r="K33" s="872"/>
      <c r="L33" s="682"/>
      <c r="M33" s="632">
        <f t="shared" si="0"/>
        <v>0</v>
      </c>
      <c r="N33" s="630">
        <f t="shared" si="1"/>
        <v>0</v>
      </c>
      <c r="O33" s="631">
        <f t="shared" si="2"/>
        <v>0</v>
      </c>
      <c r="P33" s="839"/>
    </row>
    <row r="34" spans="1:16" s="735" customFormat="1" ht="17.25" x14ac:dyDescent="0.2">
      <c r="A34" s="646"/>
      <c r="B34" s="647"/>
      <c r="C34" s="647"/>
      <c r="D34" s="647"/>
      <c r="E34" s="647"/>
      <c r="F34" s="647"/>
      <c r="G34" s="871"/>
      <c r="H34" s="647"/>
      <c r="I34" s="649"/>
      <c r="J34" s="682"/>
      <c r="K34" s="872"/>
      <c r="L34" s="682"/>
      <c r="M34" s="632">
        <f t="shared" si="0"/>
        <v>0</v>
      </c>
      <c r="N34" s="630">
        <f t="shared" si="1"/>
        <v>0</v>
      </c>
      <c r="O34" s="631">
        <f t="shared" si="2"/>
        <v>0</v>
      </c>
      <c r="P34" s="839"/>
    </row>
    <row r="35" spans="1:16" s="735" customFormat="1" ht="17.25" x14ac:dyDescent="0.2">
      <c r="A35" s="646"/>
      <c r="B35" s="647"/>
      <c r="C35" s="647"/>
      <c r="D35" s="647"/>
      <c r="E35" s="647"/>
      <c r="F35" s="647"/>
      <c r="G35" s="871"/>
      <c r="H35" s="647"/>
      <c r="I35" s="649"/>
      <c r="J35" s="682"/>
      <c r="K35" s="872"/>
      <c r="L35" s="682"/>
      <c r="M35" s="632">
        <f t="shared" si="0"/>
        <v>0</v>
      </c>
      <c r="N35" s="630">
        <f t="shared" si="1"/>
        <v>0</v>
      </c>
      <c r="O35" s="631">
        <f t="shared" si="2"/>
        <v>0</v>
      </c>
      <c r="P35" s="839"/>
    </row>
    <row r="36" spans="1:16" s="735" customFormat="1" ht="17.25" x14ac:dyDescent="0.2">
      <c r="A36" s="646"/>
      <c r="B36" s="647"/>
      <c r="C36" s="647"/>
      <c r="D36" s="647"/>
      <c r="E36" s="647"/>
      <c r="F36" s="647"/>
      <c r="G36" s="871"/>
      <c r="H36" s="647"/>
      <c r="I36" s="649"/>
      <c r="J36" s="682"/>
      <c r="K36" s="872"/>
      <c r="L36" s="682"/>
      <c r="M36" s="632">
        <f t="shared" si="0"/>
        <v>0</v>
      </c>
      <c r="N36" s="630">
        <f t="shared" si="1"/>
        <v>0</v>
      </c>
      <c r="O36" s="631">
        <f t="shared" si="2"/>
        <v>0</v>
      </c>
      <c r="P36" s="839"/>
    </row>
    <row r="37" spans="1:16" s="735" customFormat="1" ht="17.25" x14ac:dyDescent="0.2">
      <c r="A37" s="646"/>
      <c r="B37" s="647"/>
      <c r="C37" s="647"/>
      <c r="D37" s="647"/>
      <c r="E37" s="647"/>
      <c r="F37" s="647"/>
      <c r="G37" s="871"/>
      <c r="H37" s="647"/>
      <c r="I37" s="649"/>
      <c r="J37" s="682"/>
      <c r="K37" s="872"/>
      <c r="L37" s="682"/>
      <c r="M37" s="632">
        <f t="shared" si="0"/>
        <v>0</v>
      </c>
      <c r="N37" s="630">
        <f t="shared" si="1"/>
        <v>0</v>
      </c>
      <c r="O37" s="631">
        <f t="shared" si="2"/>
        <v>0</v>
      </c>
      <c r="P37" s="839"/>
    </row>
    <row r="38" spans="1:16" s="735" customFormat="1" ht="17.25" x14ac:dyDescent="0.2">
      <c r="A38" s="646"/>
      <c r="B38" s="647"/>
      <c r="C38" s="647"/>
      <c r="D38" s="647"/>
      <c r="E38" s="647"/>
      <c r="F38" s="647"/>
      <c r="G38" s="871"/>
      <c r="H38" s="647"/>
      <c r="I38" s="649"/>
      <c r="J38" s="682"/>
      <c r="K38" s="872"/>
      <c r="L38" s="682"/>
      <c r="M38" s="632">
        <f t="shared" si="0"/>
        <v>0</v>
      </c>
      <c r="N38" s="630">
        <f t="shared" si="1"/>
        <v>0</v>
      </c>
      <c r="O38" s="631">
        <f t="shared" si="2"/>
        <v>0</v>
      </c>
      <c r="P38" s="839"/>
    </row>
    <row r="39" spans="1:16" s="735" customFormat="1" ht="17.25" x14ac:dyDescent="0.2">
      <c r="A39" s="646"/>
      <c r="B39" s="647"/>
      <c r="C39" s="647"/>
      <c r="D39" s="647"/>
      <c r="E39" s="647"/>
      <c r="F39" s="647"/>
      <c r="G39" s="871"/>
      <c r="H39" s="647"/>
      <c r="I39" s="649"/>
      <c r="J39" s="682"/>
      <c r="K39" s="872"/>
      <c r="L39" s="682"/>
      <c r="M39" s="632">
        <f t="shared" si="0"/>
        <v>0</v>
      </c>
      <c r="N39" s="630">
        <f t="shared" si="1"/>
        <v>0</v>
      </c>
      <c r="O39" s="631">
        <f t="shared" si="2"/>
        <v>0</v>
      </c>
      <c r="P39" s="839"/>
    </row>
    <row r="40" spans="1:16" s="735" customFormat="1" ht="17.25" x14ac:dyDescent="0.2">
      <c r="A40" s="646"/>
      <c r="B40" s="647"/>
      <c r="C40" s="647"/>
      <c r="D40" s="647"/>
      <c r="E40" s="647"/>
      <c r="F40" s="647"/>
      <c r="G40" s="871"/>
      <c r="H40" s="647"/>
      <c r="I40" s="649"/>
      <c r="J40" s="682"/>
      <c r="K40" s="872"/>
      <c r="L40" s="682"/>
      <c r="M40" s="632">
        <f t="shared" si="0"/>
        <v>0</v>
      </c>
      <c r="N40" s="630">
        <f t="shared" si="1"/>
        <v>0</v>
      </c>
      <c r="O40" s="631">
        <f t="shared" si="2"/>
        <v>0</v>
      </c>
      <c r="P40" s="839"/>
    </row>
    <row r="41" spans="1:16" s="735" customFormat="1" ht="17.25" x14ac:dyDescent="0.2">
      <c r="A41" s="646"/>
      <c r="B41" s="647"/>
      <c r="C41" s="647"/>
      <c r="D41" s="647"/>
      <c r="E41" s="647"/>
      <c r="F41" s="647"/>
      <c r="G41" s="871"/>
      <c r="H41" s="647"/>
      <c r="I41" s="649"/>
      <c r="J41" s="682"/>
      <c r="K41" s="872"/>
      <c r="L41" s="682"/>
      <c r="M41" s="632">
        <f t="shared" si="0"/>
        <v>0</v>
      </c>
      <c r="N41" s="630">
        <f t="shared" si="1"/>
        <v>0</v>
      </c>
      <c r="O41" s="631">
        <f t="shared" si="2"/>
        <v>0</v>
      </c>
      <c r="P41" s="839"/>
    </row>
    <row r="42" spans="1:16" s="735" customFormat="1" ht="17.25" x14ac:dyDescent="0.2">
      <c r="A42" s="646"/>
      <c r="B42" s="647"/>
      <c r="C42" s="647"/>
      <c r="D42" s="647"/>
      <c r="E42" s="647"/>
      <c r="F42" s="647"/>
      <c r="G42" s="871"/>
      <c r="H42" s="647"/>
      <c r="I42" s="649"/>
      <c r="J42" s="682"/>
      <c r="K42" s="872"/>
      <c r="L42" s="682"/>
      <c r="M42" s="632">
        <f t="shared" si="0"/>
        <v>0</v>
      </c>
      <c r="N42" s="630">
        <f t="shared" si="1"/>
        <v>0</v>
      </c>
      <c r="O42" s="631">
        <f t="shared" si="2"/>
        <v>0</v>
      </c>
      <c r="P42" s="839"/>
    </row>
    <row r="43" spans="1:16" s="735" customFormat="1" ht="17.25" x14ac:dyDescent="0.2">
      <c r="A43" s="646"/>
      <c r="B43" s="647"/>
      <c r="C43" s="647"/>
      <c r="D43" s="647"/>
      <c r="E43" s="647"/>
      <c r="F43" s="647"/>
      <c r="G43" s="871"/>
      <c r="H43" s="647"/>
      <c r="I43" s="649"/>
      <c r="J43" s="682"/>
      <c r="K43" s="872"/>
      <c r="L43" s="682"/>
      <c r="M43" s="632">
        <f t="shared" si="0"/>
        <v>0</v>
      </c>
      <c r="N43" s="630">
        <f t="shared" si="1"/>
        <v>0</v>
      </c>
      <c r="O43" s="631">
        <f t="shared" si="2"/>
        <v>0</v>
      </c>
      <c r="P43" s="839"/>
    </row>
    <row r="44" spans="1:16" s="616" customFormat="1" ht="17.25" x14ac:dyDescent="0.2">
      <c r="A44" s="646"/>
      <c r="B44" s="647"/>
      <c r="C44" s="647"/>
      <c r="D44" s="647"/>
      <c r="E44" s="647"/>
      <c r="F44" s="647"/>
      <c r="G44" s="871"/>
      <c r="H44" s="647"/>
      <c r="I44" s="649"/>
      <c r="J44" s="682"/>
      <c r="K44" s="872"/>
      <c r="L44" s="682"/>
      <c r="M44" s="632">
        <f t="shared" si="0"/>
        <v>0</v>
      </c>
      <c r="N44" s="630">
        <f t="shared" si="1"/>
        <v>0</v>
      </c>
      <c r="O44" s="631">
        <f t="shared" si="2"/>
        <v>0</v>
      </c>
      <c r="P44" s="841"/>
    </row>
    <row r="45" spans="1:16" s="616" customFormat="1" ht="17.25" x14ac:dyDescent="0.2">
      <c r="A45" s="646"/>
      <c r="B45" s="647"/>
      <c r="C45" s="647"/>
      <c r="D45" s="647"/>
      <c r="E45" s="647"/>
      <c r="F45" s="647"/>
      <c r="G45" s="871"/>
      <c r="H45" s="647"/>
      <c r="I45" s="649"/>
      <c r="J45" s="682"/>
      <c r="K45" s="872"/>
      <c r="L45" s="682"/>
      <c r="M45" s="632">
        <f t="shared" si="0"/>
        <v>0</v>
      </c>
      <c r="N45" s="630">
        <f t="shared" si="1"/>
        <v>0</v>
      </c>
      <c r="O45" s="631">
        <f t="shared" si="2"/>
        <v>0</v>
      </c>
      <c r="P45" s="841"/>
    </row>
    <row r="46" spans="1:16" s="616" customFormat="1" ht="17.25" x14ac:dyDescent="0.2">
      <c r="A46" s="646"/>
      <c r="B46" s="647"/>
      <c r="C46" s="647"/>
      <c r="D46" s="647"/>
      <c r="E46" s="647"/>
      <c r="F46" s="647"/>
      <c r="G46" s="871"/>
      <c r="H46" s="647"/>
      <c r="I46" s="649"/>
      <c r="J46" s="682"/>
      <c r="K46" s="872"/>
      <c r="L46" s="682"/>
      <c r="M46" s="632">
        <f t="shared" ref="M46:M77" si="3">K46+J46</f>
        <v>0</v>
      </c>
      <c r="N46" s="630">
        <f t="shared" ref="N46:N77" si="4">I46-M46</f>
        <v>0</v>
      </c>
      <c r="O46" s="631">
        <f t="shared" ref="O46:O77" si="5">IFERROR(M46/I46, 0)</f>
        <v>0</v>
      </c>
      <c r="P46" s="841"/>
    </row>
    <row r="47" spans="1:16" s="616" customFormat="1" ht="17.25" x14ac:dyDescent="0.2">
      <c r="A47" s="646"/>
      <c r="B47" s="647"/>
      <c r="C47" s="647"/>
      <c r="D47" s="647"/>
      <c r="E47" s="647"/>
      <c r="F47" s="647"/>
      <c r="G47" s="871"/>
      <c r="H47" s="647"/>
      <c r="I47" s="649"/>
      <c r="J47" s="682"/>
      <c r="K47" s="872"/>
      <c r="L47" s="682"/>
      <c r="M47" s="632">
        <f t="shared" si="3"/>
        <v>0</v>
      </c>
      <c r="N47" s="630">
        <f t="shared" si="4"/>
        <v>0</v>
      </c>
      <c r="O47" s="631">
        <f t="shared" si="5"/>
        <v>0</v>
      </c>
      <c r="P47" s="841"/>
    </row>
    <row r="48" spans="1:16" s="870" customFormat="1" ht="15.75" x14ac:dyDescent="0.2">
      <c r="A48" s="860"/>
      <c r="B48" s="861"/>
      <c r="C48" s="861"/>
      <c r="D48" s="861"/>
      <c r="E48" s="861"/>
      <c r="F48" s="861"/>
      <c r="G48" s="862"/>
      <c r="H48" s="861"/>
      <c r="I48" s="863"/>
      <c r="J48" s="864"/>
      <c r="K48" s="865"/>
      <c r="L48" s="864"/>
      <c r="M48" s="866">
        <f t="shared" si="3"/>
        <v>0</v>
      </c>
      <c r="N48" s="867">
        <f t="shared" si="4"/>
        <v>0</v>
      </c>
      <c r="O48" s="868">
        <f t="shared" si="5"/>
        <v>0</v>
      </c>
      <c r="P48" s="869"/>
    </row>
    <row r="49" spans="1:16" s="616" customFormat="1" ht="17.25" x14ac:dyDescent="0.2">
      <c r="A49" s="646"/>
      <c r="B49" s="647"/>
      <c r="C49" s="647"/>
      <c r="D49" s="647"/>
      <c r="E49" s="647"/>
      <c r="F49" s="647"/>
      <c r="G49" s="871"/>
      <c r="H49" s="647"/>
      <c r="I49" s="649"/>
      <c r="J49" s="682"/>
      <c r="K49" s="872"/>
      <c r="L49" s="682"/>
      <c r="M49" s="632">
        <f t="shared" si="3"/>
        <v>0</v>
      </c>
      <c r="N49" s="630">
        <f t="shared" si="4"/>
        <v>0</v>
      </c>
      <c r="O49" s="631">
        <f t="shared" si="5"/>
        <v>0</v>
      </c>
      <c r="P49" s="841"/>
    </row>
    <row r="50" spans="1:16" s="616" customFormat="1" ht="17.25" x14ac:dyDescent="0.2">
      <c r="A50" s="646"/>
      <c r="B50" s="647"/>
      <c r="C50" s="647"/>
      <c r="D50" s="647"/>
      <c r="E50" s="647"/>
      <c r="F50" s="647"/>
      <c r="G50" s="871"/>
      <c r="H50" s="647"/>
      <c r="I50" s="649"/>
      <c r="J50" s="682"/>
      <c r="K50" s="872"/>
      <c r="L50" s="682"/>
      <c r="M50" s="632">
        <f t="shared" si="3"/>
        <v>0</v>
      </c>
      <c r="N50" s="630">
        <f t="shared" si="4"/>
        <v>0</v>
      </c>
      <c r="O50" s="631">
        <f t="shared" si="5"/>
        <v>0</v>
      </c>
      <c r="P50" s="841"/>
    </row>
    <row r="51" spans="1:16" s="616" customFormat="1" ht="17.25" x14ac:dyDescent="0.2">
      <c r="A51" s="646"/>
      <c r="B51" s="647"/>
      <c r="C51" s="647"/>
      <c r="D51" s="647"/>
      <c r="E51" s="647"/>
      <c r="F51" s="647"/>
      <c r="G51" s="871"/>
      <c r="H51" s="647"/>
      <c r="I51" s="649"/>
      <c r="J51" s="682"/>
      <c r="K51" s="872"/>
      <c r="L51" s="682"/>
      <c r="M51" s="632">
        <f t="shared" si="3"/>
        <v>0</v>
      </c>
      <c r="N51" s="630">
        <f t="shared" si="4"/>
        <v>0</v>
      </c>
      <c r="O51" s="631">
        <f t="shared" si="5"/>
        <v>0</v>
      </c>
      <c r="P51" s="841"/>
    </row>
    <row r="52" spans="1:16" s="616" customFormat="1" ht="17.25" x14ac:dyDescent="0.2">
      <c r="A52" s="646"/>
      <c r="B52" s="647"/>
      <c r="C52" s="647"/>
      <c r="D52" s="647"/>
      <c r="E52" s="647"/>
      <c r="F52" s="647"/>
      <c r="G52" s="871"/>
      <c r="H52" s="647"/>
      <c r="I52" s="649"/>
      <c r="J52" s="682"/>
      <c r="K52" s="872"/>
      <c r="L52" s="682"/>
      <c r="M52" s="632">
        <f t="shared" si="3"/>
        <v>0</v>
      </c>
      <c r="N52" s="630">
        <f t="shared" si="4"/>
        <v>0</v>
      </c>
      <c r="O52" s="631">
        <f t="shared" si="5"/>
        <v>0</v>
      </c>
      <c r="P52" s="841"/>
    </row>
    <row r="53" spans="1:16" s="616" customFormat="1" ht="17.25" x14ac:dyDescent="0.2">
      <c r="A53" s="646"/>
      <c r="B53" s="647"/>
      <c r="C53" s="647"/>
      <c r="D53" s="647"/>
      <c r="E53" s="647"/>
      <c r="F53" s="647"/>
      <c r="G53" s="871"/>
      <c r="H53" s="647"/>
      <c r="I53" s="649"/>
      <c r="J53" s="682"/>
      <c r="K53" s="872"/>
      <c r="L53" s="682"/>
      <c r="M53" s="632">
        <f t="shared" si="3"/>
        <v>0</v>
      </c>
      <c r="N53" s="630">
        <f t="shared" si="4"/>
        <v>0</v>
      </c>
      <c r="O53" s="631">
        <f t="shared" si="5"/>
        <v>0</v>
      </c>
      <c r="P53" s="841"/>
    </row>
    <row r="54" spans="1:16" s="616" customFormat="1" ht="17.25" x14ac:dyDescent="0.2">
      <c r="A54" s="646"/>
      <c r="B54" s="647"/>
      <c r="C54" s="647"/>
      <c r="D54" s="647"/>
      <c r="E54" s="647"/>
      <c r="F54" s="647"/>
      <c r="G54" s="871"/>
      <c r="H54" s="647"/>
      <c r="I54" s="649"/>
      <c r="J54" s="682"/>
      <c r="K54" s="872"/>
      <c r="L54" s="682"/>
      <c r="M54" s="632">
        <f t="shared" si="3"/>
        <v>0</v>
      </c>
      <c r="N54" s="630">
        <f t="shared" si="4"/>
        <v>0</v>
      </c>
      <c r="O54" s="631">
        <f t="shared" si="5"/>
        <v>0</v>
      </c>
      <c r="P54" s="841"/>
    </row>
    <row r="55" spans="1:16" s="616" customFormat="1" ht="17.25" x14ac:dyDescent="0.2">
      <c r="A55" s="646"/>
      <c r="B55" s="647"/>
      <c r="C55" s="647"/>
      <c r="D55" s="647"/>
      <c r="E55" s="647"/>
      <c r="F55" s="647"/>
      <c r="G55" s="871"/>
      <c r="H55" s="647"/>
      <c r="I55" s="649"/>
      <c r="J55" s="682"/>
      <c r="K55" s="872"/>
      <c r="L55" s="682"/>
      <c r="M55" s="632">
        <f t="shared" si="3"/>
        <v>0</v>
      </c>
      <c r="N55" s="630">
        <f t="shared" si="4"/>
        <v>0</v>
      </c>
      <c r="O55" s="631">
        <f t="shared" si="5"/>
        <v>0</v>
      </c>
      <c r="P55" s="841"/>
    </row>
    <row r="56" spans="1:16" s="616" customFormat="1" ht="17.25" x14ac:dyDescent="0.2">
      <c r="A56" s="646"/>
      <c r="B56" s="647"/>
      <c r="C56" s="647"/>
      <c r="D56" s="647"/>
      <c r="E56" s="647"/>
      <c r="F56" s="647"/>
      <c r="G56" s="871"/>
      <c r="H56" s="647"/>
      <c r="I56" s="649"/>
      <c r="J56" s="682"/>
      <c r="K56" s="872"/>
      <c r="L56" s="682"/>
      <c r="M56" s="632">
        <f t="shared" si="3"/>
        <v>0</v>
      </c>
      <c r="N56" s="630">
        <f t="shared" si="4"/>
        <v>0</v>
      </c>
      <c r="O56" s="631">
        <f t="shared" si="5"/>
        <v>0</v>
      </c>
      <c r="P56" s="841"/>
    </row>
    <row r="57" spans="1:16" s="616" customFormat="1" ht="17.25" x14ac:dyDescent="0.2">
      <c r="A57" s="646"/>
      <c r="B57" s="647"/>
      <c r="C57" s="647"/>
      <c r="D57" s="647"/>
      <c r="E57" s="647"/>
      <c r="F57" s="647"/>
      <c r="G57" s="871"/>
      <c r="H57" s="647"/>
      <c r="I57" s="649"/>
      <c r="J57" s="682"/>
      <c r="K57" s="872"/>
      <c r="L57" s="682"/>
      <c r="M57" s="632">
        <f t="shared" si="3"/>
        <v>0</v>
      </c>
      <c r="N57" s="630">
        <f t="shared" si="4"/>
        <v>0</v>
      </c>
      <c r="O57" s="631">
        <f t="shared" si="5"/>
        <v>0</v>
      </c>
      <c r="P57" s="841"/>
    </row>
    <row r="58" spans="1:16" s="616" customFormat="1" ht="17.25" x14ac:dyDescent="0.2">
      <c r="A58" s="646"/>
      <c r="B58" s="647"/>
      <c r="C58" s="647"/>
      <c r="D58" s="647"/>
      <c r="E58" s="647"/>
      <c r="F58" s="647"/>
      <c r="G58" s="871"/>
      <c r="H58" s="647"/>
      <c r="I58" s="649"/>
      <c r="J58" s="682"/>
      <c r="K58" s="872"/>
      <c r="L58" s="682"/>
      <c r="M58" s="632">
        <f t="shared" si="3"/>
        <v>0</v>
      </c>
      <c r="N58" s="630">
        <f t="shared" si="4"/>
        <v>0</v>
      </c>
      <c r="O58" s="631">
        <f t="shared" si="5"/>
        <v>0</v>
      </c>
      <c r="P58" s="841"/>
    </row>
    <row r="59" spans="1:16" s="616" customFormat="1" ht="17.25" x14ac:dyDescent="0.2">
      <c r="A59" s="646"/>
      <c r="B59" s="647"/>
      <c r="C59" s="647"/>
      <c r="D59" s="647"/>
      <c r="E59" s="647"/>
      <c r="F59" s="647"/>
      <c r="G59" s="871"/>
      <c r="H59" s="647"/>
      <c r="I59" s="649"/>
      <c r="J59" s="682"/>
      <c r="K59" s="872"/>
      <c r="L59" s="682"/>
      <c r="M59" s="632">
        <f t="shared" si="3"/>
        <v>0</v>
      </c>
      <c r="N59" s="630">
        <f t="shared" si="4"/>
        <v>0</v>
      </c>
      <c r="O59" s="631">
        <f t="shared" si="5"/>
        <v>0</v>
      </c>
      <c r="P59" s="841"/>
    </row>
    <row r="60" spans="1:16" s="616" customFormat="1" ht="17.25" x14ac:dyDescent="0.2">
      <c r="A60" s="646"/>
      <c r="B60" s="647"/>
      <c r="C60" s="647"/>
      <c r="D60" s="647"/>
      <c r="E60" s="647"/>
      <c r="F60" s="647"/>
      <c r="G60" s="871"/>
      <c r="H60" s="647"/>
      <c r="I60" s="649"/>
      <c r="J60" s="682"/>
      <c r="K60" s="872"/>
      <c r="L60" s="682"/>
      <c r="M60" s="632">
        <f t="shared" si="3"/>
        <v>0</v>
      </c>
      <c r="N60" s="630">
        <f t="shared" si="4"/>
        <v>0</v>
      </c>
      <c r="O60" s="631">
        <f t="shared" si="5"/>
        <v>0</v>
      </c>
      <c r="P60" s="841"/>
    </row>
    <row r="61" spans="1:16" s="616" customFormat="1" ht="17.25" x14ac:dyDescent="0.2">
      <c r="A61" s="646"/>
      <c r="B61" s="647"/>
      <c r="C61" s="647"/>
      <c r="D61" s="647"/>
      <c r="E61" s="647"/>
      <c r="F61" s="647"/>
      <c r="G61" s="871"/>
      <c r="H61" s="647"/>
      <c r="I61" s="649"/>
      <c r="J61" s="682"/>
      <c r="K61" s="872"/>
      <c r="L61" s="682"/>
      <c r="M61" s="632">
        <f t="shared" si="3"/>
        <v>0</v>
      </c>
      <c r="N61" s="630">
        <f t="shared" si="4"/>
        <v>0</v>
      </c>
      <c r="O61" s="631">
        <f t="shared" si="5"/>
        <v>0</v>
      </c>
      <c r="P61" s="841"/>
    </row>
    <row r="62" spans="1:16" s="616" customFormat="1" ht="17.25" x14ac:dyDescent="0.2">
      <c r="A62" s="646"/>
      <c r="B62" s="647"/>
      <c r="C62" s="647"/>
      <c r="D62" s="647"/>
      <c r="E62" s="647"/>
      <c r="F62" s="647"/>
      <c r="G62" s="871"/>
      <c r="H62" s="647"/>
      <c r="I62" s="649"/>
      <c r="J62" s="682"/>
      <c r="K62" s="872"/>
      <c r="L62" s="682"/>
      <c r="M62" s="632">
        <f t="shared" si="3"/>
        <v>0</v>
      </c>
      <c r="N62" s="630">
        <f t="shared" si="4"/>
        <v>0</v>
      </c>
      <c r="O62" s="631">
        <f t="shared" si="5"/>
        <v>0</v>
      </c>
      <c r="P62" s="841"/>
    </row>
    <row r="63" spans="1:16" s="616" customFormat="1" ht="17.25" x14ac:dyDescent="0.2">
      <c r="A63" s="646"/>
      <c r="B63" s="647"/>
      <c r="C63" s="647"/>
      <c r="D63" s="647"/>
      <c r="E63" s="647"/>
      <c r="F63" s="647"/>
      <c r="G63" s="871"/>
      <c r="H63" s="647"/>
      <c r="I63" s="649"/>
      <c r="J63" s="682"/>
      <c r="K63" s="872"/>
      <c r="L63" s="682"/>
      <c r="M63" s="632">
        <f t="shared" si="3"/>
        <v>0</v>
      </c>
      <c r="N63" s="630">
        <f t="shared" si="4"/>
        <v>0</v>
      </c>
      <c r="O63" s="631">
        <f t="shared" si="5"/>
        <v>0</v>
      </c>
      <c r="P63" s="841"/>
    </row>
    <row r="64" spans="1:16" s="616" customFormat="1" ht="17.25" x14ac:dyDescent="0.2">
      <c r="A64" s="646"/>
      <c r="B64" s="647"/>
      <c r="C64" s="647"/>
      <c r="D64" s="647"/>
      <c r="E64" s="647"/>
      <c r="F64" s="647"/>
      <c r="G64" s="871"/>
      <c r="H64" s="647"/>
      <c r="I64" s="649"/>
      <c r="J64" s="682"/>
      <c r="K64" s="872"/>
      <c r="L64" s="682"/>
      <c r="M64" s="632">
        <f t="shared" si="3"/>
        <v>0</v>
      </c>
      <c r="N64" s="630">
        <f t="shared" si="4"/>
        <v>0</v>
      </c>
      <c r="O64" s="631">
        <f t="shared" si="5"/>
        <v>0</v>
      </c>
      <c r="P64" s="841"/>
    </row>
    <row r="65" spans="1:16" s="616" customFormat="1" ht="17.25" x14ac:dyDescent="0.2">
      <c r="A65" s="646"/>
      <c r="B65" s="647"/>
      <c r="C65" s="647"/>
      <c r="D65" s="647"/>
      <c r="E65" s="647"/>
      <c r="F65" s="647"/>
      <c r="G65" s="871"/>
      <c r="H65" s="647"/>
      <c r="I65" s="649"/>
      <c r="J65" s="682"/>
      <c r="K65" s="872"/>
      <c r="L65" s="682"/>
      <c r="M65" s="632">
        <f t="shared" si="3"/>
        <v>0</v>
      </c>
      <c r="N65" s="630">
        <f t="shared" si="4"/>
        <v>0</v>
      </c>
      <c r="O65" s="631">
        <f t="shared" si="5"/>
        <v>0</v>
      </c>
      <c r="P65" s="841"/>
    </row>
    <row r="66" spans="1:16" s="616" customFormat="1" ht="17.25" x14ac:dyDescent="0.2">
      <c r="A66" s="646"/>
      <c r="B66" s="647"/>
      <c r="C66" s="647"/>
      <c r="D66" s="647"/>
      <c r="E66" s="647"/>
      <c r="F66" s="647"/>
      <c r="G66" s="871"/>
      <c r="H66" s="647"/>
      <c r="I66" s="649"/>
      <c r="J66" s="682"/>
      <c r="K66" s="872"/>
      <c r="L66" s="682"/>
      <c r="M66" s="632">
        <f t="shared" si="3"/>
        <v>0</v>
      </c>
      <c r="N66" s="630">
        <f t="shared" si="4"/>
        <v>0</v>
      </c>
      <c r="O66" s="631">
        <f t="shared" si="5"/>
        <v>0</v>
      </c>
      <c r="P66" s="841"/>
    </row>
    <row r="67" spans="1:16" s="616" customFormat="1" ht="17.25" x14ac:dyDescent="0.2">
      <c r="A67" s="646"/>
      <c r="B67" s="647"/>
      <c r="C67" s="647"/>
      <c r="D67" s="647"/>
      <c r="E67" s="647"/>
      <c r="F67" s="647"/>
      <c r="G67" s="871"/>
      <c r="H67" s="647"/>
      <c r="I67" s="649"/>
      <c r="J67" s="682"/>
      <c r="K67" s="872"/>
      <c r="L67" s="682"/>
      <c r="M67" s="632">
        <f t="shared" si="3"/>
        <v>0</v>
      </c>
      <c r="N67" s="630">
        <f t="shared" si="4"/>
        <v>0</v>
      </c>
      <c r="O67" s="631">
        <f t="shared" si="5"/>
        <v>0</v>
      </c>
      <c r="P67" s="841"/>
    </row>
    <row r="68" spans="1:16" s="616" customFormat="1" ht="17.25" x14ac:dyDescent="0.2">
      <c r="A68" s="646"/>
      <c r="B68" s="647"/>
      <c r="C68" s="647"/>
      <c r="D68" s="647"/>
      <c r="E68" s="647"/>
      <c r="F68" s="647"/>
      <c r="G68" s="871"/>
      <c r="H68" s="647"/>
      <c r="I68" s="649"/>
      <c r="J68" s="682"/>
      <c r="K68" s="872"/>
      <c r="L68" s="682"/>
      <c r="M68" s="632">
        <f t="shared" si="3"/>
        <v>0</v>
      </c>
      <c r="N68" s="630">
        <f t="shared" si="4"/>
        <v>0</v>
      </c>
      <c r="O68" s="631">
        <f t="shared" si="5"/>
        <v>0</v>
      </c>
      <c r="P68" s="841"/>
    </row>
    <row r="69" spans="1:16" s="616" customFormat="1" ht="17.25" x14ac:dyDescent="0.2">
      <c r="A69" s="646"/>
      <c r="B69" s="647"/>
      <c r="C69" s="647"/>
      <c r="D69" s="647"/>
      <c r="E69" s="647"/>
      <c r="F69" s="647"/>
      <c r="G69" s="871"/>
      <c r="H69" s="647"/>
      <c r="I69" s="649"/>
      <c r="J69" s="682"/>
      <c r="K69" s="872"/>
      <c r="L69" s="682"/>
      <c r="M69" s="632">
        <f t="shared" si="3"/>
        <v>0</v>
      </c>
      <c r="N69" s="630">
        <f t="shared" si="4"/>
        <v>0</v>
      </c>
      <c r="O69" s="631">
        <f t="shared" si="5"/>
        <v>0</v>
      </c>
      <c r="P69" s="841"/>
    </row>
    <row r="70" spans="1:16" s="616" customFormat="1" ht="17.25" x14ac:dyDescent="0.2">
      <c r="A70" s="646"/>
      <c r="B70" s="647"/>
      <c r="C70" s="647"/>
      <c r="D70" s="647"/>
      <c r="E70" s="647"/>
      <c r="F70" s="647"/>
      <c r="G70" s="871"/>
      <c r="H70" s="647"/>
      <c r="I70" s="649"/>
      <c r="J70" s="682"/>
      <c r="K70" s="872"/>
      <c r="L70" s="682"/>
      <c r="M70" s="632">
        <f t="shared" si="3"/>
        <v>0</v>
      </c>
      <c r="N70" s="630">
        <f t="shared" si="4"/>
        <v>0</v>
      </c>
      <c r="O70" s="631">
        <f t="shared" si="5"/>
        <v>0</v>
      </c>
      <c r="P70" s="841"/>
    </row>
    <row r="71" spans="1:16" s="616" customFormat="1" ht="17.25" x14ac:dyDescent="0.2">
      <c r="A71" s="646"/>
      <c r="B71" s="647"/>
      <c r="C71" s="647"/>
      <c r="D71" s="647"/>
      <c r="E71" s="647"/>
      <c r="F71" s="647"/>
      <c r="G71" s="871"/>
      <c r="H71" s="647"/>
      <c r="I71" s="649"/>
      <c r="J71" s="682"/>
      <c r="K71" s="872"/>
      <c r="L71" s="682"/>
      <c r="M71" s="632">
        <f t="shared" si="3"/>
        <v>0</v>
      </c>
      <c r="N71" s="630">
        <f t="shared" si="4"/>
        <v>0</v>
      </c>
      <c r="O71" s="631">
        <f t="shared" si="5"/>
        <v>0</v>
      </c>
      <c r="P71" s="841"/>
    </row>
    <row r="72" spans="1:16" s="616" customFormat="1" ht="17.25" x14ac:dyDescent="0.2">
      <c r="A72" s="646"/>
      <c r="B72" s="647"/>
      <c r="C72" s="647"/>
      <c r="D72" s="647"/>
      <c r="E72" s="647"/>
      <c r="F72" s="647"/>
      <c r="G72" s="871"/>
      <c r="H72" s="647"/>
      <c r="I72" s="649"/>
      <c r="J72" s="682"/>
      <c r="K72" s="872"/>
      <c r="L72" s="682"/>
      <c r="M72" s="632">
        <f t="shared" si="3"/>
        <v>0</v>
      </c>
      <c r="N72" s="630">
        <f t="shared" si="4"/>
        <v>0</v>
      </c>
      <c r="O72" s="631">
        <f t="shared" si="5"/>
        <v>0</v>
      </c>
      <c r="P72" s="841"/>
    </row>
    <row r="73" spans="1:16" s="616" customFormat="1" ht="17.25" x14ac:dyDescent="0.2">
      <c r="A73" s="646"/>
      <c r="B73" s="647"/>
      <c r="C73" s="647"/>
      <c r="D73" s="647"/>
      <c r="E73" s="647"/>
      <c r="F73" s="647"/>
      <c r="G73" s="871"/>
      <c r="H73" s="647"/>
      <c r="I73" s="649"/>
      <c r="J73" s="682"/>
      <c r="K73" s="872"/>
      <c r="L73" s="682"/>
      <c r="M73" s="632">
        <f t="shared" si="3"/>
        <v>0</v>
      </c>
      <c r="N73" s="630">
        <f t="shared" si="4"/>
        <v>0</v>
      </c>
      <c r="O73" s="631">
        <f t="shared" si="5"/>
        <v>0</v>
      </c>
      <c r="P73" s="841"/>
    </row>
    <row r="74" spans="1:16" s="616" customFormat="1" ht="17.25" x14ac:dyDescent="0.2">
      <c r="A74" s="646"/>
      <c r="B74" s="647"/>
      <c r="C74" s="647"/>
      <c r="D74" s="647"/>
      <c r="E74" s="647"/>
      <c r="F74" s="647"/>
      <c r="G74" s="871"/>
      <c r="H74" s="647"/>
      <c r="I74" s="649"/>
      <c r="J74" s="682"/>
      <c r="K74" s="872"/>
      <c r="L74" s="682"/>
      <c r="M74" s="632">
        <f t="shared" si="3"/>
        <v>0</v>
      </c>
      <c r="N74" s="630">
        <f t="shared" si="4"/>
        <v>0</v>
      </c>
      <c r="O74" s="631">
        <f t="shared" si="5"/>
        <v>0</v>
      </c>
      <c r="P74" s="841"/>
    </row>
    <row r="75" spans="1:16" s="616" customFormat="1" ht="17.25" x14ac:dyDescent="0.2">
      <c r="A75" s="646"/>
      <c r="B75" s="647"/>
      <c r="C75" s="647"/>
      <c r="D75" s="647"/>
      <c r="E75" s="647"/>
      <c r="F75" s="647"/>
      <c r="G75" s="871"/>
      <c r="H75" s="647"/>
      <c r="I75" s="649"/>
      <c r="J75" s="682"/>
      <c r="K75" s="872"/>
      <c r="L75" s="682"/>
      <c r="M75" s="632">
        <f t="shared" si="3"/>
        <v>0</v>
      </c>
      <c r="N75" s="630">
        <f t="shared" si="4"/>
        <v>0</v>
      </c>
      <c r="O75" s="631">
        <f t="shared" si="5"/>
        <v>0</v>
      </c>
      <c r="P75" s="841"/>
    </row>
    <row r="76" spans="1:16" s="616" customFormat="1" ht="17.25" x14ac:dyDescent="0.2">
      <c r="A76" s="646"/>
      <c r="B76" s="647"/>
      <c r="C76" s="647"/>
      <c r="D76" s="647"/>
      <c r="E76" s="647"/>
      <c r="F76" s="647"/>
      <c r="G76" s="871"/>
      <c r="H76" s="647"/>
      <c r="I76" s="649"/>
      <c r="J76" s="682"/>
      <c r="K76" s="872"/>
      <c r="L76" s="682"/>
      <c r="M76" s="632">
        <f t="shared" si="3"/>
        <v>0</v>
      </c>
      <c r="N76" s="630">
        <f t="shared" si="4"/>
        <v>0</v>
      </c>
      <c r="O76" s="631">
        <f t="shared" si="5"/>
        <v>0</v>
      </c>
      <c r="P76" s="841"/>
    </row>
    <row r="77" spans="1:16" s="616" customFormat="1" ht="17.25" x14ac:dyDescent="0.2">
      <c r="A77" s="646"/>
      <c r="B77" s="647"/>
      <c r="C77" s="647"/>
      <c r="D77" s="647"/>
      <c r="E77" s="647"/>
      <c r="F77" s="647"/>
      <c r="G77" s="871"/>
      <c r="H77" s="647"/>
      <c r="I77" s="649"/>
      <c r="J77" s="682"/>
      <c r="K77" s="872"/>
      <c r="L77" s="682"/>
      <c r="M77" s="632">
        <f t="shared" si="3"/>
        <v>0</v>
      </c>
      <c r="N77" s="630">
        <f t="shared" si="4"/>
        <v>0</v>
      </c>
      <c r="O77" s="631">
        <f t="shared" si="5"/>
        <v>0</v>
      </c>
      <c r="P77" s="841"/>
    </row>
    <row r="78" spans="1:16" s="616" customFormat="1" ht="17.25" x14ac:dyDescent="0.2">
      <c r="A78" s="646"/>
      <c r="B78" s="647"/>
      <c r="C78" s="647"/>
      <c r="D78" s="647"/>
      <c r="E78" s="647"/>
      <c r="F78" s="647"/>
      <c r="G78" s="871"/>
      <c r="H78" s="647"/>
      <c r="I78" s="649"/>
      <c r="J78" s="682"/>
      <c r="K78" s="872"/>
      <c r="L78" s="682"/>
      <c r="M78" s="632">
        <f t="shared" ref="M78:M109" si="6">K78+J78</f>
        <v>0</v>
      </c>
      <c r="N78" s="630">
        <f t="shared" ref="N78:N109" si="7">I78-M78</f>
        <v>0</v>
      </c>
      <c r="O78" s="631">
        <f t="shared" ref="O78:O109" si="8">IFERROR(M78/I78, 0)</f>
        <v>0</v>
      </c>
      <c r="P78" s="841"/>
    </row>
    <row r="79" spans="1:16" s="616" customFormat="1" ht="17.25" x14ac:dyDescent="0.2">
      <c r="A79" s="646"/>
      <c r="B79" s="647"/>
      <c r="C79" s="647"/>
      <c r="D79" s="647"/>
      <c r="E79" s="647"/>
      <c r="F79" s="647"/>
      <c r="G79" s="871"/>
      <c r="H79" s="647"/>
      <c r="I79" s="649"/>
      <c r="J79" s="682"/>
      <c r="K79" s="872"/>
      <c r="L79" s="682"/>
      <c r="M79" s="632">
        <f t="shared" si="6"/>
        <v>0</v>
      </c>
      <c r="N79" s="630">
        <f t="shared" si="7"/>
        <v>0</v>
      </c>
      <c r="O79" s="631">
        <f t="shared" si="8"/>
        <v>0</v>
      </c>
      <c r="P79" s="841"/>
    </row>
    <row r="80" spans="1:16" s="616" customFormat="1" ht="17.25" x14ac:dyDescent="0.2">
      <c r="A80" s="646"/>
      <c r="B80" s="647"/>
      <c r="C80" s="647"/>
      <c r="D80" s="647"/>
      <c r="E80" s="647"/>
      <c r="F80" s="647"/>
      <c r="G80" s="871"/>
      <c r="H80" s="647"/>
      <c r="I80" s="649"/>
      <c r="J80" s="682"/>
      <c r="K80" s="872"/>
      <c r="L80" s="682"/>
      <c r="M80" s="632">
        <f t="shared" si="6"/>
        <v>0</v>
      </c>
      <c r="N80" s="630">
        <f t="shared" si="7"/>
        <v>0</v>
      </c>
      <c r="O80" s="631">
        <f t="shared" si="8"/>
        <v>0</v>
      </c>
      <c r="P80" s="841"/>
    </row>
    <row r="81" spans="1:16" s="616" customFormat="1" ht="17.25" x14ac:dyDescent="0.2">
      <c r="A81" s="646"/>
      <c r="B81" s="647"/>
      <c r="C81" s="647"/>
      <c r="D81" s="647"/>
      <c r="E81" s="647"/>
      <c r="F81" s="647"/>
      <c r="G81" s="871"/>
      <c r="H81" s="647"/>
      <c r="I81" s="649"/>
      <c r="J81" s="682"/>
      <c r="K81" s="872"/>
      <c r="L81" s="682"/>
      <c r="M81" s="632">
        <f t="shared" si="6"/>
        <v>0</v>
      </c>
      <c r="N81" s="630">
        <f t="shared" si="7"/>
        <v>0</v>
      </c>
      <c r="O81" s="631">
        <f t="shared" si="8"/>
        <v>0</v>
      </c>
      <c r="P81" s="841"/>
    </row>
    <row r="82" spans="1:16" s="616" customFormat="1" ht="17.25" x14ac:dyDescent="0.2">
      <c r="A82" s="646"/>
      <c r="B82" s="647"/>
      <c r="C82" s="647"/>
      <c r="D82" s="647"/>
      <c r="E82" s="647"/>
      <c r="F82" s="647"/>
      <c r="G82" s="871"/>
      <c r="H82" s="647"/>
      <c r="I82" s="649"/>
      <c r="J82" s="682"/>
      <c r="K82" s="872"/>
      <c r="L82" s="682"/>
      <c r="M82" s="632">
        <f t="shared" si="6"/>
        <v>0</v>
      </c>
      <c r="N82" s="630">
        <f t="shared" si="7"/>
        <v>0</v>
      </c>
      <c r="O82" s="631">
        <f t="shared" si="8"/>
        <v>0</v>
      </c>
      <c r="P82" s="841"/>
    </row>
    <row r="83" spans="1:16" s="616" customFormat="1" ht="17.25" x14ac:dyDescent="0.2">
      <c r="A83" s="646"/>
      <c r="B83" s="647"/>
      <c r="C83" s="647"/>
      <c r="D83" s="647"/>
      <c r="E83" s="647"/>
      <c r="F83" s="647"/>
      <c r="G83" s="871"/>
      <c r="H83" s="647"/>
      <c r="I83" s="649"/>
      <c r="J83" s="682"/>
      <c r="K83" s="872"/>
      <c r="L83" s="682"/>
      <c r="M83" s="632">
        <f t="shared" si="6"/>
        <v>0</v>
      </c>
      <c r="N83" s="630">
        <f t="shared" si="7"/>
        <v>0</v>
      </c>
      <c r="O83" s="631">
        <f t="shared" si="8"/>
        <v>0</v>
      </c>
      <c r="P83" s="841"/>
    </row>
    <row r="84" spans="1:16" s="616" customFormat="1" ht="17.25" x14ac:dyDescent="0.2">
      <c r="A84" s="646"/>
      <c r="B84" s="647"/>
      <c r="C84" s="647"/>
      <c r="D84" s="647"/>
      <c r="E84" s="647"/>
      <c r="F84" s="647"/>
      <c r="G84" s="871"/>
      <c r="H84" s="647"/>
      <c r="I84" s="649"/>
      <c r="J84" s="682"/>
      <c r="K84" s="872"/>
      <c r="L84" s="682"/>
      <c r="M84" s="632">
        <f t="shared" si="6"/>
        <v>0</v>
      </c>
      <c r="N84" s="630">
        <f t="shared" si="7"/>
        <v>0</v>
      </c>
      <c r="O84" s="631">
        <f t="shared" si="8"/>
        <v>0</v>
      </c>
      <c r="P84" s="841"/>
    </row>
    <row r="85" spans="1:16" s="616" customFormat="1" ht="17.25" x14ac:dyDescent="0.2">
      <c r="A85" s="646"/>
      <c r="B85" s="647"/>
      <c r="C85" s="647"/>
      <c r="D85" s="647"/>
      <c r="E85" s="647"/>
      <c r="F85" s="647"/>
      <c r="G85" s="871"/>
      <c r="H85" s="647"/>
      <c r="I85" s="649"/>
      <c r="J85" s="682"/>
      <c r="K85" s="872"/>
      <c r="L85" s="682"/>
      <c r="M85" s="632">
        <f t="shared" si="6"/>
        <v>0</v>
      </c>
      <c r="N85" s="630">
        <f t="shared" si="7"/>
        <v>0</v>
      </c>
      <c r="O85" s="631">
        <f t="shared" si="8"/>
        <v>0</v>
      </c>
      <c r="P85" s="841"/>
    </row>
    <row r="86" spans="1:16" s="616" customFormat="1" ht="17.25" x14ac:dyDescent="0.2">
      <c r="A86" s="646"/>
      <c r="B86" s="647"/>
      <c r="C86" s="647"/>
      <c r="D86" s="647"/>
      <c r="E86" s="647"/>
      <c r="F86" s="647"/>
      <c r="G86" s="871"/>
      <c r="H86" s="647"/>
      <c r="I86" s="649"/>
      <c r="J86" s="682"/>
      <c r="K86" s="872"/>
      <c r="L86" s="682"/>
      <c r="M86" s="632">
        <f t="shared" si="6"/>
        <v>0</v>
      </c>
      <c r="N86" s="630">
        <f t="shared" si="7"/>
        <v>0</v>
      </c>
      <c r="O86" s="631">
        <f t="shared" si="8"/>
        <v>0</v>
      </c>
      <c r="P86" s="841"/>
    </row>
    <row r="87" spans="1:16" s="616" customFormat="1" ht="17.25" x14ac:dyDescent="0.2">
      <c r="A87" s="646"/>
      <c r="B87" s="647"/>
      <c r="C87" s="647"/>
      <c r="D87" s="647"/>
      <c r="E87" s="647"/>
      <c r="F87" s="647"/>
      <c r="G87" s="871"/>
      <c r="H87" s="647"/>
      <c r="I87" s="649"/>
      <c r="J87" s="682"/>
      <c r="K87" s="872"/>
      <c r="L87" s="682"/>
      <c r="M87" s="632">
        <f t="shared" si="6"/>
        <v>0</v>
      </c>
      <c r="N87" s="630">
        <f t="shared" si="7"/>
        <v>0</v>
      </c>
      <c r="O87" s="631">
        <f t="shared" si="8"/>
        <v>0</v>
      </c>
      <c r="P87" s="841"/>
    </row>
    <row r="88" spans="1:16" s="616" customFormat="1" ht="17.25" x14ac:dyDescent="0.2">
      <c r="A88" s="646"/>
      <c r="B88" s="647"/>
      <c r="C88" s="647"/>
      <c r="D88" s="647"/>
      <c r="E88" s="647"/>
      <c r="F88" s="647"/>
      <c r="G88" s="871"/>
      <c r="H88" s="647"/>
      <c r="I88" s="649"/>
      <c r="J88" s="682"/>
      <c r="K88" s="872"/>
      <c r="L88" s="682"/>
      <c r="M88" s="632">
        <f t="shared" si="6"/>
        <v>0</v>
      </c>
      <c r="N88" s="630">
        <f t="shared" si="7"/>
        <v>0</v>
      </c>
      <c r="O88" s="631">
        <f t="shared" si="8"/>
        <v>0</v>
      </c>
      <c r="P88" s="841"/>
    </row>
    <row r="89" spans="1:16" s="616" customFormat="1" ht="17.25" x14ac:dyDescent="0.2">
      <c r="A89" s="646"/>
      <c r="B89" s="647"/>
      <c r="C89" s="647"/>
      <c r="D89" s="647"/>
      <c r="E89" s="647"/>
      <c r="F89" s="647"/>
      <c r="G89" s="871"/>
      <c r="H89" s="647"/>
      <c r="I89" s="649"/>
      <c r="J89" s="682"/>
      <c r="K89" s="872"/>
      <c r="L89" s="682"/>
      <c r="M89" s="632">
        <f t="shared" si="6"/>
        <v>0</v>
      </c>
      <c r="N89" s="630">
        <f t="shared" si="7"/>
        <v>0</v>
      </c>
      <c r="O89" s="631">
        <f t="shared" si="8"/>
        <v>0</v>
      </c>
      <c r="P89" s="841"/>
    </row>
    <row r="90" spans="1:16" s="616" customFormat="1" ht="17.25" x14ac:dyDescent="0.2">
      <c r="A90" s="646"/>
      <c r="B90" s="647"/>
      <c r="C90" s="647"/>
      <c r="D90" s="647"/>
      <c r="E90" s="647"/>
      <c r="F90" s="647"/>
      <c r="G90" s="871"/>
      <c r="H90" s="647"/>
      <c r="I90" s="649"/>
      <c r="J90" s="682"/>
      <c r="K90" s="872"/>
      <c r="L90" s="682"/>
      <c r="M90" s="632">
        <f t="shared" si="6"/>
        <v>0</v>
      </c>
      <c r="N90" s="630">
        <f t="shared" si="7"/>
        <v>0</v>
      </c>
      <c r="O90" s="631">
        <f t="shared" si="8"/>
        <v>0</v>
      </c>
      <c r="P90" s="841"/>
    </row>
    <row r="91" spans="1:16" s="616" customFormat="1" ht="17.25" x14ac:dyDescent="0.2">
      <c r="A91" s="646"/>
      <c r="B91" s="647"/>
      <c r="C91" s="647"/>
      <c r="D91" s="647"/>
      <c r="E91" s="647"/>
      <c r="F91" s="647"/>
      <c r="G91" s="871"/>
      <c r="H91" s="647"/>
      <c r="I91" s="649"/>
      <c r="J91" s="682"/>
      <c r="K91" s="872"/>
      <c r="L91" s="682"/>
      <c r="M91" s="632">
        <f t="shared" si="6"/>
        <v>0</v>
      </c>
      <c r="N91" s="630">
        <f t="shared" si="7"/>
        <v>0</v>
      </c>
      <c r="O91" s="631">
        <f t="shared" si="8"/>
        <v>0</v>
      </c>
      <c r="P91" s="841"/>
    </row>
    <row r="92" spans="1:16" s="616" customFormat="1" ht="17.25" x14ac:dyDescent="0.2">
      <c r="A92" s="646"/>
      <c r="B92" s="647"/>
      <c r="C92" s="647"/>
      <c r="D92" s="647"/>
      <c r="E92" s="647"/>
      <c r="F92" s="647"/>
      <c r="G92" s="871"/>
      <c r="H92" s="647"/>
      <c r="I92" s="649"/>
      <c r="J92" s="682"/>
      <c r="K92" s="872"/>
      <c r="L92" s="682"/>
      <c r="M92" s="632">
        <f t="shared" si="6"/>
        <v>0</v>
      </c>
      <c r="N92" s="630">
        <f t="shared" si="7"/>
        <v>0</v>
      </c>
      <c r="O92" s="631">
        <f t="shared" si="8"/>
        <v>0</v>
      </c>
      <c r="P92" s="841"/>
    </row>
    <row r="93" spans="1:16" s="616" customFormat="1" ht="17.25" x14ac:dyDescent="0.2">
      <c r="A93" s="646"/>
      <c r="B93" s="647"/>
      <c r="C93" s="647"/>
      <c r="D93" s="647"/>
      <c r="E93" s="647"/>
      <c r="F93" s="647"/>
      <c r="G93" s="871"/>
      <c r="H93" s="647"/>
      <c r="I93" s="649"/>
      <c r="J93" s="682"/>
      <c r="K93" s="872"/>
      <c r="L93" s="682"/>
      <c r="M93" s="632">
        <f t="shared" si="6"/>
        <v>0</v>
      </c>
      <c r="N93" s="630">
        <f t="shared" si="7"/>
        <v>0</v>
      </c>
      <c r="O93" s="631">
        <f t="shared" si="8"/>
        <v>0</v>
      </c>
      <c r="P93" s="841"/>
    </row>
    <row r="94" spans="1:16" s="616" customFormat="1" ht="17.25" x14ac:dyDescent="0.2">
      <c r="A94" s="646"/>
      <c r="B94" s="647"/>
      <c r="C94" s="647"/>
      <c r="D94" s="647"/>
      <c r="E94" s="647"/>
      <c r="F94" s="647"/>
      <c r="G94" s="871"/>
      <c r="H94" s="647"/>
      <c r="I94" s="649"/>
      <c r="J94" s="682"/>
      <c r="K94" s="872"/>
      <c r="L94" s="682"/>
      <c r="M94" s="632">
        <f t="shared" si="6"/>
        <v>0</v>
      </c>
      <c r="N94" s="630">
        <f t="shared" si="7"/>
        <v>0</v>
      </c>
      <c r="O94" s="631">
        <f t="shared" si="8"/>
        <v>0</v>
      </c>
      <c r="P94" s="841"/>
    </row>
    <row r="95" spans="1:16" s="616" customFormat="1" ht="17.25" x14ac:dyDescent="0.2">
      <c r="A95" s="646"/>
      <c r="B95" s="647"/>
      <c r="C95" s="647"/>
      <c r="D95" s="647"/>
      <c r="E95" s="647"/>
      <c r="F95" s="647"/>
      <c r="G95" s="871"/>
      <c r="H95" s="647"/>
      <c r="I95" s="649"/>
      <c r="J95" s="682"/>
      <c r="K95" s="872"/>
      <c r="L95" s="682"/>
      <c r="M95" s="632">
        <f t="shared" si="6"/>
        <v>0</v>
      </c>
      <c r="N95" s="630">
        <f t="shared" si="7"/>
        <v>0</v>
      </c>
      <c r="O95" s="631">
        <f t="shared" si="8"/>
        <v>0</v>
      </c>
      <c r="P95" s="841"/>
    </row>
    <row r="96" spans="1:16" s="616" customFormat="1" ht="17.25" x14ac:dyDescent="0.2">
      <c r="A96" s="646"/>
      <c r="B96" s="647"/>
      <c r="C96" s="647"/>
      <c r="D96" s="647"/>
      <c r="E96" s="647"/>
      <c r="F96" s="647"/>
      <c r="G96" s="871"/>
      <c r="H96" s="647"/>
      <c r="I96" s="649"/>
      <c r="J96" s="682"/>
      <c r="K96" s="872"/>
      <c r="L96" s="682"/>
      <c r="M96" s="632">
        <f t="shared" si="6"/>
        <v>0</v>
      </c>
      <c r="N96" s="630">
        <f t="shared" si="7"/>
        <v>0</v>
      </c>
      <c r="O96" s="631">
        <f t="shared" si="8"/>
        <v>0</v>
      </c>
      <c r="P96" s="841"/>
    </row>
    <row r="97" spans="1:16" s="616" customFormat="1" ht="17.25" x14ac:dyDescent="0.2">
      <c r="A97" s="646"/>
      <c r="B97" s="647"/>
      <c r="C97" s="647"/>
      <c r="D97" s="647"/>
      <c r="E97" s="647"/>
      <c r="F97" s="647"/>
      <c r="G97" s="871"/>
      <c r="H97" s="647"/>
      <c r="I97" s="649"/>
      <c r="J97" s="682"/>
      <c r="K97" s="872"/>
      <c r="L97" s="682"/>
      <c r="M97" s="632">
        <f t="shared" si="6"/>
        <v>0</v>
      </c>
      <c r="N97" s="630">
        <f t="shared" si="7"/>
        <v>0</v>
      </c>
      <c r="O97" s="631">
        <f t="shared" si="8"/>
        <v>0</v>
      </c>
      <c r="P97" s="841"/>
    </row>
    <row r="98" spans="1:16" s="616" customFormat="1" ht="17.25" x14ac:dyDescent="0.2">
      <c r="A98" s="646"/>
      <c r="B98" s="647"/>
      <c r="C98" s="647"/>
      <c r="D98" s="647"/>
      <c r="E98" s="647"/>
      <c r="F98" s="647"/>
      <c r="G98" s="871"/>
      <c r="H98" s="647"/>
      <c r="I98" s="649"/>
      <c r="J98" s="682"/>
      <c r="K98" s="872"/>
      <c r="L98" s="682"/>
      <c r="M98" s="632">
        <f t="shared" si="6"/>
        <v>0</v>
      </c>
      <c r="N98" s="630">
        <f t="shared" si="7"/>
        <v>0</v>
      </c>
      <c r="O98" s="631">
        <f t="shared" si="8"/>
        <v>0</v>
      </c>
      <c r="P98" s="841"/>
    </row>
    <row r="99" spans="1:16" s="616" customFormat="1" ht="17.25" x14ac:dyDescent="0.2">
      <c r="A99" s="646"/>
      <c r="B99" s="647"/>
      <c r="C99" s="647"/>
      <c r="D99" s="647"/>
      <c r="E99" s="647"/>
      <c r="F99" s="647"/>
      <c r="G99" s="871"/>
      <c r="H99" s="647"/>
      <c r="I99" s="649"/>
      <c r="J99" s="682"/>
      <c r="K99" s="872"/>
      <c r="L99" s="682"/>
      <c r="M99" s="632">
        <f t="shared" si="6"/>
        <v>0</v>
      </c>
      <c r="N99" s="630">
        <f t="shared" si="7"/>
        <v>0</v>
      </c>
      <c r="O99" s="631">
        <f t="shared" si="8"/>
        <v>0</v>
      </c>
      <c r="P99" s="841"/>
    </row>
    <row r="100" spans="1:16" s="616" customFormat="1" ht="17.25" x14ac:dyDescent="0.2">
      <c r="A100" s="646"/>
      <c r="B100" s="647"/>
      <c r="C100" s="647"/>
      <c r="D100" s="647"/>
      <c r="E100" s="647"/>
      <c r="F100" s="647"/>
      <c r="G100" s="871"/>
      <c r="H100" s="647"/>
      <c r="I100" s="649"/>
      <c r="J100" s="682"/>
      <c r="K100" s="872"/>
      <c r="L100" s="682"/>
      <c r="M100" s="632">
        <f t="shared" si="6"/>
        <v>0</v>
      </c>
      <c r="N100" s="630">
        <f t="shared" si="7"/>
        <v>0</v>
      </c>
      <c r="O100" s="631">
        <f t="shared" si="8"/>
        <v>0</v>
      </c>
      <c r="P100" s="841"/>
    </row>
    <row r="101" spans="1:16" s="616" customFormat="1" ht="17.25" x14ac:dyDescent="0.2">
      <c r="A101" s="646"/>
      <c r="B101" s="647"/>
      <c r="C101" s="647"/>
      <c r="D101" s="647"/>
      <c r="E101" s="647"/>
      <c r="F101" s="647"/>
      <c r="G101" s="871"/>
      <c r="H101" s="647"/>
      <c r="I101" s="649"/>
      <c r="J101" s="682"/>
      <c r="K101" s="872"/>
      <c r="L101" s="682"/>
      <c r="M101" s="632">
        <f t="shared" si="6"/>
        <v>0</v>
      </c>
      <c r="N101" s="630">
        <f t="shared" si="7"/>
        <v>0</v>
      </c>
      <c r="O101" s="631">
        <f t="shared" si="8"/>
        <v>0</v>
      </c>
      <c r="P101" s="841"/>
    </row>
    <row r="102" spans="1:16" s="616" customFormat="1" ht="17.25" x14ac:dyDescent="0.2">
      <c r="A102" s="646"/>
      <c r="B102" s="647"/>
      <c r="C102" s="647"/>
      <c r="D102" s="647"/>
      <c r="E102" s="647"/>
      <c r="F102" s="647"/>
      <c r="G102" s="871"/>
      <c r="H102" s="647"/>
      <c r="I102" s="649"/>
      <c r="J102" s="682"/>
      <c r="K102" s="872"/>
      <c r="L102" s="682"/>
      <c r="M102" s="632">
        <f t="shared" si="6"/>
        <v>0</v>
      </c>
      <c r="N102" s="630">
        <f t="shared" si="7"/>
        <v>0</v>
      </c>
      <c r="O102" s="631">
        <f t="shared" si="8"/>
        <v>0</v>
      </c>
      <c r="P102" s="841"/>
    </row>
    <row r="103" spans="1:16" s="616" customFormat="1" ht="17.25" x14ac:dyDescent="0.2">
      <c r="A103" s="646"/>
      <c r="B103" s="647"/>
      <c r="C103" s="647"/>
      <c r="D103" s="647"/>
      <c r="E103" s="647"/>
      <c r="F103" s="647"/>
      <c r="G103" s="871"/>
      <c r="H103" s="647"/>
      <c r="I103" s="649"/>
      <c r="J103" s="682"/>
      <c r="K103" s="872"/>
      <c r="L103" s="682"/>
      <c r="M103" s="632">
        <f t="shared" si="6"/>
        <v>0</v>
      </c>
      <c r="N103" s="630">
        <f t="shared" si="7"/>
        <v>0</v>
      </c>
      <c r="O103" s="631">
        <f t="shared" si="8"/>
        <v>0</v>
      </c>
      <c r="P103" s="841"/>
    </row>
    <row r="104" spans="1:16" s="616" customFormat="1" ht="17.25" x14ac:dyDescent="0.2">
      <c r="A104" s="646"/>
      <c r="B104" s="647"/>
      <c r="C104" s="647"/>
      <c r="D104" s="647"/>
      <c r="E104" s="647"/>
      <c r="F104" s="647"/>
      <c r="G104" s="871"/>
      <c r="H104" s="647"/>
      <c r="I104" s="649"/>
      <c r="J104" s="682"/>
      <c r="K104" s="872"/>
      <c r="L104" s="682"/>
      <c r="M104" s="632">
        <f t="shared" si="6"/>
        <v>0</v>
      </c>
      <c r="N104" s="630">
        <f t="shared" si="7"/>
        <v>0</v>
      </c>
      <c r="O104" s="631">
        <f t="shared" si="8"/>
        <v>0</v>
      </c>
      <c r="P104" s="841"/>
    </row>
    <row r="105" spans="1:16" s="616" customFormat="1" ht="17.25" x14ac:dyDescent="0.2">
      <c r="A105" s="646"/>
      <c r="B105" s="647"/>
      <c r="C105" s="647"/>
      <c r="D105" s="647"/>
      <c r="E105" s="647"/>
      <c r="F105" s="647"/>
      <c r="G105" s="871"/>
      <c r="H105" s="647"/>
      <c r="I105" s="649"/>
      <c r="J105" s="682"/>
      <c r="K105" s="872"/>
      <c r="L105" s="682"/>
      <c r="M105" s="632">
        <f t="shared" si="6"/>
        <v>0</v>
      </c>
      <c r="N105" s="630">
        <f t="shared" si="7"/>
        <v>0</v>
      </c>
      <c r="O105" s="631">
        <f t="shared" si="8"/>
        <v>0</v>
      </c>
      <c r="P105" s="841"/>
    </row>
    <row r="106" spans="1:16" s="616" customFormat="1" ht="17.25" x14ac:dyDescent="0.2">
      <c r="A106" s="646"/>
      <c r="B106" s="647"/>
      <c r="C106" s="647"/>
      <c r="D106" s="647"/>
      <c r="E106" s="647"/>
      <c r="F106" s="647"/>
      <c r="G106" s="871"/>
      <c r="H106" s="647"/>
      <c r="I106" s="649"/>
      <c r="J106" s="682"/>
      <c r="K106" s="872"/>
      <c r="L106" s="682"/>
      <c r="M106" s="632">
        <f t="shared" si="6"/>
        <v>0</v>
      </c>
      <c r="N106" s="630">
        <f t="shared" si="7"/>
        <v>0</v>
      </c>
      <c r="O106" s="631">
        <f t="shared" si="8"/>
        <v>0</v>
      </c>
      <c r="P106" s="841"/>
    </row>
    <row r="107" spans="1:16" s="616" customFormat="1" ht="17.25" x14ac:dyDescent="0.2">
      <c r="A107" s="646"/>
      <c r="B107" s="647"/>
      <c r="C107" s="647"/>
      <c r="D107" s="647"/>
      <c r="E107" s="647"/>
      <c r="F107" s="647"/>
      <c r="G107" s="871"/>
      <c r="H107" s="647"/>
      <c r="I107" s="649"/>
      <c r="J107" s="682"/>
      <c r="K107" s="872"/>
      <c r="L107" s="682"/>
      <c r="M107" s="632">
        <f t="shared" si="6"/>
        <v>0</v>
      </c>
      <c r="N107" s="630">
        <f t="shared" si="7"/>
        <v>0</v>
      </c>
      <c r="O107" s="631">
        <f t="shared" si="8"/>
        <v>0</v>
      </c>
      <c r="P107" s="841"/>
    </row>
    <row r="108" spans="1:16" s="616" customFormat="1" ht="17.25" x14ac:dyDescent="0.2">
      <c r="A108" s="646"/>
      <c r="B108" s="647"/>
      <c r="C108" s="647"/>
      <c r="D108" s="647"/>
      <c r="E108" s="647"/>
      <c r="F108" s="647"/>
      <c r="G108" s="871"/>
      <c r="H108" s="647"/>
      <c r="I108" s="649"/>
      <c r="J108" s="682"/>
      <c r="K108" s="872"/>
      <c r="L108" s="682"/>
      <c r="M108" s="632">
        <f t="shared" si="6"/>
        <v>0</v>
      </c>
      <c r="N108" s="630">
        <f t="shared" si="7"/>
        <v>0</v>
      </c>
      <c r="O108" s="631">
        <f t="shared" si="8"/>
        <v>0</v>
      </c>
      <c r="P108" s="841"/>
    </row>
    <row r="109" spans="1:16" s="616" customFormat="1" ht="17.25" x14ac:dyDescent="0.2">
      <c r="A109" s="646"/>
      <c r="B109" s="647"/>
      <c r="C109" s="647"/>
      <c r="D109" s="647"/>
      <c r="E109" s="647"/>
      <c r="F109" s="647"/>
      <c r="G109" s="871"/>
      <c r="H109" s="647"/>
      <c r="I109" s="649"/>
      <c r="J109" s="682"/>
      <c r="K109" s="872"/>
      <c r="L109" s="682"/>
      <c r="M109" s="632">
        <f t="shared" si="6"/>
        <v>0</v>
      </c>
      <c r="N109" s="630">
        <f t="shared" si="7"/>
        <v>0</v>
      </c>
      <c r="O109" s="631">
        <f t="shared" si="8"/>
        <v>0</v>
      </c>
      <c r="P109" s="841"/>
    </row>
    <row r="110" spans="1:16" s="616" customFormat="1" ht="17.25" x14ac:dyDescent="0.2">
      <c r="A110" s="646"/>
      <c r="B110" s="647"/>
      <c r="C110" s="647"/>
      <c r="D110" s="647"/>
      <c r="E110" s="647"/>
      <c r="F110" s="647"/>
      <c r="G110" s="871"/>
      <c r="H110" s="647"/>
      <c r="I110" s="649"/>
      <c r="J110" s="682"/>
      <c r="K110" s="872"/>
      <c r="L110" s="682"/>
      <c r="M110" s="632">
        <f t="shared" ref="M110:M141" si="9">K110+J110</f>
        <v>0</v>
      </c>
      <c r="N110" s="630">
        <f t="shared" ref="N110:N141" si="10">I110-M110</f>
        <v>0</v>
      </c>
      <c r="O110" s="631">
        <f t="shared" ref="O110:O141" si="11">IFERROR(M110/I110, 0)</f>
        <v>0</v>
      </c>
      <c r="P110" s="841"/>
    </row>
    <row r="111" spans="1:16" s="616" customFormat="1" ht="17.25" x14ac:dyDescent="0.2">
      <c r="A111" s="646"/>
      <c r="B111" s="647"/>
      <c r="C111" s="647"/>
      <c r="D111" s="647"/>
      <c r="E111" s="647"/>
      <c r="F111" s="647"/>
      <c r="G111" s="871"/>
      <c r="H111" s="647"/>
      <c r="I111" s="649"/>
      <c r="J111" s="682"/>
      <c r="K111" s="872"/>
      <c r="L111" s="682"/>
      <c r="M111" s="632">
        <f t="shared" si="9"/>
        <v>0</v>
      </c>
      <c r="N111" s="630">
        <f t="shared" si="10"/>
        <v>0</v>
      </c>
      <c r="O111" s="631">
        <f t="shared" si="11"/>
        <v>0</v>
      </c>
      <c r="P111" s="841"/>
    </row>
    <row r="112" spans="1:16" s="616" customFormat="1" ht="17.25" x14ac:dyDescent="0.2">
      <c r="A112" s="646"/>
      <c r="B112" s="647"/>
      <c r="C112" s="647"/>
      <c r="D112" s="647"/>
      <c r="E112" s="647"/>
      <c r="F112" s="647"/>
      <c r="G112" s="871"/>
      <c r="H112" s="647"/>
      <c r="I112" s="649"/>
      <c r="J112" s="682"/>
      <c r="K112" s="872"/>
      <c r="L112" s="682"/>
      <c r="M112" s="632">
        <f t="shared" si="9"/>
        <v>0</v>
      </c>
      <c r="N112" s="630">
        <f t="shared" si="10"/>
        <v>0</v>
      </c>
      <c r="O112" s="631">
        <f t="shared" si="11"/>
        <v>0</v>
      </c>
      <c r="P112" s="841"/>
    </row>
    <row r="113" spans="1:16" s="616" customFormat="1" ht="17.25" x14ac:dyDescent="0.2">
      <c r="A113" s="646"/>
      <c r="B113" s="647"/>
      <c r="C113" s="647"/>
      <c r="D113" s="647"/>
      <c r="E113" s="647"/>
      <c r="F113" s="647"/>
      <c r="G113" s="871"/>
      <c r="H113" s="647"/>
      <c r="I113" s="649"/>
      <c r="J113" s="682"/>
      <c r="K113" s="872"/>
      <c r="L113" s="682"/>
      <c r="M113" s="632">
        <f t="shared" si="9"/>
        <v>0</v>
      </c>
      <c r="N113" s="630">
        <f t="shared" si="10"/>
        <v>0</v>
      </c>
      <c r="O113" s="631">
        <f t="shared" si="11"/>
        <v>0</v>
      </c>
      <c r="P113" s="841"/>
    </row>
    <row r="114" spans="1:16" s="616" customFormat="1" ht="17.25" x14ac:dyDescent="0.2">
      <c r="A114" s="646"/>
      <c r="B114" s="647"/>
      <c r="C114" s="647"/>
      <c r="D114" s="647"/>
      <c r="E114" s="647"/>
      <c r="F114" s="647"/>
      <c r="G114" s="871"/>
      <c r="H114" s="647"/>
      <c r="I114" s="649"/>
      <c r="J114" s="682"/>
      <c r="K114" s="872"/>
      <c r="L114" s="682"/>
      <c r="M114" s="632">
        <f t="shared" si="9"/>
        <v>0</v>
      </c>
      <c r="N114" s="630">
        <f t="shared" si="10"/>
        <v>0</v>
      </c>
      <c r="O114" s="631">
        <f t="shared" si="11"/>
        <v>0</v>
      </c>
      <c r="P114" s="841"/>
    </row>
    <row r="115" spans="1:16" s="616" customFormat="1" ht="17.25" x14ac:dyDescent="0.2">
      <c r="A115" s="646"/>
      <c r="B115" s="647"/>
      <c r="C115" s="647"/>
      <c r="D115" s="647"/>
      <c r="E115" s="647"/>
      <c r="F115" s="647"/>
      <c r="G115" s="871"/>
      <c r="H115" s="647"/>
      <c r="I115" s="649"/>
      <c r="J115" s="682"/>
      <c r="K115" s="872"/>
      <c r="L115" s="682"/>
      <c r="M115" s="632">
        <f t="shared" si="9"/>
        <v>0</v>
      </c>
      <c r="N115" s="630">
        <f t="shared" si="10"/>
        <v>0</v>
      </c>
      <c r="O115" s="631">
        <f t="shared" si="11"/>
        <v>0</v>
      </c>
      <c r="P115" s="841"/>
    </row>
    <row r="116" spans="1:16" s="616" customFormat="1" ht="17.25" x14ac:dyDescent="0.2">
      <c r="A116" s="646"/>
      <c r="B116" s="647"/>
      <c r="C116" s="647"/>
      <c r="D116" s="647"/>
      <c r="E116" s="647"/>
      <c r="F116" s="647"/>
      <c r="G116" s="871"/>
      <c r="H116" s="647"/>
      <c r="I116" s="649"/>
      <c r="J116" s="682"/>
      <c r="K116" s="872"/>
      <c r="L116" s="682"/>
      <c r="M116" s="632">
        <f t="shared" si="9"/>
        <v>0</v>
      </c>
      <c r="N116" s="630">
        <f t="shared" si="10"/>
        <v>0</v>
      </c>
      <c r="O116" s="631">
        <f t="shared" si="11"/>
        <v>0</v>
      </c>
      <c r="P116" s="841"/>
    </row>
    <row r="117" spans="1:16" s="616" customFormat="1" ht="17.25" x14ac:dyDescent="0.2">
      <c r="A117" s="646"/>
      <c r="B117" s="647"/>
      <c r="C117" s="647"/>
      <c r="D117" s="647"/>
      <c r="E117" s="647"/>
      <c r="F117" s="647"/>
      <c r="G117" s="871"/>
      <c r="H117" s="647"/>
      <c r="I117" s="649"/>
      <c r="J117" s="682"/>
      <c r="K117" s="872"/>
      <c r="L117" s="682"/>
      <c r="M117" s="632">
        <f t="shared" si="9"/>
        <v>0</v>
      </c>
      <c r="N117" s="630">
        <f t="shared" si="10"/>
        <v>0</v>
      </c>
      <c r="O117" s="631">
        <f t="shared" si="11"/>
        <v>0</v>
      </c>
      <c r="P117" s="841"/>
    </row>
    <row r="118" spans="1:16" s="616" customFormat="1" ht="17.25" x14ac:dyDescent="0.2">
      <c r="A118" s="646"/>
      <c r="B118" s="647"/>
      <c r="C118" s="647"/>
      <c r="D118" s="647"/>
      <c r="E118" s="647"/>
      <c r="F118" s="647"/>
      <c r="G118" s="871"/>
      <c r="H118" s="647"/>
      <c r="I118" s="649"/>
      <c r="J118" s="682"/>
      <c r="K118" s="872"/>
      <c r="L118" s="682"/>
      <c r="M118" s="632">
        <f t="shared" si="9"/>
        <v>0</v>
      </c>
      <c r="N118" s="630">
        <f t="shared" si="10"/>
        <v>0</v>
      </c>
      <c r="O118" s="631">
        <f t="shared" si="11"/>
        <v>0</v>
      </c>
      <c r="P118" s="841"/>
    </row>
    <row r="119" spans="1:16" s="616" customFormat="1" ht="17.25" x14ac:dyDescent="0.2">
      <c r="A119" s="646"/>
      <c r="B119" s="647"/>
      <c r="C119" s="647"/>
      <c r="D119" s="647"/>
      <c r="E119" s="647"/>
      <c r="F119" s="647"/>
      <c r="G119" s="871"/>
      <c r="H119" s="647"/>
      <c r="I119" s="649"/>
      <c r="J119" s="682"/>
      <c r="K119" s="872"/>
      <c r="L119" s="682"/>
      <c r="M119" s="632">
        <f t="shared" si="9"/>
        <v>0</v>
      </c>
      <c r="N119" s="630">
        <f t="shared" si="10"/>
        <v>0</v>
      </c>
      <c r="O119" s="631">
        <f t="shared" si="11"/>
        <v>0</v>
      </c>
      <c r="P119" s="841"/>
    </row>
    <row r="120" spans="1:16" s="616" customFormat="1" ht="17.25" x14ac:dyDescent="0.2">
      <c r="A120" s="646"/>
      <c r="B120" s="647"/>
      <c r="C120" s="647"/>
      <c r="D120" s="647"/>
      <c r="E120" s="647"/>
      <c r="F120" s="647"/>
      <c r="G120" s="871"/>
      <c r="H120" s="647"/>
      <c r="I120" s="649"/>
      <c r="J120" s="682"/>
      <c r="K120" s="872"/>
      <c r="L120" s="682"/>
      <c r="M120" s="632">
        <f t="shared" si="9"/>
        <v>0</v>
      </c>
      <c r="N120" s="630">
        <f t="shared" si="10"/>
        <v>0</v>
      </c>
      <c r="O120" s="631">
        <f t="shared" si="11"/>
        <v>0</v>
      </c>
      <c r="P120" s="841"/>
    </row>
    <row r="121" spans="1:16" s="616" customFormat="1" ht="17.25" x14ac:dyDescent="0.2">
      <c r="A121" s="646"/>
      <c r="B121" s="647"/>
      <c r="C121" s="647"/>
      <c r="D121" s="647"/>
      <c r="E121" s="647"/>
      <c r="F121" s="647"/>
      <c r="G121" s="871"/>
      <c r="H121" s="647"/>
      <c r="I121" s="649"/>
      <c r="J121" s="682"/>
      <c r="K121" s="872"/>
      <c r="L121" s="682"/>
      <c r="M121" s="632">
        <f t="shared" si="9"/>
        <v>0</v>
      </c>
      <c r="N121" s="630">
        <f t="shared" si="10"/>
        <v>0</v>
      </c>
      <c r="O121" s="631">
        <f t="shared" si="11"/>
        <v>0</v>
      </c>
      <c r="P121" s="841"/>
    </row>
    <row r="122" spans="1:16" s="616" customFormat="1" ht="17.25" x14ac:dyDescent="0.2">
      <c r="A122" s="646"/>
      <c r="B122" s="647"/>
      <c r="C122" s="647"/>
      <c r="D122" s="647"/>
      <c r="E122" s="647"/>
      <c r="F122" s="647"/>
      <c r="G122" s="871"/>
      <c r="H122" s="647"/>
      <c r="I122" s="649"/>
      <c r="J122" s="682"/>
      <c r="K122" s="872"/>
      <c r="L122" s="682"/>
      <c r="M122" s="632">
        <f t="shared" si="9"/>
        <v>0</v>
      </c>
      <c r="N122" s="630">
        <f t="shared" si="10"/>
        <v>0</v>
      </c>
      <c r="O122" s="631">
        <f t="shared" si="11"/>
        <v>0</v>
      </c>
      <c r="P122" s="841"/>
    </row>
    <row r="123" spans="1:16" s="616" customFormat="1" ht="17.25" x14ac:dyDescent="0.2">
      <c r="A123" s="646"/>
      <c r="B123" s="647"/>
      <c r="C123" s="647"/>
      <c r="D123" s="647"/>
      <c r="E123" s="647"/>
      <c r="F123" s="647"/>
      <c r="G123" s="871"/>
      <c r="H123" s="647"/>
      <c r="I123" s="649"/>
      <c r="J123" s="682"/>
      <c r="K123" s="872"/>
      <c r="L123" s="682"/>
      <c r="M123" s="632">
        <f t="shared" si="9"/>
        <v>0</v>
      </c>
      <c r="N123" s="630">
        <f t="shared" si="10"/>
        <v>0</v>
      </c>
      <c r="O123" s="631">
        <f t="shared" si="11"/>
        <v>0</v>
      </c>
      <c r="P123" s="841"/>
    </row>
    <row r="124" spans="1:16" s="616" customFormat="1" ht="17.25" x14ac:dyDescent="0.2">
      <c r="A124" s="646"/>
      <c r="B124" s="647"/>
      <c r="C124" s="647"/>
      <c r="D124" s="647"/>
      <c r="E124" s="647"/>
      <c r="F124" s="647"/>
      <c r="G124" s="871"/>
      <c r="H124" s="647"/>
      <c r="I124" s="649"/>
      <c r="J124" s="682"/>
      <c r="K124" s="872"/>
      <c r="L124" s="682"/>
      <c r="M124" s="632">
        <f t="shared" si="9"/>
        <v>0</v>
      </c>
      <c r="N124" s="630">
        <f t="shared" si="10"/>
        <v>0</v>
      </c>
      <c r="O124" s="631">
        <f t="shared" si="11"/>
        <v>0</v>
      </c>
      <c r="P124" s="841"/>
    </row>
    <row r="125" spans="1:16" s="616" customFormat="1" ht="17.25" x14ac:dyDescent="0.2">
      <c r="A125" s="646"/>
      <c r="B125" s="647"/>
      <c r="C125" s="647"/>
      <c r="D125" s="647"/>
      <c r="E125" s="647"/>
      <c r="F125" s="647"/>
      <c r="G125" s="871"/>
      <c r="H125" s="647"/>
      <c r="I125" s="649"/>
      <c r="J125" s="682"/>
      <c r="K125" s="872"/>
      <c r="L125" s="682"/>
      <c r="M125" s="632">
        <f t="shared" si="9"/>
        <v>0</v>
      </c>
      <c r="N125" s="630">
        <f t="shared" si="10"/>
        <v>0</v>
      </c>
      <c r="O125" s="631">
        <f t="shared" si="11"/>
        <v>0</v>
      </c>
      <c r="P125" s="841"/>
    </row>
    <row r="126" spans="1:16" s="616" customFormat="1" ht="17.25" x14ac:dyDescent="0.2">
      <c r="A126" s="646"/>
      <c r="B126" s="647"/>
      <c r="C126" s="647"/>
      <c r="D126" s="647"/>
      <c r="E126" s="647"/>
      <c r="F126" s="647"/>
      <c r="G126" s="871"/>
      <c r="H126" s="647"/>
      <c r="I126" s="649"/>
      <c r="J126" s="682"/>
      <c r="K126" s="872"/>
      <c r="L126" s="682"/>
      <c r="M126" s="632">
        <f t="shared" si="9"/>
        <v>0</v>
      </c>
      <c r="N126" s="630">
        <f t="shared" si="10"/>
        <v>0</v>
      </c>
      <c r="O126" s="631">
        <f t="shared" si="11"/>
        <v>0</v>
      </c>
      <c r="P126" s="841"/>
    </row>
    <row r="127" spans="1:16" s="616" customFormat="1" ht="17.25" x14ac:dyDescent="0.2">
      <c r="A127" s="646"/>
      <c r="B127" s="647"/>
      <c r="C127" s="647"/>
      <c r="D127" s="647"/>
      <c r="E127" s="647"/>
      <c r="F127" s="647"/>
      <c r="G127" s="871"/>
      <c r="H127" s="647"/>
      <c r="I127" s="649"/>
      <c r="J127" s="682"/>
      <c r="K127" s="872"/>
      <c r="L127" s="682"/>
      <c r="M127" s="632">
        <f t="shared" si="9"/>
        <v>0</v>
      </c>
      <c r="N127" s="630">
        <f t="shared" si="10"/>
        <v>0</v>
      </c>
      <c r="O127" s="631">
        <f t="shared" si="11"/>
        <v>0</v>
      </c>
      <c r="P127" s="841"/>
    </row>
    <row r="128" spans="1:16" s="616" customFormat="1" ht="17.25" x14ac:dyDescent="0.2">
      <c r="A128" s="646"/>
      <c r="B128" s="647"/>
      <c r="C128" s="647"/>
      <c r="D128" s="647"/>
      <c r="E128" s="647"/>
      <c r="F128" s="647"/>
      <c r="G128" s="871"/>
      <c r="H128" s="647"/>
      <c r="I128" s="649"/>
      <c r="J128" s="682"/>
      <c r="K128" s="872"/>
      <c r="L128" s="682"/>
      <c r="M128" s="632">
        <f t="shared" si="9"/>
        <v>0</v>
      </c>
      <c r="N128" s="630">
        <f t="shared" si="10"/>
        <v>0</v>
      </c>
      <c r="O128" s="631">
        <f t="shared" si="11"/>
        <v>0</v>
      </c>
      <c r="P128" s="841"/>
    </row>
    <row r="129" spans="1:16" s="616" customFormat="1" ht="17.25" x14ac:dyDescent="0.2">
      <c r="A129" s="646"/>
      <c r="B129" s="647"/>
      <c r="C129" s="647"/>
      <c r="D129" s="647"/>
      <c r="E129" s="647"/>
      <c r="F129" s="647"/>
      <c r="G129" s="871"/>
      <c r="H129" s="647"/>
      <c r="I129" s="649"/>
      <c r="J129" s="682"/>
      <c r="K129" s="872"/>
      <c r="L129" s="682"/>
      <c r="M129" s="632">
        <f t="shared" si="9"/>
        <v>0</v>
      </c>
      <c r="N129" s="630">
        <f t="shared" si="10"/>
        <v>0</v>
      </c>
      <c r="O129" s="631">
        <f t="shared" si="11"/>
        <v>0</v>
      </c>
      <c r="P129" s="841"/>
    </row>
    <row r="130" spans="1:16" s="616" customFormat="1" ht="17.25" x14ac:dyDescent="0.2">
      <c r="A130" s="646"/>
      <c r="B130" s="647"/>
      <c r="C130" s="647"/>
      <c r="D130" s="647"/>
      <c r="E130" s="647"/>
      <c r="F130" s="647"/>
      <c r="G130" s="871"/>
      <c r="H130" s="647"/>
      <c r="I130" s="649"/>
      <c r="J130" s="682"/>
      <c r="K130" s="872"/>
      <c r="L130" s="682"/>
      <c r="M130" s="632">
        <f t="shared" si="9"/>
        <v>0</v>
      </c>
      <c r="N130" s="630">
        <f t="shared" si="10"/>
        <v>0</v>
      </c>
      <c r="O130" s="631">
        <f t="shared" si="11"/>
        <v>0</v>
      </c>
      <c r="P130" s="841"/>
    </row>
    <row r="131" spans="1:16" s="616" customFormat="1" ht="17.25" x14ac:dyDescent="0.2">
      <c r="A131" s="646"/>
      <c r="B131" s="647"/>
      <c r="C131" s="647"/>
      <c r="D131" s="647"/>
      <c r="E131" s="647"/>
      <c r="F131" s="647"/>
      <c r="G131" s="871"/>
      <c r="H131" s="647"/>
      <c r="I131" s="649"/>
      <c r="J131" s="682"/>
      <c r="K131" s="872"/>
      <c r="L131" s="682"/>
      <c r="M131" s="632">
        <f t="shared" si="9"/>
        <v>0</v>
      </c>
      <c r="N131" s="630">
        <f t="shared" si="10"/>
        <v>0</v>
      </c>
      <c r="O131" s="631">
        <f t="shared" si="11"/>
        <v>0</v>
      </c>
      <c r="P131" s="841"/>
    </row>
    <row r="132" spans="1:16" s="616" customFormat="1" ht="17.25" x14ac:dyDescent="0.2">
      <c r="A132" s="646"/>
      <c r="B132" s="647"/>
      <c r="C132" s="647"/>
      <c r="D132" s="647"/>
      <c r="E132" s="647"/>
      <c r="F132" s="647"/>
      <c r="G132" s="871"/>
      <c r="H132" s="647"/>
      <c r="I132" s="649"/>
      <c r="J132" s="682"/>
      <c r="K132" s="872"/>
      <c r="L132" s="682"/>
      <c r="M132" s="632">
        <f t="shared" si="9"/>
        <v>0</v>
      </c>
      <c r="N132" s="630">
        <f t="shared" si="10"/>
        <v>0</v>
      </c>
      <c r="O132" s="631">
        <f t="shared" si="11"/>
        <v>0</v>
      </c>
      <c r="P132" s="841"/>
    </row>
    <row r="133" spans="1:16" s="616" customFormat="1" ht="17.25" x14ac:dyDescent="0.2">
      <c r="A133" s="646"/>
      <c r="B133" s="647"/>
      <c r="C133" s="647"/>
      <c r="D133" s="647"/>
      <c r="E133" s="647"/>
      <c r="F133" s="647"/>
      <c r="G133" s="871"/>
      <c r="H133" s="647"/>
      <c r="I133" s="649"/>
      <c r="J133" s="682"/>
      <c r="K133" s="872"/>
      <c r="L133" s="682"/>
      <c r="M133" s="632">
        <f t="shared" si="9"/>
        <v>0</v>
      </c>
      <c r="N133" s="630">
        <f t="shared" si="10"/>
        <v>0</v>
      </c>
      <c r="O133" s="631">
        <f t="shared" si="11"/>
        <v>0</v>
      </c>
      <c r="P133" s="841"/>
    </row>
    <row r="134" spans="1:16" s="616" customFormat="1" ht="17.25" x14ac:dyDescent="0.2">
      <c r="A134" s="646"/>
      <c r="B134" s="647"/>
      <c r="C134" s="647"/>
      <c r="D134" s="647"/>
      <c r="E134" s="647"/>
      <c r="F134" s="647"/>
      <c r="G134" s="871"/>
      <c r="H134" s="647"/>
      <c r="I134" s="649"/>
      <c r="J134" s="682"/>
      <c r="K134" s="872"/>
      <c r="L134" s="682"/>
      <c r="M134" s="632">
        <f t="shared" si="9"/>
        <v>0</v>
      </c>
      <c r="N134" s="630">
        <f t="shared" si="10"/>
        <v>0</v>
      </c>
      <c r="O134" s="631">
        <f t="shared" si="11"/>
        <v>0</v>
      </c>
      <c r="P134" s="841"/>
    </row>
    <row r="135" spans="1:16" s="616" customFormat="1" ht="17.25" x14ac:dyDescent="0.2">
      <c r="A135" s="646"/>
      <c r="B135" s="647"/>
      <c r="C135" s="647"/>
      <c r="D135" s="647"/>
      <c r="E135" s="647"/>
      <c r="F135" s="647"/>
      <c r="G135" s="871"/>
      <c r="H135" s="647"/>
      <c r="I135" s="649"/>
      <c r="J135" s="682"/>
      <c r="K135" s="872"/>
      <c r="L135" s="682"/>
      <c r="M135" s="632">
        <f t="shared" si="9"/>
        <v>0</v>
      </c>
      <c r="N135" s="630">
        <f t="shared" si="10"/>
        <v>0</v>
      </c>
      <c r="O135" s="631">
        <f t="shared" si="11"/>
        <v>0</v>
      </c>
      <c r="P135" s="841"/>
    </row>
    <row r="136" spans="1:16" s="616" customFormat="1" ht="17.25" x14ac:dyDescent="0.2">
      <c r="A136" s="646"/>
      <c r="B136" s="647"/>
      <c r="C136" s="647"/>
      <c r="D136" s="647"/>
      <c r="E136" s="647"/>
      <c r="F136" s="647"/>
      <c r="G136" s="871"/>
      <c r="H136" s="647"/>
      <c r="I136" s="649"/>
      <c r="J136" s="682"/>
      <c r="K136" s="872"/>
      <c r="L136" s="682"/>
      <c r="M136" s="632">
        <f t="shared" si="9"/>
        <v>0</v>
      </c>
      <c r="N136" s="630">
        <f t="shared" si="10"/>
        <v>0</v>
      </c>
      <c r="O136" s="631">
        <f t="shared" si="11"/>
        <v>0</v>
      </c>
      <c r="P136" s="841"/>
    </row>
    <row r="137" spans="1:16" s="616" customFormat="1" ht="17.25" x14ac:dyDescent="0.2">
      <c r="A137" s="646"/>
      <c r="B137" s="647"/>
      <c r="C137" s="647"/>
      <c r="D137" s="647"/>
      <c r="E137" s="647"/>
      <c r="F137" s="647"/>
      <c r="G137" s="871"/>
      <c r="H137" s="647"/>
      <c r="I137" s="649"/>
      <c r="J137" s="682"/>
      <c r="K137" s="872"/>
      <c r="L137" s="682"/>
      <c r="M137" s="632">
        <f t="shared" si="9"/>
        <v>0</v>
      </c>
      <c r="N137" s="630">
        <f t="shared" si="10"/>
        <v>0</v>
      </c>
      <c r="O137" s="631">
        <f t="shared" si="11"/>
        <v>0</v>
      </c>
      <c r="P137" s="841"/>
    </row>
    <row r="138" spans="1:16" s="616" customFormat="1" ht="17.25" x14ac:dyDescent="0.2">
      <c r="A138" s="646"/>
      <c r="B138" s="647"/>
      <c r="C138" s="647"/>
      <c r="D138" s="647"/>
      <c r="E138" s="647"/>
      <c r="F138" s="647"/>
      <c r="G138" s="871"/>
      <c r="H138" s="647"/>
      <c r="I138" s="649"/>
      <c r="J138" s="682"/>
      <c r="K138" s="872"/>
      <c r="L138" s="682"/>
      <c r="M138" s="632">
        <f t="shared" si="9"/>
        <v>0</v>
      </c>
      <c r="N138" s="630">
        <f t="shared" si="10"/>
        <v>0</v>
      </c>
      <c r="O138" s="631">
        <f t="shared" si="11"/>
        <v>0</v>
      </c>
      <c r="P138" s="841"/>
    </row>
    <row r="139" spans="1:16" s="616" customFormat="1" ht="17.25" x14ac:dyDescent="0.2">
      <c r="A139" s="646"/>
      <c r="B139" s="647"/>
      <c r="C139" s="647"/>
      <c r="D139" s="647"/>
      <c r="E139" s="647"/>
      <c r="F139" s="647"/>
      <c r="G139" s="871"/>
      <c r="H139" s="647"/>
      <c r="I139" s="649"/>
      <c r="J139" s="682"/>
      <c r="K139" s="872"/>
      <c r="L139" s="682"/>
      <c r="M139" s="632">
        <f t="shared" si="9"/>
        <v>0</v>
      </c>
      <c r="N139" s="630">
        <f t="shared" si="10"/>
        <v>0</v>
      </c>
      <c r="O139" s="631">
        <f t="shared" si="11"/>
        <v>0</v>
      </c>
      <c r="P139" s="841"/>
    </row>
    <row r="140" spans="1:16" s="616" customFormat="1" ht="17.25" x14ac:dyDescent="0.2">
      <c r="A140" s="646"/>
      <c r="B140" s="647"/>
      <c r="C140" s="647"/>
      <c r="D140" s="647"/>
      <c r="E140" s="647"/>
      <c r="F140" s="647"/>
      <c r="G140" s="871"/>
      <c r="H140" s="647"/>
      <c r="I140" s="649"/>
      <c r="J140" s="682"/>
      <c r="K140" s="872"/>
      <c r="L140" s="682"/>
      <c r="M140" s="632">
        <f t="shared" si="9"/>
        <v>0</v>
      </c>
      <c r="N140" s="630">
        <f t="shared" si="10"/>
        <v>0</v>
      </c>
      <c r="O140" s="631">
        <f t="shared" si="11"/>
        <v>0</v>
      </c>
      <c r="P140" s="841"/>
    </row>
    <row r="141" spans="1:16" s="616" customFormat="1" ht="17.25" x14ac:dyDescent="0.2">
      <c r="A141" s="646"/>
      <c r="B141" s="647"/>
      <c r="C141" s="647"/>
      <c r="D141" s="647"/>
      <c r="E141" s="647"/>
      <c r="F141" s="647"/>
      <c r="G141" s="871"/>
      <c r="H141" s="647"/>
      <c r="I141" s="649"/>
      <c r="J141" s="682"/>
      <c r="K141" s="872"/>
      <c r="L141" s="682"/>
      <c r="M141" s="632">
        <f t="shared" si="9"/>
        <v>0</v>
      </c>
      <c r="N141" s="630">
        <f t="shared" si="10"/>
        <v>0</v>
      </c>
      <c r="O141" s="631">
        <f t="shared" si="11"/>
        <v>0</v>
      </c>
      <c r="P141" s="841"/>
    </row>
    <row r="142" spans="1:16" s="616" customFormat="1" ht="17.25" x14ac:dyDescent="0.2">
      <c r="A142" s="646"/>
      <c r="B142" s="647"/>
      <c r="C142" s="647"/>
      <c r="D142" s="647"/>
      <c r="E142" s="647"/>
      <c r="F142" s="647"/>
      <c r="G142" s="871"/>
      <c r="H142" s="647"/>
      <c r="I142" s="649"/>
      <c r="J142" s="682"/>
      <c r="K142" s="872"/>
      <c r="L142" s="682"/>
      <c r="M142" s="632">
        <f t="shared" ref="M142:M173" si="12">K142+J142</f>
        <v>0</v>
      </c>
      <c r="N142" s="630">
        <f t="shared" ref="N142:N173" si="13">I142-M142</f>
        <v>0</v>
      </c>
      <c r="O142" s="631">
        <f t="shared" ref="O142:O173" si="14">IFERROR(M142/I142, 0)</f>
        <v>0</v>
      </c>
      <c r="P142" s="841"/>
    </row>
    <row r="143" spans="1:16" s="616" customFormat="1" ht="17.25" x14ac:dyDescent="0.2">
      <c r="A143" s="646"/>
      <c r="B143" s="647"/>
      <c r="C143" s="647"/>
      <c r="D143" s="647"/>
      <c r="E143" s="647"/>
      <c r="F143" s="647"/>
      <c r="G143" s="871"/>
      <c r="H143" s="647"/>
      <c r="I143" s="649"/>
      <c r="J143" s="682"/>
      <c r="K143" s="872"/>
      <c r="L143" s="682"/>
      <c r="M143" s="632">
        <f t="shared" si="12"/>
        <v>0</v>
      </c>
      <c r="N143" s="630">
        <f t="shared" si="13"/>
        <v>0</v>
      </c>
      <c r="O143" s="631">
        <f t="shared" si="14"/>
        <v>0</v>
      </c>
      <c r="P143" s="841"/>
    </row>
    <row r="144" spans="1:16" s="616" customFormat="1" ht="17.25" x14ac:dyDescent="0.2">
      <c r="A144" s="646"/>
      <c r="B144" s="647"/>
      <c r="C144" s="647"/>
      <c r="D144" s="647"/>
      <c r="E144" s="647"/>
      <c r="F144" s="647"/>
      <c r="G144" s="871"/>
      <c r="H144" s="647"/>
      <c r="I144" s="649"/>
      <c r="J144" s="682"/>
      <c r="K144" s="872"/>
      <c r="L144" s="682"/>
      <c r="M144" s="632">
        <f t="shared" si="12"/>
        <v>0</v>
      </c>
      <c r="N144" s="630">
        <f t="shared" si="13"/>
        <v>0</v>
      </c>
      <c r="O144" s="631">
        <f t="shared" si="14"/>
        <v>0</v>
      </c>
      <c r="P144" s="841"/>
    </row>
    <row r="145" spans="1:16" s="616" customFormat="1" ht="17.25" x14ac:dyDescent="0.2">
      <c r="A145" s="646"/>
      <c r="B145" s="647"/>
      <c r="C145" s="647"/>
      <c r="D145" s="647"/>
      <c r="E145" s="647"/>
      <c r="F145" s="647"/>
      <c r="G145" s="871"/>
      <c r="H145" s="647"/>
      <c r="I145" s="649"/>
      <c r="J145" s="682"/>
      <c r="K145" s="872"/>
      <c r="L145" s="682"/>
      <c r="M145" s="632">
        <f t="shared" si="12"/>
        <v>0</v>
      </c>
      <c r="N145" s="630">
        <f t="shared" si="13"/>
        <v>0</v>
      </c>
      <c r="O145" s="631">
        <f t="shared" si="14"/>
        <v>0</v>
      </c>
      <c r="P145" s="841"/>
    </row>
    <row r="146" spans="1:16" s="616" customFormat="1" ht="17.25" x14ac:dyDescent="0.2">
      <c r="A146" s="646"/>
      <c r="B146" s="647"/>
      <c r="C146" s="647"/>
      <c r="D146" s="647"/>
      <c r="E146" s="647"/>
      <c r="F146" s="647"/>
      <c r="G146" s="871"/>
      <c r="H146" s="647"/>
      <c r="I146" s="649"/>
      <c r="J146" s="682"/>
      <c r="K146" s="872"/>
      <c r="L146" s="682"/>
      <c r="M146" s="632">
        <f t="shared" si="12"/>
        <v>0</v>
      </c>
      <c r="N146" s="630">
        <f t="shared" si="13"/>
        <v>0</v>
      </c>
      <c r="O146" s="631">
        <f t="shared" si="14"/>
        <v>0</v>
      </c>
      <c r="P146" s="841"/>
    </row>
    <row r="147" spans="1:16" s="616" customFormat="1" ht="17.25" x14ac:dyDescent="0.2">
      <c r="A147" s="646"/>
      <c r="B147" s="647"/>
      <c r="C147" s="647"/>
      <c r="D147" s="647"/>
      <c r="E147" s="647"/>
      <c r="F147" s="647"/>
      <c r="G147" s="871"/>
      <c r="H147" s="647"/>
      <c r="I147" s="649"/>
      <c r="J147" s="682"/>
      <c r="K147" s="872"/>
      <c r="L147" s="682"/>
      <c r="M147" s="632">
        <f t="shared" si="12"/>
        <v>0</v>
      </c>
      <c r="N147" s="630">
        <f t="shared" si="13"/>
        <v>0</v>
      </c>
      <c r="O147" s="631">
        <f t="shared" si="14"/>
        <v>0</v>
      </c>
      <c r="P147" s="841"/>
    </row>
    <row r="148" spans="1:16" s="616" customFormat="1" ht="17.25" x14ac:dyDescent="0.2">
      <c r="A148" s="646"/>
      <c r="B148" s="647"/>
      <c r="C148" s="647"/>
      <c r="D148" s="647"/>
      <c r="E148" s="647"/>
      <c r="F148" s="647"/>
      <c r="G148" s="871"/>
      <c r="H148" s="647"/>
      <c r="I148" s="649"/>
      <c r="J148" s="682"/>
      <c r="K148" s="872"/>
      <c r="L148" s="682"/>
      <c r="M148" s="632">
        <f t="shared" si="12"/>
        <v>0</v>
      </c>
      <c r="N148" s="630">
        <f t="shared" si="13"/>
        <v>0</v>
      </c>
      <c r="O148" s="631">
        <f t="shared" si="14"/>
        <v>0</v>
      </c>
      <c r="P148" s="841"/>
    </row>
    <row r="149" spans="1:16" s="616" customFormat="1" ht="17.25" x14ac:dyDescent="0.2">
      <c r="A149" s="646"/>
      <c r="B149" s="647"/>
      <c r="C149" s="647"/>
      <c r="D149" s="647"/>
      <c r="E149" s="647"/>
      <c r="F149" s="647"/>
      <c r="G149" s="871"/>
      <c r="H149" s="647"/>
      <c r="I149" s="649"/>
      <c r="J149" s="682"/>
      <c r="K149" s="872"/>
      <c r="L149" s="682"/>
      <c r="M149" s="632">
        <f t="shared" si="12"/>
        <v>0</v>
      </c>
      <c r="N149" s="630">
        <f t="shared" si="13"/>
        <v>0</v>
      </c>
      <c r="O149" s="631">
        <f t="shared" si="14"/>
        <v>0</v>
      </c>
      <c r="P149" s="841"/>
    </row>
    <row r="150" spans="1:16" s="616" customFormat="1" ht="17.25" x14ac:dyDescent="0.2">
      <c r="A150" s="646"/>
      <c r="B150" s="647"/>
      <c r="C150" s="647"/>
      <c r="D150" s="647"/>
      <c r="E150" s="647"/>
      <c r="F150" s="647"/>
      <c r="G150" s="871"/>
      <c r="H150" s="647"/>
      <c r="I150" s="649"/>
      <c r="J150" s="682"/>
      <c r="K150" s="872"/>
      <c r="L150" s="682"/>
      <c r="M150" s="632">
        <f t="shared" si="12"/>
        <v>0</v>
      </c>
      <c r="N150" s="630">
        <f t="shared" si="13"/>
        <v>0</v>
      </c>
      <c r="O150" s="631">
        <f t="shared" si="14"/>
        <v>0</v>
      </c>
      <c r="P150" s="841"/>
    </row>
    <row r="151" spans="1:16" s="616" customFormat="1" ht="17.25" x14ac:dyDescent="0.2">
      <c r="A151" s="646"/>
      <c r="B151" s="647"/>
      <c r="C151" s="647"/>
      <c r="D151" s="647"/>
      <c r="E151" s="647"/>
      <c r="F151" s="647"/>
      <c r="G151" s="871"/>
      <c r="H151" s="647"/>
      <c r="I151" s="649"/>
      <c r="J151" s="682"/>
      <c r="K151" s="872"/>
      <c r="L151" s="682"/>
      <c r="M151" s="632">
        <f t="shared" si="12"/>
        <v>0</v>
      </c>
      <c r="N151" s="630">
        <f t="shared" si="13"/>
        <v>0</v>
      </c>
      <c r="O151" s="631">
        <f t="shared" si="14"/>
        <v>0</v>
      </c>
      <c r="P151" s="841"/>
    </row>
    <row r="152" spans="1:16" s="616" customFormat="1" ht="17.25" x14ac:dyDescent="0.2">
      <c r="A152" s="646"/>
      <c r="B152" s="647"/>
      <c r="C152" s="647"/>
      <c r="D152" s="647"/>
      <c r="E152" s="647"/>
      <c r="F152" s="647"/>
      <c r="G152" s="871"/>
      <c r="H152" s="647"/>
      <c r="I152" s="649"/>
      <c r="J152" s="682"/>
      <c r="K152" s="872"/>
      <c r="L152" s="682"/>
      <c r="M152" s="632">
        <f t="shared" si="12"/>
        <v>0</v>
      </c>
      <c r="N152" s="630">
        <f t="shared" si="13"/>
        <v>0</v>
      </c>
      <c r="O152" s="631">
        <f t="shared" si="14"/>
        <v>0</v>
      </c>
      <c r="P152" s="841"/>
    </row>
    <row r="153" spans="1:16" s="616" customFormat="1" ht="17.25" x14ac:dyDescent="0.2">
      <c r="A153" s="646"/>
      <c r="B153" s="647"/>
      <c r="C153" s="647"/>
      <c r="D153" s="647"/>
      <c r="E153" s="647"/>
      <c r="F153" s="647"/>
      <c r="G153" s="871"/>
      <c r="H153" s="647"/>
      <c r="I153" s="649"/>
      <c r="J153" s="682"/>
      <c r="K153" s="872"/>
      <c r="L153" s="682"/>
      <c r="M153" s="632">
        <f t="shared" si="12"/>
        <v>0</v>
      </c>
      <c r="N153" s="630">
        <f t="shared" si="13"/>
        <v>0</v>
      </c>
      <c r="O153" s="631">
        <f t="shared" si="14"/>
        <v>0</v>
      </c>
      <c r="P153" s="841"/>
    </row>
    <row r="154" spans="1:16" s="616" customFormat="1" ht="17.25" x14ac:dyDescent="0.2">
      <c r="A154" s="646"/>
      <c r="B154" s="647"/>
      <c r="C154" s="647"/>
      <c r="D154" s="647"/>
      <c r="E154" s="647"/>
      <c r="F154" s="647"/>
      <c r="G154" s="871"/>
      <c r="H154" s="647"/>
      <c r="I154" s="649"/>
      <c r="J154" s="682"/>
      <c r="K154" s="872"/>
      <c r="L154" s="682"/>
      <c r="M154" s="632">
        <f t="shared" si="12"/>
        <v>0</v>
      </c>
      <c r="N154" s="630">
        <f t="shared" si="13"/>
        <v>0</v>
      </c>
      <c r="O154" s="631">
        <f t="shared" si="14"/>
        <v>0</v>
      </c>
      <c r="P154" s="841"/>
    </row>
    <row r="155" spans="1:16" s="616" customFormat="1" ht="17.25" x14ac:dyDescent="0.2">
      <c r="A155" s="646"/>
      <c r="B155" s="647"/>
      <c r="C155" s="647"/>
      <c r="D155" s="647"/>
      <c r="E155" s="647"/>
      <c r="F155" s="647"/>
      <c r="G155" s="871"/>
      <c r="H155" s="647"/>
      <c r="I155" s="649"/>
      <c r="J155" s="682"/>
      <c r="K155" s="872"/>
      <c r="L155" s="682"/>
      <c r="M155" s="632">
        <f t="shared" si="12"/>
        <v>0</v>
      </c>
      <c r="N155" s="630">
        <f t="shared" si="13"/>
        <v>0</v>
      </c>
      <c r="O155" s="631">
        <f t="shared" si="14"/>
        <v>0</v>
      </c>
      <c r="P155" s="841"/>
    </row>
    <row r="156" spans="1:16" s="616" customFormat="1" ht="17.25" x14ac:dyDescent="0.2">
      <c r="A156" s="646"/>
      <c r="B156" s="647"/>
      <c r="C156" s="647"/>
      <c r="D156" s="647"/>
      <c r="E156" s="647"/>
      <c r="F156" s="647"/>
      <c r="G156" s="871"/>
      <c r="H156" s="647"/>
      <c r="I156" s="649"/>
      <c r="J156" s="682"/>
      <c r="K156" s="872"/>
      <c r="L156" s="682"/>
      <c r="M156" s="632">
        <f t="shared" si="12"/>
        <v>0</v>
      </c>
      <c r="N156" s="630">
        <f t="shared" si="13"/>
        <v>0</v>
      </c>
      <c r="O156" s="631">
        <f t="shared" si="14"/>
        <v>0</v>
      </c>
      <c r="P156" s="841"/>
    </row>
    <row r="157" spans="1:16" s="616" customFormat="1" ht="17.25" x14ac:dyDescent="0.2">
      <c r="A157" s="646"/>
      <c r="B157" s="647"/>
      <c r="C157" s="647"/>
      <c r="D157" s="647"/>
      <c r="E157" s="647"/>
      <c r="F157" s="647"/>
      <c r="G157" s="871"/>
      <c r="H157" s="647"/>
      <c r="I157" s="649"/>
      <c r="J157" s="682"/>
      <c r="K157" s="872"/>
      <c r="L157" s="682"/>
      <c r="M157" s="632">
        <f t="shared" si="12"/>
        <v>0</v>
      </c>
      <c r="N157" s="630">
        <f t="shared" si="13"/>
        <v>0</v>
      </c>
      <c r="O157" s="631">
        <f t="shared" si="14"/>
        <v>0</v>
      </c>
      <c r="P157" s="841"/>
    </row>
    <row r="158" spans="1:16" s="616" customFormat="1" ht="17.25" x14ac:dyDescent="0.2">
      <c r="A158" s="646"/>
      <c r="B158" s="647"/>
      <c r="C158" s="647"/>
      <c r="D158" s="647"/>
      <c r="E158" s="647"/>
      <c r="F158" s="647"/>
      <c r="G158" s="871"/>
      <c r="H158" s="647"/>
      <c r="I158" s="649"/>
      <c r="J158" s="682"/>
      <c r="K158" s="872"/>
      <c r="L158" s="682"/>
      <c r="M158" s="632">
        <f t="shared" si="12"/>
        <v>0</v>
      </c>
      <c r="N158" s="630">
        <f t="shared" si="13"/>
        <v>0</v>
      </c>
      <c r="O158" s="631">
        <f t="shared" si="14"/>
        <v>0</v>
      </c>
      <c r="P158" s="841"/>
    </row>
    <row r="159" spans="1:16" s="616" customFormat="1" ht="17.25" x14ac:dyDescent="0.2">
      <c r="A159" s="646"/>
      <c r="B159" s="647"/>
      <c r="C159" s="647"/>
      <c r="D159" s="647"/>
      <c r="E159" s="647"/>
      <c r="F159" s="647"/>
      <c r="G159" s="871"/>
      <c r="H159" s="647"/>
      <c r="I159" s="649"/>
      <c r="J159" s="682"/>
      <c r="K159" s="872"/>
      <c r="L159" s="682"/>
      <c r="M159" s="632">
        <f t="shared" si="12"/>
        <v>0</v>
      </c>
      <c r="N159" s="630">
        <f t="shared" si="13"/>
        <v>0</v>
      </c>
      <c r="O159" s="631">
        <f t="shared" si="14"/>
        <v>0</v>
      </c>
      <c r="P159" s="841"/>
    </row>
    <row r="160" spans="1:16" s="616" customFormat="1" ht="17.25" x14ac:dyDescent="0.2">
      <c r="A160" s="646"/>
      <c r="B160" s="647"/>
      <c r="C160" s="647"/>
      <c r="D160" s="647"/>
      <c r="E160" s="647"/>
      <c r="F160" s="647"/>
      <c r="G160" s="871"/>
      <c r="H160" s="647"/>
      <c r="I160" s="649"/>
      <c r="J160" s="682"/>
      <c r="K160" s="872"/>
      <c r="L160" s="682"/>
      <c r="M160" s="632">
        <f t="shared" si="12"/>
        <v>0</v>
      </c>
      <c r="N160" s="630">
        <f t="shared" si="13"/>
        <v>0</v>
      </c>
      <c r="O160" s="631">
        <f t="shared" si="14"/>
        <v>0</v>
      </c>
      <c r="P160" s="841"/>
    </row>
    <row r="161" spans="1:16" s="616" customFormat="1" ht="17.25" x14ac:dyDescent="0.2">
      <c r="A161" s="646"/>
      <c r="B161" s="647"/>
      <c r="C161" s="647"/>
      <c r="D161" s="647"/>
      <c r="E161" s="647"/>
      <c r="F161" s="647"/>
      <c r="G161" s="871"/>
      <c r="H161" s="647"/>
      <c r="I161" s="649"/>
      <c r="J161" s="682"/>
      <c r="K161" s="872"/>
      <c r="L161" s="682"/>
      <c r="M161" s="632">
        <f t="shared" si="12"/>
        <v>0</v>
      </c>
      <c r="N161" s="630">
        <f t="shared" si="13"/>
        <v>0</v>
      </c>
      <c r="O161" s="631">
        <f t="shared" si="14"/>
        <v>0</v>
      </c>
      <c r="P161" s="841"/>
    </row>
    <row r="162" spans="1:16" s="616" customFormat="1" ht="17.25" x14ac:dyDescent="0.2">
      <c r="A162" s="646"/>
      <c r="B162" s="647"/>
      <c r="C162" s="647"/>
      <c r="D162" s="647"/>
      <c r="E162" s="647"/>
      <c r="F162" s="647"/>
      <c r="G162" s="871"/>
      <c r="H162" s="647"/>
      <c r="I162" s="649"/>
      <c r="J162" s="682"/>
      <c r="K162" s="872"/>
      <c r="L162" s="682"/>
      <c r="M162" s="632">
        <f t="shared" si="12"/>
        <v>0</v>
      </c>
      <c r="N162" s="630">
        <f t="shared" si="13"/>
        <v>0</v>
      </c>
      <c r="O162" s="631">
        <f t="shared" si="14"/>
        <v>0</v>
      </c>
      <c r="P162" s="841"/>
    </row>
    <row r="163" spans="1:16" s="616" customFormat="1" ht="17.25" x14ac:dyDescent="0.2">
      <c r="A163" s="646"/>
      <c r="B163" s="647"/>
      <c r="C163" s="647"/>
      <c r="D163" s="647"/>
      <c r="E163" s="647"/>
      <c r="F163" s="647"/>
      <c r="G163" s="871"/>
      <c r="H163" s="647"/>
      <c r="I163" s="649"/>
      <c r="J163" s="682"/>
      <c r="K163" s="872"/>
      <c r="L163" s="682"/>
      <c r="M163" s="632">
        <f t="shared" si="12"/>
        <v>0</v>
      </c>
      <c r="N163" s="630">
        <f t="shared" si="13"/>
        <v>0</v>
      </c>
      <c r="O163" s="631">
        <f t="shared" si="14"/>
        <v>0</v>
      </c>
      <c r="P163" s="841"/>
    </row>
    <row r="164" spans="1:16" s="616" customFormat="1" ht="17.25" x14ac:dyDescent="0.2">
      <c r="A164" s="646"/>
      <c r="B164" s="647"/>
      <c r="C164" s="647"/>
      <c r="D164" s="647"/>
      <c r="E164" s="647"/>
      <c r="F164" s="647"/>
      <c r="G164" s="871"/>
      <c r="H164" s="647"/>
      <c r="I164" s="649"/>
      <c r="J164" s="682"/>
      <c r="K164" s="872"/>
      <c r="L164" s="682"/>
      <c r="M164" s="632">
        <f t="shared" si="12"/>
        <v>0</v>
      </c>
      <c r="N164" s="630">
        <f t="shared" si="13"/>
        <v>0</v>
      </c>
      <c r="O164" s="631">
        <f t="shared" si="14"/>
        <v>0</v>
      </c>
      <c r="P164" s="841"/>
    </row>
    <row r="165" spans="1:16" s="616" customFormat="1" ht="17.25" x14ac:dyDescent="0.2">
      <c r="A165" s="646"/>
      <c r="B165" s="647"/>
      <c r="C165" s="647"/>
      <c r="D165" s="647"/>
      <c r="E165" s="647"/>
      <c r="F165" s="647"/>
      <c r="G165" s="871"/>
      <c r="H165" s="647"/>
      <c r="I165" s="649"/>
      <c r="J165" s="682"/>
      <c r="K165" s="872"/>
      <c r="L165" s="682"/>
      <c r="M165" s="632">
        <f t="shared" si="12"/>
        <v>0</v>
      </c>
      <c r="N165" s="630">
        <f t="shared" si="13"/>
        <v>0</v>
      </c>
      <c r="O165" s="631">
        <f t="shared" si="14"/>
        <v>0</v>
      </c>
      <c r="P165" s="841"/>
    </row>
    <row r="166" spans="1:16" s="616" customFormat="1" ht="17.25" x14ac:dyDescent="0.2">
      <c r="A166" s="646"/>
      <c r="B166" s="647"/>
      <c r="C166" s="647"/>
      <c r="D166" s="647"/>
      <c r="E166" s="647"/>
      <c r="F166" s="647"/>
      <c r="G166" s="871"/>
      <c r="H166" s="647"/>
      <c r="I166" s="649"/>
      <c r="J166" s="682"/>
      <c r="K166" s="872"/>
      <c r="L166" s="682"/>
      <c r="M166" s="632">
        <f t="shared" si="12"/>
        <v>0</v>
      </c>
      <c r="N166" s="630">
        <f t="shared" si="13"/>
        <v>0</v>
      </c>
      <c r="O166" s="631">
        <f t="shared" si="14"/>
        <v>0</v>
      </c>
      <c r="P166" s="841"/>
    </row>
    <row r="167" spans="1:16" s="616" customFormat="1" ht="17.25" x14ac:dyDescent="0.2">
      <c r="A167" s="646"/>
      <c r="B167" s="647"/>
      <c r="C167" s="647"/>
      <c r="D167" s="647"/>
      <c r="E167" s="647"/>
      <c r="F167" s="647"/>
      <c r="G167" s="871"/>
      <c r="H167" s="647"/>
      <c r="I167" s="649"/>
      <c r="J167" s="682"/>
      <c r="K167" s="872"/>
      <c r="L167" s="682"/>
      <c r="M167" s="632">
        <f t="shared" si="12"/>
        <v>0</v>
      </c>
      <c r="N167" s="630">
        <f t="shared" si="13"/>
        <v>0</v>
      </c>
      <c r="O167" s="631">
        <f t="shared" si="14"/>
        <v>0</v>
      </c>
      <c r="P167" s="841"/>
    </row>
    <row r="168" spans="1:16" s="616" customFormat="1" ht="17.25" x14ac:dyDescent="0.2">
      <c r="A168" s="646"/>
      <c r="B168" s="647"/>
      <c r="C168" s="647"/>
      <c r="D168" s="647"/>
      <c r="E168" s="647"/>
      <c r="F168" s="647"/>
      <c r="G168" s="871"/>
      <c r="H168" s="647"/>
      <c r="I168" s="649"/>
      <c r="J168" s="682"/>
      <c r="K168" s="872"/>
      <c r="L168" s="682"/>
      <c r="M168" s="632">
        <f t="shared" si="12"/>
        <v>0</v>
      </c>
      <c r="N168" s="630">
        <f t="shared" si="13"/>
        <v>0</v>
      </c>
      <c r="O168" s="631">
        <f t="shared" si="14"/>
        <v>0</v>
      </c>
      <c r="P168" s="841"/>
    </row>
    <row r="169" spans="1:16" s="616" customFormat="1" ht="17.25" x14ac:dyDescent="0.2">
      <c r="A169" s="646"/>
      <c r="B169" s="647"/>
      <c r="C169" s="647"/>
      <c r="D169" s="647"/>
      <c r="E169" s="647"/>
      <c r="F169" s="647"/>
      <c r="G169" s="871"/>
      <c r="H169" s="647"/>
      <c r="I169" s="649"/>
      <c r="J169" s="682"/>
      <c r="K169" s="872"/>
      <c r="L169" s="682"/>
      <c r="M169" s="632">
        <f t="shared" si="12"/>
        <v>0</v>
      </c>
      <c r="N169" s="630">
        <f t="shared" si="13"/>
        <v>0</v>
      </c>
      <c r="O169" s="631">
        <f t="shared" si="14"/>
        <v>0</v>
      </c>
      <c r="P169" s="841"/>
    </row>
    <row r="170" spans="1:16" s="616" customFormat="1" ht="17.25" x14ac:dyDescent="0.2">
      <c r="A170" s="646"/>
      <c r="B170" s="647"/>
      <c r="C170" s="647"/>
      <c r="D170" s="647"/>
      <c r="E170" s="647"/>
      <c r="F170" s="647"/>
      <c r="G170" s="871"/>
      <c r="H170" s="647"/>
      <c r="I170" s="649"/>
      <c r="J170" s="682"/>
      <c r="K170" s="872"/>
      <c r="L170" s="682"/>
      <c r="M170" s="632">
        <f t="shared" si="12"/>
        <v>0</v>
      </c>
      <c r="N170" s="630">
        <f t="shared" si="13"/>
        <v>0</v>
      </c>
      <c r="O170" s="631">
        <f t="shared" si="14"/>
        <v>0</v>
      </c>
      <c r="P170" s="841"/>
    </row>
    <row r="171" spans="1:16" s="616" customFormat="1" ht="17.25" x14ac:dyDescent="0.2">
      <c r="A171" s="646"/>
      <c r="B171" s="647"/>
      <c r="C171" s="647"/>
      <c r="D171" s="647"/>
      <c r="E171" s="647"/>
      <c r="F171" s="647"/>
      <c r="G171" s="871"/>
      <c r="H171" s="647"/>
      <c r="I171" s="649"/>
      <c r="J171" s="682"/>
      <c r="K171" s="872"/>
      <c r="L171" s="682"/>
      <c r="M171" s="632">
        <f t="shared" si="12"/>
        <v>0</v>
      </c>
      <c r="N171" s="630">
        <f t="shared" si="13"/>
        <v>0</v>
      </c>
      <c r="O171" s="631">
        <f t="shared" si="14"/>
        <v>0</v>
      </c>
      <c r="P171" s="841"/>
    </row>
    <row r="172" spans="1:16" s="616" customFormat="1" ht="17.25" x14ac:dyDescent="0.2">
      <c r="A172" s="646"/>
      <c r="B172" s="647"/>
      <c r="C172" s="647"/>
      <c r="D172" s="647"/>
      <c r="E172" s="647"/>
      <c r="F172" s="647"/>
      <c r="G172" s="871"/>
      <c r="H172" s="647"/>
      <c r="I172" s="649"/>
      <c r="J172" s="682"/>
      <c r="K172" s="872"/>
      <c r="L172" s="682"/>
      <c r="M172" s="632">
        <f t="shared" si="12"/>
        <v>0</v>
      </c>
      <c r="N172" s="630">
        <f t="shared" si="13"/>
        <v>0</v>
      </c>
      <c r="O172" s="631">
        <f t="shared" si="14"/>
        <v>0</v>
      </c>
      <c r="P172" s="841"/>
    </row>
    <row r="173" spans="1:16" s="616" customFormat="1" ht="17.25" x14ac:dyDescent="0.2">
      <c r="A173" s="646"/>
      <c r="B173" s="647"/>
      <c r="C173" s="647"/>
      <c r="D173" s="647"/>
      <c r="E173" s="647"/>
      <c r="F173" s="647"/>
      <c r="G173" s="871"/>
      <c r="H173" s="647"/>
      <c r="I173" s="649"/>
      <c r="J173" s="682"/>
      <c r="K173" s="872"/>
      <c r="L173" s="682"/>
      <c r="M173" s="632">
        <f t="shared" si="12"/>
        <v>0</v>
      </c>
      <c r="N173" s="630">
        <f t="shared" si="13"/>
        <v>0</v>
      </c>
      <c r="O173" s="631">
        <f t="shared" si="14"/>
        <v>0</v>
      </c>
      <c r="P173" s="841"/>
    </row>
    <row r="174" spans="1:16" s="616" customFormat="1" ht="17.25" x14ac:dyDescent="0.2">
      <c r="A174" s="646"/>
      <c r="B174" s="647"/>
      <c r="C174" s="647"/>
      <c r="D174" s="647"/>
      <c r="E174" s="647"/>
      <c r="F174" s="647"/>
      <c r="G174" s="871"/>
      <c r="H174" s="647"/>
      <c r="I174" s="649"/>
      <c r="J174" s="682"/>
      <c r="K174" s="872"/>
      <c r="L174" s="682"/>
      <c r="M174" s="632">
        <f t="shared" ref="M174:M200" si="15">K174+J174</f>
        <v>0</v>
      </c>
      <c r="N174" s="630">
        <f t="shared" ref="N174:N200" si="16">I174-M174</f>
        <v>0</v>
      </c>
      <c r="O174" s="631">
        <f t="shared" ref="O174:O200" si="17">IFERROR(M174/I174, 0)</f>
        <v>0</v>
      </c>
      <c r="P174" s="841"/>
    </row>
    <row r="175" spans="1:16" s="616" customFormat="1" ht="17.25" x14ac:dyDescent="0.2">
      <c r="A175" s="646"/>
      <c r="B175" s="647"/>
      <c r="C175" s="647"/>
      <c r="D175" s="647"/>
      <c r="E175" s="647"/>
      <c r="F175" s="647"/>
      <c r="G175" s="871"/>
      <c r="H175" s="647"/>
      <c r="I175" s="649"/>
      <c r="J175" s="682"/>
      <c r="K175" s="872"/>
      <c r="L175" s="682"/>
      <c r="M175" s="632">
        <f t="shared" si="15"/>
        <v>0</v>
      </c>
      <c r="N175" s="630">
        <f t="shared" si="16"/>
        <v>0</v>
      </c>
      <c r="O175" s="631">
        <f t="shared" si="17"/>
        <v>0</v>
      </c>
      <c r="P175" s="841"/>
    </row>
    <row r="176" spans="1:16" s="616" customFormat="1" ht="17.25" x14ac:dyDescent="0.2">
      <c r="A176" s="646"/>
      <c r="B176" s="647"/>
      <c r="C176" s="647"/>
      <c r="D176" s="647"/>
      <c r="E176" s="647"/>
      <c r="F176" s="647"/>
      <c r="G176" s="871"/>
      <c r="H176" s="647"/>
      <c r="I176" s="649"/>
      <c r="J176" s="682"/>
      <c r="K176" s="872"/>
      <c r="L176" s="682"/>
      <c r="M176" s="632">
        <f t="shared" si="15"/>
        <v>0</v>
      </c>
      <c r="N176" s="630">
        <f t="shared" si="16"/>
        <v>0</v>
      </c>
      <c r="O176" s="631">
        <f t="shared" si="17"/>
        <v>0</v>
      </c>
      <c r="P176" s="841"/>
    </row>
    <row r="177" spans="1:16" s="616" customFormat="1" ht="17.25" x14ac:dyDescent="0.2">
      <c r="A177" s="646"/>
      <c r="B177" s="647"/>
      <c r="C177" s="647"/>
      <c r="D177" s="647"/>
      <c r="E177" s="647"/>
      <c r="F177" s="647"/>
      <c r="G177" s="871"/>
      <c r="H177" s="647"/>
      <c r="I177" s="649"/>
      <c r="J177" s="682"/>
      <c r="K177" s="872"/>
      <c r="L177" s="682"/>
      <c r="M177" s="632">
        <f t="shared" si="15"/>
        <v>0</v>
      </c>
      <c r="N177" s="630">
        <f t="shared" si="16"/>
        <v>0</v>
      </c>
      <c r="O177" s="631">
        <f t="shared" si="17"/>
        <v>0</v>
      </c>
      <c r="P177" s="841"/>
    </row>
    <row r="178" spans="1:16" s="616" customFormat="1" ht="17.25" x14ac:dyDescent="0.2">
      <c r="A178" s="646"/>
      <c r="B178" s="647"/>
      <c r="C178" s="647"/>
      <c r="D178" s="647"/>
      <c r="E178" s="647"/>
      <c r="F178" s="647"/>
      <c r="G178" s="871"/>
      <c r="H178" s="647"/>
      <c r="I178" s="649"/>
      <c r="J178" s="682"/>
      <c r="K178" s="872"/>
      <c r="L178" s="682"/>
      <c r="M178" s="632">
        <f t="shared" si="15"/>
        <v>0</v>
      </c>
      <c r="N178" s="630">
        <f t="shared" si="16"/>
        <v>0</v>
      </c>
      <c r="O178" s="631">
        <f t="shared" si="17"/>
        <v>0</v>
      </c>
      <c r="P178" s="841"/>
    </row>
    <row r="179" spans="1:16" s="616" customFormat="1" ht="17.25" x14ac:dyDescent="0.2">
      <c r="A179" s="646"/>
      <c r="B179" s="647"/>
      <c r="C179" s="647"/>
      <c r="D179" s="647"/>
      <c r="E179" s="647"/>
      <c r="F179" s="647"/>
      <c r="G179" s="871"/>
      <c r="H179" s="647"/>
      <c r="I179" s="649"/>
      <c r="J179" s="682"/>
      <c r="K179" s="872"/>
      <c r="L179" s="682"/>
      <c r="M179" s="632">
        <f t="shared" si="15"/>
        <v>0</v>
      </c>
      <c r="N179" s="630">
        <f t="shared" si="16"/>
        <v>0</v>
      </c>
      <c r="O179" s="631">
        <f t="shared" si="17"/>
        <v>0</v>
      </c>
      <c r="P179" s="841"/>
    </row>
    <row r="180" spans="1:16" s="616" customFormat="1" ht="17.25" x14ac:dyDescent="0.2">
      <c r="A180" s="646"/>
      <c r="B180" s="647"/>
      <c r="C180" s="647"/>
      <c r="D180" s="647"/>
      <c r="E180" s="647"/>
      <c r="F180" s="647"/>
      <c r="G180" s="871"/>
      <c r="H180" s="647"/>
      <c r="I180" s="649"/>
      <c r="J180" s="682"/>
      <c r="K180" s="872"/>
      <c r="L180" s="682"/>
      <c r="M180" s="632">
        <f t="shared" si="15"/>
        <v>0</v>
      </c>
      <c r="N180" s="630">
        <f t="shared" si="16"/>
        <v>0</v>
      </c>
      <c r="O180" s="631">
        <f t="shared" si="17"/>
        <v>0</v>
      </c>
      <c r="P180" s="841"/>
    </row>
    <row r="181" spans="1:16" s="616" customFormat="1" ht="17.25" x14ac:dyDescent="0.2">
      <c r="A181" s="646"/>
      <c r="B181" s="647"/>
      <c r="C181" s="647"/>
      <c r="D181" s="647"/>
      <c r="E181" s="647"/>
      <c r="F181" s="647"/>
      <c r="G181" s="871"/>
      <c r="H181" s="647"/>
      <c r="I181" s="649"/>
      <c r="J181" s="682"/>
      <c r="K181" s="872"/>
      <c r="L181" s="682"/>
      <c r="M181" s="632">
        <f t="shared" si="15"/>
        <v>0</v>
      </c>
      <c r="N181" s="630">
        <f t="shared" si="16"/>
        <v>0</v>
      </c>
      <c r="O181" s="631">
        <f t="shared" si="17"/>
        <v>0</v>
      </c>
      <c r="P181" s="841"/>
    </row>
    <row r="182" spans="1:16" s="616" customFormat="1" ht="17.25" x14ac:dyDescent="0.2">
      <c r="A182" s="646"/>
      <c r="B182" s="647"/>
      <c r="C182" s="647"/>
      <c r="D182" s="647"/>
      <c r="E182" s="647"/>
      <c r="F182" s="647"/>
      <c r="G182" s="871"/>
      <c r="H182" s="647"/>
      <c r="I182" s="649"/>
      <c r="J182" s="682"/>
      <c r="K182" s="872"/>
      <c r="L182" s="682"/>
      <c r="M182" s="632">
        <f t="shared" si="15"/>
        <v>0</v>
      </c>
      <c r="N182" s="630">
        <f t="shared" si="16"/>
        <v>0</v>
      </c>
      <c r="O182" s="631">
        <f t="shared" si="17"/>
        <v>0</v>
      </c>
      <c r="P182" s="841"/>
    </row>
    <row r="183" spans="1:16" s="616" customFormat="1" ht="17.25" x14ac:dyDescent="0.2">
      <c r="A183" s="646"/>
      <c r="B183" s="647"/>
      <c r="C183" s="647"/>
      <c r="D183" s="647"/>
      <c r="E183" s="647"/>
      <c r="F183" s="647"/>
      <c r="G183" s="871"/>
      <c r="H183" s="647"/>
      <c r="I183" s="649"/>
      <c r="J183" s="682"/>
      <c r="K183" s="872"/>
      <c r="L183" s="682"/>
      <c r="M183" s="632">
        <f t="shared" si="15"/>
        <v>0</v>
      </c>
      <c r="N183" s="630">
        <f t="shared" si="16"/>
        <v>0</v>
      </c>
      <c r="O183" s="631">
        <f t="shared" si="17"/>
        <v>0</v>
      </c>
      <c r="P183" s="841"/>
    </row>
    <row r="184" spans="1:16" s="616" customFormat="1" ht="17.25" x14ac:dyDescent="0.2">
      <c r="A184" s="646"/>
      <c r="B184" s="647"/>
      <c r="C184" s="647"/>
      <c r="D184" s="647"/>
      <c r="E184" s="647"/>
      <c r="F184" s="647"/>
      <c r="G184" s="871"/>
      <c r="H184" s="647"/>
      <c r="I184" s="649"/>
      <c r="J184" s="682"/>
      <c r="K184" s="872"/>
      <c r="L184" s="682"/>
      <c r="M184" s="632">
        <f t="shared" si="15"/>
        <v>0</v>
      </c>
      <c r="N184" s="630">
        <f t="shared" si="16"/>
        <v>0</v>
      </c>
      <c r="O184" s="631">
        <f t="shared" si="17"/>
        <v>0</v>
      </c>
      <c r="P184" s="841"/>
    </row>
    <row r="185" spans="1:16" s="616" customFormat="1" ht="17.25" x14ac:dyDescent="0.2">
      <c r="A185" s="646"/>
      <c r="B185" s="647"/>
      <c r="C185" s="647"/>
      <c r="D185" s="647"/>
      <c r="E185" s="647"/>
      <c r="F185" s="647"/>
      <c r="G185" s="871"/>
      <c r="H185" s="647"/>
      <c r="I185" s="649"/>
      <c r="J185" s="682"/>
      <c r="K185" s="872"/>
      <c r="L185" s="682"/>
      <c r="M185" s="632">
        <f t="shared" si="15"/>
        <v>0</v>
      </c>
      <c r="N185" s="630">
        <f t="shared" si="16"/>
        <v>0</v>
      </c>
      <c r="O185" s="631">
        <f t="shared" si="17"/>
        <v>0</v>
      </c>
      <c r="P185" s="841"/>
    </row>
    <row r="186" spans="1:16" s="616" customFormat="1" ht="17.25" x14ac:dyDescent="0.2">
      <c r="A186" s="646"/>
      <c r="B186" s="647"/>
      <c r="C186" s="647"/>
      <c r="D186" s="647"/>
      <c r="E186" s="647"/>
      <c r="F186" s="647"/>
      <c r="G186" s="871"/>
      <c r="H186" s="647"/>
      <c r="I186" s="649"/>
      <c r="J186" s="682"/>
      <c r="K186" s="872"/>
      <c r="L186" s="682"/>
      <c r="M186" s="632">
        <f t="shared" si="15"/>
        <v>0</v>
      </c>
      <c r="N186" s="630">
        <f t="shared" si="16"/>
        <v>0</v>
      </c>
      <c r="O186" s="631">
        <f t="shared" si="17"/>
        <v>0</v>
      </c>
      <c r="P186" s="841"/>
    </row>
    <row r="187" spans="1:16" s="616" customFormat="1" ht="17.25" x14ac:dyDescent="0.2">
      <c r="A187" s="646"/>
      <c r="B187" s="647"/>
      <c r="C187" s="647"/>
      <c r="D187" s="647"/>
      <c r="E187" s="647"/>
      <c r="F187" s="647"/>
      <c r="G187" s="871"/>
      <c r="H187" s="647"/>
      <c r="I187" s="649"/>
      <c r="J187" s="682"/>
      <c r="K187" s="872"/>
      <c r="L187" s="682"/>
      <c r="M187" s="632">
        <f t="shared" si="15"/>
        <v>0</v>
      </c>
      <c r="N187" s="630">
        <f t="shared" si="16"/>
        <v>0</v>
      </c>
      <c r="O187" s="631">
        <f t="shared" si="17"/>
        <v>0</v>
      </c>
      <c r="P187" s="841"/>
    </row>
    <row r="188" spans="1:16" s="616" customFormat="1" ht="17.25" x14ac:dyDescent="0.2">
      <c r="A188" s="646"/>
      <c r="B188" s="647"/>
      <c r="C188" s="647"/>
      <c r="D188" s="647"/>
      <c r="E188" s="647"/>
      <c r="F188" s="647"/>
      <c r="G188" s="871"/>
      <c r="H188" s="647"/>
      <c r="I188" s="649"/>
      <c r="J188" s="682"/>
      <c r="K188" s="872"/>
      <c r="L188" s="682"/>
      <c r="M188" s="632">
        <f t="shared" si="15"/>
        <v>0</v>
      </c>
      <c r="N188" s="630">
        <f t="shared" si="16"/>
        <v>0</v>
      </c>
      <c r="O188" s="631">
        <f t="shared" si="17"/>
        <v>0</v>
      </c>
      <c r="P188" s="841"/>
    </row>
    <row r="189" spans="1:16" s="616" customFormat="1" ht="17.25" x14ac:dyDescent="0.2">
      <c r="A189" s="646"/>
      <c r="B189" s="647"/>
      <c r="C189" s="647"/>
      <c r="D189" s="647"/>
      <c r="E189" s="647"/>
      <c r="F189" s="647"/>
      <c r="G189" s="871"/>
      <c r="H189" s="647"/>
      <c r="I189" s="649"/>
      <c r="J189" s="682"/>
      <c r="K189" s="872"/>
      <c r="L189" s="682"/>
      <c r="M189" s="632">
        <f t="shared" si="15"/>
        <v>0</v>
      </c>
      <c r="N189" s="630">
        <f t="shared" si="16"/>
        <v>0</v>
      </c>
      <c r="O189" s="631">
        <f t="shared" si="17"/>
        <v>0</v>
      </c>
      <c r="P189" s="841"/>
    </row>
    <row r="190" spans="1:16" s="616" customFormat="1" ht="17.25" x14ac:dyDescent="0.2">
      <c r="A190" s="646"/>
      <c r="B190" s="647"/>
      <c r="C190" s="647"/>
      <c r="D190" s="647"/>
      <c r="E190" s="647"/>
      <c r="F190" s="647"/>
      <c r="G190" s="871"/>
      <c r="H190" s="647"/>
      <c r="I190" s="649"/>
      <c r="J190" s="682"/>
      <c r="K190" s="872"/>
      <c r="L190" s="682"/>
      <c r="M190" s="632">
        <f t="shared" si="15"/>
        <v>0</v>
      </c>
      <c r="N190" s="630">
        <f t="shared" si="16"/>
        <v>0</v>
      </c>
      <c r="O190" s="631">
        <f t="shared" si="17"/>
        <v>0</v>
      </c>
      <c r="P190" s="841"/>
    </row>
    <row r="191" spans="1:16" s="616" customFormat="1" ht="17.25" x14ac:dyDescent="0.2">
      <c r="A191" s="646"/>
      <c r="B191" s="647"/>
      <c r="C191" s="647"/>
      <c r="D191" s="647"/>
      <c r="E191" s="647"/>
      <c r="F191" s="647"/>
      <c r="G191" s="871"/>
      <c r="H191" s="647"/>
      <c r="I191" s="649"/>
      <c r="J191" s="682"/>
      <c r="K191" s="872"/>
      <c r="L191" s="682"/>
      <c r="M191" s="632">
        <f t="shared" si="15"/>
        <v>0</v>
      </c>
      <c r="N191" s="630">
        <f t="shared" si="16"/>
        <v>0</v>
      </c>
      <c r="O191" s="631">
        <f t="shared" si="17"/>
        <v>0</v>
      </c>
      <c r="P191" s="841"/>
    </row>
    <row r="192" spans="1:16" s="616" customFormat="1" ht="17.25" x14ac:dyDescent="0.2">
      <c r="A192" s="646"/>
      <c r="B192" s="647"/>
      <c r="C192" s="647"/>
      <c r="D192" s="647"/>
      <c r="E192" s="647"/>
      <c r="F192" s="647"/>
      <c r="G192" s="871"/>
      <c r="H192" s="647"/>
      <c r="I192" s="649"/>
      <c r="J192" s="682"/>
      <c r="K192" s="872"/>
      <c r="L192" s="682"/>
      <c r="M192" s="632">
        <f t="shared" si="15"/>
        <v>0</v>
      </c>
      <c r="N192" s="630">
        <f t="shared" si="16"/>
        <v>0</v>
      </c>
      <c r="O192" s="631">
        <f t="shared" si="17"/>
        <v>0</v>
      </c>
      <c r="P192" s="841"/>
    </row>
    <row r="193" spans="1:16" s="616" customFormat="1" ht="17.25" x14ac:dyDescent="0.2">
      <c r="A193" s="646"/>
      <c r="B193" s="647"/>
      <c r="C193" s="647"/>
      <c r="D193" s="647"/>
      <c r="E193" s="647"/>
      <c r="F193" s="647"/>
      <c r="G193" s="871"/>
      <c r="H193" s="647"/>
      <c r="I193" s="649"/>
      <c r="J193" s="682"/>
      <c r="K193" s="872"/>
      <c r="L193" s="682"/>
      <c r="M193" s="632">
        <f t="shared" si="15"/>
        <v>0</v>
      </c>
      <c r="N193" s="630">
        <f t="shared" si="16"/>
        <v>0</v>
      </c>
      <c r="O193" s="631">
        <f t="shared" si="17"/>
        <v>0</v>
      </c>
      <c r="P193" s="841"/>
    </row>
    <row r="194" spans="1:16" s="616" customFormat="1" ht="17.25" x14ac:dyDescent="0.2">
      <c r="A194" s="646"/>
      <c r="B194" s="647"/>
      <c r="C194" s="647"/>
      <c r="D194" s="647"/>
      <c r="E194" s="647"/>
      <c r="F194" s="647"/>
      <c r="G194" s="871"/>
      <c r="H194" s="647"/>
      <c r="I194" s="649"/>
      <c r="J194" s="682"/>
      <c r="K194" s="872"/>
      <c r="L194" s="682"/>
      <c r="M194" s="632">
        <f t="shared" si="15"/>
        <v>0</v>
      </c>
      <c r="N194" s="630">
        <f t="shared" si="16"/>
        <v>0</v>
      </c>
      <c r="O194" s="631">
        <f t="shared" si="17"/>
        <v>0</v>
      </c>
      <c r="P194" s="841"/>
    </row>
    <row r="195" spans="1:16" s="616" customFormat="1" ht="17.25" x14ac:dyDescent="0.2">
      <c r="A195" s="646"/>
      <c r="B195" s="647"/>
      <c r="C195" s="647"/>
      <c r="D195" s="647"/>
      <c r="E195" s="647"/>
      <c r="F195" s="647"/>
      <c r="G195" s="871"/>
      <c r="H195" s="647"/>
      <c r="I195" s="649"/>
      <c r="J195" s="682"/>
      <c r="K195" s="872"/>
      <c r="L195" s="682"/>
      <c r="M195" s="632">
        <f t="shared" si="15"/>
        <v>0</v>
      </c>
      <c r="N195" s="630">
        <f t="shared" si="16"/>
        <v>0</v>
      </c>
      <c r="O195" s="631">
        <f t="shared" si="17"/>
        <v>0</v>
      </c>
      <c r="P195" s="841"/>
    </row>
    <row r="196" spans="1:16" s="616" customFormat="1" ht="17.25" x14ac:dyDescent="0.2">
      <c r="A196" s="646"/>
      <c r="B196" s="647"/>
      <c r="C196" s="647"/>
      <c r="D196" s="647"/>
      <c r="E196" s="647"/>
      <c r="F196" s="647"/>
      <c r="G196" s="871"/>
      <c r="H196" s="647"/>
      <c r="I196" s="649"/>
      <c r="J196" s="682"/>
      <c r="K196" s="872"/>
      <c r="L196" s="682"/>
      <c r="M196" s="632">
        <f t="shared" si="15"/>
        <v>0</v>
      </c>
      <c r="N196" s="630">
        <f t="shared" si="16"/>
        <v>0</v>
      </c>
      <c r="O196" s="631">
        <f t="shared" si="17"/>
        <v>0</v>
      </c>
      <c r="P196" s="841"/>
    </row>
    <row r="197" spans="1:16" s="616" customFormat="1" ht="17.25" x14ac:dyDescent="0.2">
      <c r="A197" s="646"/>
      <c r="B197" s="647"/>
      <c r="C197" s="647"/>
      <c r="D197" s="647"/>
      <c r="E197" s="647"/>
      <c r="F197" s="647"/>
      <c r="G197" s="871"/>
      <c r="H197" s="647"/>
      <c r="I197" s="649"/>
      <c r="J197" s="682"/>
      <c r="K197" s="872"/>
      <c r="L197" s="682"/>
      <c r="M197" s="632">
        <f t="shared" si="15"/>
        <v>0</v>
      </c>
      <c r="N197" s="630">
        <f t="shared" si="16"/>
        <v>0</v>
      </c>
      <c r="O197" s="631">
        <f t="shared" si="17"/>
        <v>0</v>
      </c>
      <c r="P197" s="841"/>
    </row>
    <row r="198" spans="1:16" s="616" customFormat="1" ht="17.25" x14ac:dyDescent="0.2">
      <c r="A198" s="646"/>
      <c r="B198" s="647"/>
      <c r="C198" s="647"/>
      <c r="D198" s="647"/>
      <c r="E198" s="647"/>
      <c r="F198" s="647"/>
      <c r="G198" s="871"/>
      <c r="H198" s="647"/>
      <c r="I198" s="649"/>
      <c r="J198" s="682"/>
      <c r="K198" s="872"/>
      <c r="L198" s="682"/>
      <c r="M198" s="632">
        <f t="shared" si="15"/>
        <v>0</v>
      </c>
      <c r="N198" s="630">
        <f t="shared" si="16"/>
        <v>0</v>
      </c>
      <c r="O198" s="631">
        <f t="shared" si="17"/>
        <v>0</v>
      </c>
      <c r="P198" s="841"/>
    </row>
    <row r="199" spans="1:16" s="616" customFormat="1" ht="17.25" x14ac:dyDescent="0.2">
      <c r="A199" s="646"/>
      <c r="B199" s="647"/>
      <c r="C199" s="647"/>
      <c r="D199" s="647"/>
      <c r="E199" s="647"/>
      <c r="F199" s="647"/>
      <c r="G199" s="871"/>
      <c r="H199" s="647"/>
      <c r="I199" s="649"/>
      <c r="J199" s="682"/>
      <c r="K199" s="872"/>
      <c r="L199" s="682"/>
      <c r="M199" s="632">
        <f t="shared" si="15"/>
        <v>0</v>
      </c>
      <c r="N199" s="630">
        <f t="shared" si="16"/>
        <v>0</v>
      </c>
      <c r="O199" s="631">
        <f t="shared" si="17"/>
        <v>0</v>
      </c>
      <c r="P199" s="841"/>
    </row>
    <row r="200" spans="1:16" ht="17.25" x14ac:dyDescent="0.2">
      <c r="A200" s="646"/>
      <c r="B200" s="647"/>
      <c r="C200" s="647"/>
      <c r="D200" s="647"/>
      <c r="E200" s="647"/>
      <c r="F200" s="647"/>
      <c r="G200" s="871"/>
      <c r="H200" s="647"/>
      <c r="I200" s="649"/>
      <c r="J200" s="682"/>
      <c r="K200" s="872"/>
      <c r="L200" s="682"/>
      <c r="M200" s="632">
        <f t="shared" si="15"/>
        <v>0</v>
      </c>
      <c r="N200" s="630">
        <f t="shared" si="16"/>
        <v>0</v>
      </c>
      <c r="O200" s="631">
        <f t="shared" si="17"/>
        <v>0</v>
      </c>
    </row>
  </sheetData>
  <sheetProtection password="C040" sheet="1" objects="1" scenarios="1" formatCells="0" formatColumns="0" insertRows="0" deleteRows="0" autoFilter="0"/>
  <dataConsolidate link="1"/>
  <customSheetViews>
    <customSheetView guid="{864452AF-FE8B-4AB5-A77B-41D8DD524B81}" scale="70" showPageBreaks="1" showGridLines="0" zeroValues="0" fitToPage="1" printArea="1">
      <pane ySplit="21" topLeftCell="A208" activePane="bottomLeft" state="frozen"/>
      <selection pane="bottomLeft" activeCell="E6" sqref="E6"/>
      <rowBreaks count="20" manualBreakCount="20">
        <brk id="68" max="13" man="1"/>
        <brk id="69" max="13" man="1"/>
        <brk id="73" max="13" man="1"/>
        <brk id="78" max="13" man="1"/>
        <brk id="88" max="13" man="1"/>
        <brk id="98" max="13" man="1"/>
        <brk id="108" max="13" man="1"/>
        <brk id="118" max="13" man="1"/>
        <brk id="123" max="13" man="1"/>
        <brk id="128" max="13" man="1"/>
        <brk id="138" max="13" man="1"/>
        <brk id="148" max="13" man="1"/>
        <brk id="158" max="13" man="1"/>
        <brk id="168" max="13" man="1"/>
        <brk id="173" max="13" man="1"/>
        <brk id="178" max="13" man="1"/>
        <brk id="188" max="13" man="1"/>
        <brk id="198" max="13" man="1"/>
        <brk id="208" max="13" man="1"/>
        <brk id="218" max="13" man="1"/>
      </rowBreaks>
      <pageMargins left="0.25" right="0.25" top="0.25" bottom="0.25" header="0.25" footer="0.25"/>
      <printOptions horizontalCentered="1"/>
      <pageSetup scale="53" fitToHeight="0" orientation="landscape" useFirstPageNumber="1" r:id="rId1"/>
      <headerFooter alignWithMargins="0">
        <oddFooter>&amp;L&amp;"Tahoma,Regular"&amp;12FMFW v1.18 - 2018</oddFooter>
      </headerFooter>
    </customSheetView>
  </customSheetViews>
  <mergeCells count="15">
    <mergeCell ref="A10:K10"/>
    <mergeCell ref="M7:O7"/>
    <mergeCell ref="M8:O8"/>
    <mergeCell ref="M9:O9"/>
    <mergeCell ref="A1:O1"/>
    <mergeCell ref="M5:O5"/>
    <mergeCell ref="M6:O6"/>
    <mergeCell ref="A5:K5"/>
    <mergeCell ref="A4:O4"/>
    <mergeCell ref="A6:K6"/>
    <mergeCell ref="A7:K7"/>
    <mergeCell ref="A8:K8"/>
    <mergeCell ref="A9:K9"/>
    <mergeCell ref="A2:O2"/>
    <mergeCell ref="A3:O3"/>
  </mergeCells>
  <conditionalFormatting sqref="M7:O7">
    <cfRule type="expression" dxfId="44" priority="10">
      <formula>NOT(ISBLANK(RequestNumber))</formula>
    </cfRule>
  </conditionalFormatting>
  <conditionalFormatting sqref="K12 K14:K200">
    <cfRule type="cellIs" dxfId="43" priority="4" operator="greaterThan">
      <formula>0</formula>
    </cfRule>
  </conditionalFormatting>
  <conditionalFormatting sqref="O12 O14:O200">
    <cfRule type="cellIs" dxfId="42" priority="1" operator="equal">
      <formula>1</formula>
    </cfRule>
    <cfRule type="cellIs" dxfId="41" priority="3" operator="notBetween">
      <formula>0</formula>
      <formula>1</formula>
    </cfRule>
  </conditionalFormatting>
  <dataValidations count="14">
    <dataValidation allowBlank="1" showInputMessage="1" showErrorMessage="1" promptTitle="Cal OES ONLY" prompt="For Cal OES use only.  Do not enter." sqref="N10:O1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M7:O7">
      <formula1>0</formula1>
    </dataValidation>
    <dataValidation type="date" operator="greaterThan" allowBlank="1" showInputMessage="1" showErrorMessage="1" errorTitle="Invalid Date" error="Enter the date you started working on this request." promptTitle="Date" prompt="Enter the date you started this request." sqref="M6:O6">
      <formula1>StartDate</formula1>
    </dataValidation>
    <dataValidation type="list" allowBlank="1" showInputMessage="1" showErrorMessage="1" promptTitle="Ledger Type" prompt="Select a request type from the drop-down list." sqref="M5:O5">
      <formula1>"Initial Application, Modification, Advance, Reimbursement Request, Final Reimbursement Request"</formula1>
    </dataValidation>
    <dataValidation allowBlank="1" prompt="Do not enter information into the following 3 columns because they will auto-populate:_x000a__x000a_1) Total Match Expended_x000a_2) Remaining Balance_x000a_3) Percentage Expended" sqref="A10:K10"/>
    <dataValidation type="list" allowBlank="1" showInputMessage="1" showErrorMessage="1" sqref="A14:A200">
      <formula1>SOURCE_ProjectLetter</formula1>
    </dataValidation>
    <dataValidation type="list" allowBlank="1" showInputMessage="1" showErrorMessage="1" sqref="H14:H200">
      <formula1>source_matchtype</formula1>
    </dataValidation>
    <dataValidation type="list" allowBlank="1" showInputMessage="1" showErrorMessage="1" sqref="F14:F200">
      <formula1>SOURCE_SolutionAreaProject</formula1>
    </dataValidation>
    <dataValidation type="list" allowBlank="1" showInputMessage="1" showErrorMessage="1" sqref="B14:B200">
      <formula1>"Direct,Subaward"</formula1>
    </dataValidation>
    <dataValidation type="list" allowBlank="1" showInputMessage="1" showErrorMessage="1" sqref="G14:G200">
      <formula1>INDIRECT(VLOOKUP(F14,Source_ProjectNameLookup,2,0))</formula1>
    </dataValidation>
    <dataValidation type="whole" operator="greaterThan" allowBlank="1" showInputMessage="1" showErrorMessage="1" errorTitle="TOTAL BUDGETED MATCH" error="Enter the Total Budgeted Match for this project to the nearest dollar." sqref="I14:I200">
      <formula1>0</formula1>
    </dataValidation>
    <dataValidation type="whole" operator="greaterThan" allowBlank="1" showInputMessage="1" showErrorMessage="1" errorTitle="CURRENT MATCH" error="Enter the Current Match for this project to the nearest dollar." sqref="K14:K200">
      <formula1>0</formula1>
    </dataValidation>
    <dataValidation type="list" allowBlank="1" showErrorMessage="1" sqref="E14:E200">
      <formula1>"EMG"</formula1>
    </dataValidation>
    <dataValidation allowBlank="1" showErrorMessage="1" prompt="Blank" sqref="P14:P200"/>
  </dataValidations>
  <printOptions horizontalCentered="1"/>
  <pageMargins left="0.25" right="0.25" top="0.5" bottom="0.5" header="0.25" footer="0.25"/>
  <pageSetup scale="38" fitToHeight="0" orientation="landscape" useFirstPageNumber="1" r:id="rId2"/>
  <headerFooter alignWithMargins="0">
    <oddHeader>&amp;C&amp;"Century Gothic,Regular"CALIFORNIA GOVERNOR'S OFFICE OF EMERGENCY SERVICES (Cal OES)</oddHeader>
    <oddFooter>&amp;L&amp;"Tahoma,Regular"&amp;12EMPG FMFW v1.19 - 2019&amp;R&amp;A</oddFooter>
  </headerFooter>
  <rowBreaks count="16" manualBreakCount="16">
    <brk id="70" max="13" man="1"/>
    <brk id="80" max="13" man="1"/>
    <brk id="90" max="13" man="1"/>
    <brk id="100" max="13" man="1"/>
    <brk id="110" max="13" man="1"/>
    <brk id="115" max="13" man="1"/>
    <brk id="120" max="13" man="1"/>
    <brk id="130" max="13" man="1"/>
    <brk id="140" max="13" man="1"/>
    <brk id="150" max="13" man="1"/>
    <brk id="160" max="13" man="1"/>
    <brk id="165" max="13" man="1"/>
    <brk id="170" max="13" man="1"/>
    <brk id="180" max="13" man="1"/>
    <brk id="190" max="13" man="1"/>
    <brk id="198" max="13" man="1"/>
  </rowBreaks>
  <drawing r:id="rId3"/>
  <legacyDrawing r:id="rId4"/>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59999389629810485"/>
    <pageSetUpPr fitToPage="1"/>
  </sheetPr>
  <dimension ref="A1:Q50"/>
  <sheetViews>
    <sheetView showGridLines="0" showZeros="0" zoomScale="65" zoomScaleNormal="65" workbookViewId="0">
      <selection activeCell="C8" sqref="C8:E8"/>
    </sheetView>
  </sheetViews>
  <sheetFormatPr defaultColWidth="9.140625" defaultRowHeight="15" customHeight="1" x14ac:dyDescent="0.2"/>
  <cols>
    <col min="1" max="1" width="16.7109375" style="314" customWidth="1"/>
    <col min="2" max="3" width="15.7109375" style="293" customWidth="1"/>
    <col min="4" max="4" width="17.140625" style="293" customWidth="1"/>
    <col min="5" max="5" width="17.5703125" style="293" customWidth="1"/>
    <col min="6" max="6" width="12.85546875" style="293" customWidth="1"/>
    <col min="7" max="7" width="12.7109375" style="293" customWidth="1"/>
    <col min="8" max="13" width="15.7109375" style="293" customWidth="1"/>
    <col min="14" max="14" width="15.140625" style="293" customWidth="1"/>
    <col min="15" max="16384" width="9.140625" style="293"/>
  </cols>
  <sheetData>
    <row r="1" spans="1:17" ht="39.950000000000003" customHeight="1" x14ac:dyDescent="0.25">
      <c r="A1" s="1290" t="s">
        <v>3</v>
      </c>
      <c r="B1" s="1290"/>
      <c r="C1" s="1290"/>
      <c r="D1" s="1290"/>
      <c r="E1" s="1290"/>
      <c r="F1" s="1290"/>
      <c r="G1" s="1290"/>
      <c r="H1" s="1290"/>
      <c r="I1" s="1290"/>
      <c r="J1" s="1290"/>
      <c r="K1" s="1290"/>
      <c r="L1" s="1290"/>
      <c r="M1" s="1290"/>
      <c r="N1" s="1290"/>
      <c r="O1" s="292"/>
      <c r="P1" s="292"/>
    </row>
    <row r="2" spans="1:17" s="296" customFormat="1" ht="44.1" customHeight="1" x14ac:dyDescent="0.2">
      <c r="A2" s="1268" t="s">
        <v>1068</v>
      </c>
      <c r="B2" s="1268"/>
      <c r="C2" s="1268"/>
      <c r="D2" s="1268"/>
      <c r="E2" s="1268"/>
      <c r="F2" s="1268"/>
      <c r="G2" s="1268"/>
      <c r="H2" s="1268"/>
      <c r="I2" s="1268"/>
      <c r="J2" s="1268"/>
      <c r="K2" s="294" t="s">
        <v>1089</v>
      </c>
      <c r="L2" s="1296" t="s">
        <v>947</v>
      </c>
      <c r="M2" s="1297"/>
      <c r="N2" s="1297"/>
      <c r="O2" s="295"/>
      <c r="P2" s="295"/>
    </row>
    <row r="3" spans="1:17" s="298" customFormat="1" ht="35.1" customHeight="1" x14ac:dyDescent="0.25">
      <c r="A3" s="1275">
        <f>SubrecipientName</f>
        <v>0</v>
      </c>
      <c r="B3" s="1275"/>
      <c r="C3" s="1275"/>
      <c r="D3" s="1275"/>
      <c r="E3" s="1275"/>
      <c r="F3" s="1275"/>
      <c r="G3" s="1275"/>
      <c r="H3" s="1275"/>
      <c r="I3" s="1275"/>
      <c r="J3" s="1275"/>
      <c r="K3" s="1275"/>
      <c r="L3" s="1275"/>
      <c r="M3" s="1275"/>
      <c r="N3" s="1275"/>
      <c r="O3" s="297"/>
      <c r="P3" s="297"/>
    </row>
    <row r="4" spans="1:17" s="298" customFormat="1" ht="24.95" customHeight="1" x14ac:dyDescent="0.25">
      <c r="A4" s="1274">
        <f>FIPSNumber</f>
        <v>0</v>
      </c>
      <c r="B4" s="1274"/>
      <c r="C4" s="1274"/>
      <c r="D4" s="1274"/>
      <c r="E4" s="1274"/>
      <c r="F4" s="1274"/>
      <c r="G4" s="1274"/>
      <c r="H4" s="1274"/>
      <c r="I4" s="1274"/>
      <c r="J4" s="1274"/>
      <c r="K4" s="1274"/>
      <c r="L4" s="1274"/>
      <c r="M4" s="1274"/>
      <c r="N4" s="1274"/>
      <c r="O4" s="297"/>
      <c r="P4" s="297"/>
    </row>
    <row r="5" spans="1:17" s="298" customFormat="1" ht="24.95" customHeight="1" x14ac:dyDescent="0.25">
      <c r="A5" s="1273" t="str">
        <f>SubawardNumber</f>
        <v>2019-0003</v>
      </c>
      <c r="B5" s="1273"/>
      <c r="C5" s="1273"/>
      <c r="D5" s="1273"/>
      <c r="E5" s="1273"/>
      <c r="F5" s="1273"/>
      <c r="G5" s="1273"/>
      <c r="H5" s="1273"/>
      <c r="I5" s="1273"/>
      <c r="J5" s="1273"/>
      <c r="K5" s="1273"/>
      <c r="L5" s="1273"/>
      <c r="M5" s="1273"/>
      <c r="N5" s="1273"/>
      <c r="O5" s="297"/>
      <c r="P5" s="297"/>
    </row>
    <row r="6" spans="1:17" s="298" customFormat="1" ht="47.25" customHeight="1" x14ac:dyDescent="0.25">
      <c r="A6" s="1276" t="s">
        <v>1227</v>
      </c>
      <c r="B6" s="1276"/>
      <c r="C6" s="1276"/>
      <c r="D6" s="1276"/>
      <c r="E6" s="1276"/>
      <c r="F6" s="1276"/>
      <c r="G6" s="1276"/>
      <c r="H6" s="1276"/>
      <c r="I6" s="1276"/>
      <c r="J6" s="1276"/>
      <c r="K6" s="1276"/>
      <c r="L6" s="1276"/>
      <c r="M6" s="1276"/>
      <c r="N6" s="1276"/>
      <c r="O6" s="299"/>
      <c r="P6" s="297"/>
      <c r="Q6" s="297"/>
    </row>
    <row r="7" spans="1:17" s="298" customFormat="1" ht="47.25" customHeight="1" x14ac:dyDescent="0.25">
      <c r="A7" s="1276"/>
      <c r="B7" s="1276"/>
      <c r="C7" s="1276"/>
      <c r="D7" s="1276"/>
      <c r="E7" s="1276"/>
      <c r="F7" s="1276"/>
      <c r="G7" s="1276"/>
      <c r="H7" s="1276"/>
      <c r="I7" s="1276"/>
      <c r="J7" s="1276"/>
      <c r="K7" s="1276"/>
      <c r="L7" s="1276"/>
      <c r="M7" s="1276"/>
      <c r="N7" s="1276"/>
      <c r="O7" s="299"/>
      <c r="P7" s="297"/>
      <c r="Q7" s="297"/>
    </row>
    <row r="8" spans="1:17" s="298" customFormat="1" ht="39.950000000000003" customHeight="1" thickBot="1" x14ac:dyDescent="0.3">
      <c r="A8" s="1271" t="s">
        <v>1062</v>
      </c>
      <c r="B8" s="1271"/>
      <c r="C8" s="1272"/>
      <c r="D8" s="1272"/>
      <c r="E8" s="1272"/>
      <c r="F8" s="300"/>
      <c r="G8" s="297"/>
      <c r="H8" s="1270">
        <f>StartDate</f>
        <v>0</v>
      </c>
      <c r="I8" s="1270"/>
      <c r="J8" s="1270"/>
      <c r="K8" s="405" t="s">
        <v>104</v>
      </c>
      <c r="L8" s="1270">
        <f>EndDate</f>
        <v>0</v>
      </c>
      <c r="M8" s="1270"/>
      <c r="N8" s="1270"/>
      <c r="O8" s="297"/>
      <c r="P8" s="297"/>
      <c r="Q8" s="297"/>
    </row>
    <row r="9" spans="1:17" s="298" customFormat="1" ht="19.5" customHeight="1" x14ac:dyDescent="0.3">
      <c r="A9" s="1299"/>
      <c r="B9" s="1299"/>
      <c r="C9" s="1299"/>
      <c r="D9" s="1299"/>
      <c r="E9" s="1299"/>
      <c r="F9" s="1299"/>
      <c r="G9" s="1299"/>
      <c r="H9" s="1269" t="s">
        <v>1048</v>
      </c>
      <c r="I9" s="1269"/>
      <c r="J9" s="1269"/>
      <c r="K9" s="301"/>
      <c r="L9" s="1278" t="s">
        <v>1049</v>
      </c>
      <c r="M9" s="1278"/>
      <c r="N9" s="1278"/>
      <c r="O9" s="297"/>
      <c r="P9" s="297"/>
      <c r="Q9" s="297"/>
    </row>
    <row r="10" spans="1:17" s="298" customFormat="1" ht="20.100000000000001" customHeight="1" x14ac:dyDescent="0.25">
      <c r="A10" s="1282"/>
      <c r="B10" s="1282"/>
      <c r="C10" s="1282"/>
      <c r="D10" s="1282"/>
      <c r="E10" s="1282"/>
      <c r="F10" s="1282"/>
      <c r="G10" s="1282"/>
      <c r="H10" s="1282"/>
      <c r="I10" s="1282"/>
      <c r="J10" s="1282"/>
      <c r="K10" s="1282"/>
      <c r="L10" s="1282"/>
      <c r="M10" s="1282"/>
      <c r="N10" s="1282"/>
      <c r="O10" s="297"/>
      <c r="P10" s="297"/>
      <c r="Q10" s="297"/>
    </row>
    <row r="11" spans="1:17" s="298" customFormat="1" ht="39.950000000000003" customHeight="1" thickBot="1" x14ac:dyDescent="0.3">
      <c r="A11" s="1282"/>
      <c r="B11" s="1282"/>
      <c r="C11" s="1282"/>
      <c r="D11" s="1282"/>
      <c r="E11" s="1282"/>
      <c r="F11" s="1282"/>
      <c r="G11" s="1282"/>
      <c r="H11" s="1277"/>
      <c r="I11" s="1277"/>
      <c r="J11" s="1277"/>
      <c r="K11" s="302"/>
      <c r="L11" s="1298"/>
      <c r="M11" s="1298"/>
      <c r="N11" s="1298"/>
      <c r="O11" s="297"/>
      <c r="P11" s="297"/>
      <c r="Q11" s="297"/>
    </row>
    <row r="12" spans="1:17" s="298" customFormat="1" ht="20.100000000000001" customHeight="1" x14ac:dyDescent="0.25">
      <c r="A12" s="1284"/>
      <c r="B12" s="1284"/>
      <c r="C12" s="1284"/>
      <c r="D12" s="1284"/>
      <c r="E12" s="1284"/>
      <c r="F12" s="1284"/>
      <c r="G12" s="1284"/>
      <c r="H12" s="1294" t="s">
        <v>865</v>
      </c>
      <c r="I12" s="1294"/>
      <c r="J12" s="1294"/>
      <c r="K12" s="303"/>
      <c r="L12" s="1294" t="s">
        <v>707</v>
      </c>
      <c r="M12" s="1294"/>
      <c r="N12" s="1294"/>
      <c r="O12" s="297"/>
      <c r="P12" s="297"/>
    </row>
    <row r="13" spans="1:17" s="298" customFormat="1" ht="39.950000000000003" customHeight="1" x14ac:dyDescent="0.25">
      <c r="A13" s="1285"/>
      <c r="B13" s="1285"/>
      <c r="C13" s="1285"/>
      <c r="D13" s="1285"/>
      <c r="E13" s="1285"/>
      <c r="F13" s="1285"/>
      <c r="G13" s="1285"/>
      <c r="H13" s="1285"/>
      <c r="I13" s="1285"/>
      <c r="J13" s="1285"/>
      <c r="K13" s="1285"/>
      <c r="L13" s="1285"/>
      <c r="M13" s="1285"/>
      <c r="N13" s="1285"/>
      <c r="O13" s="297"/>
      <c r="P13" s="297"/>
    </row>
    <row r="14" spans="1:17" s="298" customFormat="1" ht="20.100000000000001" customHeight="1" x14ac:dyDescent="0.25">
      <c r="A14" s="304" t="s">
        <v>69</v>
      </c>
      <c r="B14" s="304"/>
      <c r="C14" s="304"/>
      <c r="D14" s="304"/>
      <c r="E14" s="304"/>
      <c r="F14" s="304"/>
      <c r="G14" s="304"/>
      <c r="H14" s="304"/>
      <c r="I14" s="304"/>
      <c r="J14" s="304"/>
      <c r="K14" s="304"/>
      <c r="L14" s="304"/>
      <c r="M14" s="304"/>
      <c r="N14" s="304"/>
      <c r="O14" s="297"/>
      <c r="P14" s="297"/>
    </row>
    <row r="15" spans="1:17" s="298" customFormat="1" ht="20.100000000000001" customHeight="1" x14ac:dyDescent="0.25">
      <c r="A15" s="1293" t="s">
        <v>103</v>
      </c>
      <c r="B15" s="1293"/>
      <c r="C15" s="1293"/>
      <c r="D15" s="1293"/>
      <c r="E15" s="1293"/>
      <c r="F15" s="1293"/>
      <c r="G15" s="1293"/>
      <c r="H15" s="1293"/>
      <c r="I15" s="1293"/>
      <c r="J15" s="1293"/>
      <c r="K15" s="1293"/>
      <c r="L15" s="1293"/>
      <c r="M15" s="1293"/>
      <c r="N15" s="1293"/>
      <c r="O15" s="297"/>
      <c r="P15" s="297"/>
    </row>
    <row r="16" spans="1:17" s="298" customFormat="1" ht="20.100000000000001" customHeight="1" x14ac:dyDescent="0.25">
      <c r="A16" s="1293"/>
      <c r="B16" s="1293"/>
      <c r="C16" s="1293"/>
      <c r="D16" s="1293"/>
      <c r="E16" s="1293"/>
      <c r="F16" s="1293"/>
      <c r="G16" s="1293"/>
      <c r="H16" s="1293"/>
      <c r="I16" s="1293"/>
      <c r="J16" s="1293"/>
      <c r="K16" s="1293"/>
      <c r="L16" s="1293"/>
      <c r="M16" s="1293"/>
      <c r="N16" s="1293"/>
      <c r="O16" s="297"/>
      <c r="P16" s="297"/>
    </row>
    <row r="17" spans="1:16" s="298" customFormat="1" ht="20.100000000000001" customHeight="1" x14ac:dyDescent="0.25">
      <c r="A17" s="1286"/>
      <c r="B17" s="1286"/>
      <c r="C17" s="1286"/>
      <c r="D17" s="1286"/>
      <c r="E17" s="1286"/>
      <c r="F17" s="1286"/>
      <c r="G17" s="1286"/>
      <c r="H17" s="1286"/>
      <c r="I17" s="1286"/>
      <c r="J17" s="1286"/>
      <c r="K17" s="1286"/>
      <c r="L17" s="1286"/>
      <c r="M17" s="1286"/>
      <c r="N17" s="1286"/>
      <c r="O17" s="297"/>
      <c r="P17" s="297"/>
    </row>
    <row r="18" spans="1:16" s="298" customFormat="1" ht="20.100000000000001" customHeight="1" x14ac:dyDescent="0.25">
      <c r="A18" s="1295" t="s">
        <v>13</v>
      </c>
      <c r="B18" s="1295"/>
      <c r="C18" s="1295"/>
      <c r="D18" s="1295"/>
      <c r="E18" s="1295"/>
      <c r="F18" s="1295"/>
      <c r="G18" s="1295"/>
      <c r="H18" s="1295"/>
      <c r="I18" s="1295"/>
      <c r="J18" s="1295"/>
      <c r="K18" s="1295"/>
      <c r="L18" s="1295"/>
      <c r="M18" s="1295"/>
      <c r="N18" s="1295"/>
      <c r="O18" s="305"/>
      <c r="P18" s="297"/>
    </row>
    <row r="19" spans="1:16" s="298" customFormat="1" ht="20.100000000000001" customHeight="1" x14ac:dyDescent="0.25">
      <c r="A19" s="1283" t="s">
        <v>952</v>
      </c>
      <c r="B19" s="1283"/>
      <c r="C19" s="1283"/>
      <c r="D19" s="1283"/>
      <c r="E19" s="1283"/>
      <c r="F19" s="1283"/>
      <c r="G19" s="1283"/>
      <c r="H19" s="1283"/>
      <c r="I19" s="1283"/>
      <c r="J19" s="1283"/>
      <c r="K19" s="1283"/>
      <c r="L19" s="1283"/>
      <c r="M19" s="1283"/>
      <c r="N19" s="1283"/>
      <c r="O19" s="305"/>
      <c r="P19" s="297"/>
    </row>
    <row r="20" spans="1:16" s="298" customFormat="1" ht="20.100000000000001" customHeight="1" x14ac:dyDescent="0.25">
      <c r="A20" s="1283"/>
      <c r="B20" s="1283"/>
      <c r="C20" s="1283"/>
      <c r="D20" s="1283"/>
      <c r="E20" s="1283"/>
      <c r="F20" s="1283"/>
      <c r="G20" s="1283"/>
      <c r="H20" s="1283"/>
      <c r="I20" s="1283"/>
      <c r="J20" s="1283"/>
      <c r="K20" s="1283"/>
      <c r="L20" s="1283"/>
      <c r="M20" s="1283"/>
      <c r="N20" s="1283"/>
      <c r="O20" s="305"/>
      <c r="P20" s="297"/>
    </row>
    <row r="21" spans="1:16" s="298" customFormat="1" ht="20.100000000000001" customHeight="1" x14ac:dyDescent="0.25">
      <c r="A21" s="1283"/>
      <c r="B21" s="1283"/>
      <c r="C21" s="1283"/>
      <c r="D21" s="1283"/>
      <c r="E21" s="1283"/>
      <c r="F21" s="1283"/>
      <c r="G21" s="1283"/>
      <c r="H21" s="1283"/>
      <c r="I21" s="1283"/>
      <c r="J21" s="1283"/>
      <c r="K21" s="1283"/>
      <c r="L21" s="1283"/>
      <c r="M21" s="1283"/>
      <c r="N21" s="1283"/>
      <c r="O21" s="305"/>
      <c r="P21" s="297"/>
    </row>
    <row r="22" spans="1:16" s="298" customFormat="1" ht="20.100000000000001" customHeight="1" x14ac:dyDescent="0.25">
      <c r="A22" s="1287"/>
      <c r="B22" s="1287"/>
      <c r="C22" s="1287"/>
      <c r="D22" s="1287"/>
      <c r="E22" s="1287"/>
      <c r="F22" s="1287"/>
      <c r="G22" s="1287"/>
      <c r="H22" s="1287"/>
      <c r="I22" s="1287"/>
      <c r="J22" s="1287"/>
      <c r="K22" s="1287"/>
      <c r="L22" s="1287"/>
      <c r="M22" s="1287"/>
      <c r="N22" s="1287"/>
      <c r="O22" s="305"/>
      <c r="P22" s="297"/>
    </row>
    <row r="23" spans="1:16" s="298" customFormat="1" ht="20.100000000000001" customHeight="1" x14ac:dyDescent="0.25">
      <c r="A23" s="1287"/>
      <c r="B23" s="1287"/>
      <c r="C23" s="1287"/>
      <c r="D23" s="1287"/>
      <c r="E23" s="1287"/>
      <c r="F23" s="1287"/>
      <c r="G23" s="1287"/>
      <c r="H23" s="1287"/>
      <c r="I23" s="1287"/>
      <c r="J23" s="1287"/>
      <c r="K23" s="1287"/>
      <c r="L23" s="1287"/>
      <c r="M23" s="1287"/>
      <c r="N23" s="1287"/>
      <c r="O23" s="305"/>
      <c r="P23" s="297"/>
    </row>
    <row r="24" spans="1:16" s="298" customFormat="1" ht="20.100000000000001" customHeight="1" x14ac:dyDescent="0.25">
      <c r="A24" s="1287"/>
      <c r="B24" s="1287"/>
      <c r="C24" s="1287"/>
      <c r="D24" s="1287"/>
      <c r="E24" s="1287"/>
      <c r="F24" s="1287"/>
      <c r="G24" s="1287"/>
      <c r="H24" s="1287"/>
      <c r="I24" s="1287"/>
      <c r="J24" s="1287"/>
      <c r="K24" s="1287"/>
      <c r="L24" s="1287"/>
      <c r="M24" s="1287"/>
      <c r="N24" s="1287"/>
      <c r="O24" s="305"/>
      <c r="P24" s="297"/>
    </row>
    <row r="25" spans="1:16" s="298" customFormat="1" ht="20.100000000000001" customHeight="1" x14ac:dyDescent="0.25">
      <c r="A25" s="1287"/>
      <c r="B25" s="1287"/>
      <c r="C25" s="1287"/>
      <c r="D25" s="1287"/>
      <c r="E25" s="1287"/>
      <c r="F25" s="1287"/>
      <c r="G25" s="1287"/>
      <c r="H25" s="1287"/>
      <c r="I25" s="1287"/>
      <c r="J25" s="1287"/>
      <c r="K25" s="1287"/>
      <c r="L25" s="1287"/>
      <c r="M25" s="1287"/>
      <c r="N25" s="1287"/>
      <c r="O25" s="305"/>
      <c r="P25" s="297"/>
    </row>
    <row r="26" spans="1:16" s="298" customFormat="1" ht="20.100000000000001" customHeight="1" x14ac:dyDescent="0.25">
      <c r="A26" s="1287"/>
      <c r="B26" s="1287"/>
      <c r="C26" s="1287"/>
      <c r="D26" s="1287"/>
      <c r="E26" s="1287"/>
      <c r="F26" s="1287"/>
      <c r="G26" s="1287"/>
      <c r="H26" s="1287"/>
      <c r="I26" s="1287"/>
      <c r="J26" s="1287"/>
      <c r="K26" s="1287"/>
      <c r="L26" s="1287"/>
      <c r="M26" s="1287"/>
      <c r="N26" s="1287"/>
      <c r="O26" s="305"/>
      <c r="P26" s="297"/>
    </row>
    <row r="27" spans="1:16" s="298" customFormat="1" ht="20.100000000000001" customHeight="1" x14ac:dyDescent="0.25">
      <c r="A27" s="1287"/>
      <c r="B27" s="1287"/>
      <c r="C27" s="1287"/>
      <c r="D27" s="1287"/>
      <c r="E27" s="1287"/>
      <c r="F27" s="1287"/>
      <c r="G27" s="1287"/>
      <c r="H27" s="1287"/>
      <c r="I27" s="1287"/>
      <c r="J27" s="1287"/>
      <c r="K27" s="1287"/>
      <c r="L27" s="1287"/>
      <c r="M27" s="1287"/>
      <c r="N27" s="1287"/>
      <c r="O27" s="305"/>
      <c r="P27" s="297"/>
    </row>
    <row r="28" spans="1:16" s="298" customFormat="1" ht="20.100000000000001" customHeight="1" x14ac:dyDescent="0.25">
      <c r="A28" s="1300"/>
      <c r="B28" s="1300"/>
      <c r="C28" s="1300"/>
      <c r="D28" s="1300"/>
      <c r="E28" s="1300"/>
      <c r="F28" s="1300"/>
      <c r="G28" s="1289"/>
      <c r="H28" s="1279"/>
      <c r="I28" s="1279"/>
      <c r="J28" s="1279"/>
      <c r="K28" s="1288"/>
      <c r="L28" s="1303"/>
      <c r="M28" s="1303"/>
      <c r="N28" s="1303"/>
      <c r="O28" s="297"/>
      <c r="P28" s="297"/>
    </row>
    <row r="29" spans="1:16" s="298" customFormat="1" ht="20.100000000000001" customHeight="1" thickBot="1" x14ac:dyDescent="0.3">
      <c r="A29" s="1301"/>
      <c r="B29" s="1301"/>
      <c r="C29" s="1301"/>
      <c r="D29" s="1301"/>
      <c r="E29" s="1301"/>
      <c r="F29" s="1301"/>
      <c r="G29" s="1289"/>
      <c r="H29" s="1280"/>
      <c r="I29" s="1280"/>
      <c r="J29" s="1280"/>
      <c r="K29" s="1288"/>
      <c r="L29" s="1304"/>
      <c r="M29" s="1304"/>
      <c r="N29" s="1304"/>
      <c r="O29" s="297"/>
      <c r="P29" s="297"/>
    </row>
    <row r="30" spans="1:16" s="298" customFormat="1" ht="20.100000000000001" customHeight="1" x14ac:dyDescent="0.3">
      <c r="A30" s="1302" t="s">
        <v>591</v>
      </c>
      <c r="B30" s="1302"/>
      <c r="C30" s="1302"/>
      <c r="D30" s="1302"/>
      <c r="E30" s="1302"/>
      <c r="F30" s="1302"/>
      <c r="H30" s="1281" t="s">
        <v>140</v>
      </c>
      <c r="I30" s="1281"/>
      <c r="J30" s="1281"/>
      <c r="K30" s="306"/>
      <c r="L30" s="1278" t="s">
        <v>10</v>
      </c>
      <c r="M30" s="1278"/>
      <c r="N30" s="1278"/>
      <c r="O30" s="297"/>
      <c r="P30" s="297"/>
    </row>
    <row r="31" spans="1:16" s="298" customFormat="1" ht="20.100000000000001" customHeight="1" x14ac:dyDescent="0.25">
      <c r="A31" s="307"/>
      <c r="B31" s="307"/>
      <c r="C31" s="307"/>
      <c r="D31" s="307"/>
      <c r="E31" s="307"/>
      <c r="F31" s="307"/>
      <c r="G31" s="307"/>
      <c r="H31" s="297"/>
      <c r="I31" s="297"/>
      <c r="J31" s="297"/>
      <c r="K31" s="297"/>
      <c r="L31" s="297"/>
      <c r="M31" s="297"/>
      <c r="N31" s="297"/>
      <c r="O31" s="297"/>
      <c r="P31" s="297"/>
    </row>
    <row r="32" spans="1:16" s="298" customFormat="1" ht="20.100000000000001" customHeight="1" x14ac:dyDescent="0.3">
      <c r="A32" s="404"/>
      <c r="B32" s="308"/>
      <c r="C32" s="308"/>
      <c r="D32" s="308"/>
      <c r="E32" s="307"/>
      <c r="F32" s="307"/>
      <c r="G32" s="307"/>
      <c r="H32" s="297"/>
      <c r="I32" s="297"/>
      <c r="J32" s="297"/>
      <c r="K32" s="297"/>
      <c r="L32" s="297"/>
      <c r="M32" s="297"/>
      <c r="N32" s="297"/>
      <c r="O32" s="297"/>
      <c r="P32" s="297"/>
    </row>
    <row r="33" spans="1:16" s="298" customFormat="1" ht="20.100000000000001" customHeight="1" x14ac:dyDescent="0.3">
      <c r="A33" s="404"/>
      <c r="B33" s="308"/>
      <c r="C33" s="308"/>
      <c r="D33" s="308"/>
      <c r="E33" s="307"/>
      <c r="F33" s="307"/>
      <c r="G33" s="307"/>
      <c r="H33" s="297"/>
      <c r="I33" s="297"/>
      <c r="J33" s="297"/>
      <c r="K33" s="297"/>
      <c r="L33" s="297"/>
      <c r="M33" s="297"/>
      <c r="N33" s="297"/>
      <c r="O33" s="297"/>
      <c r="P33" s="297"/>
    </row>
    <row r="34" spans="1:16" s="298" customFormat="1" ht="20.100000000000001" customHeight="1" x14ac:dyDescent="0.3">
      <c r="A34" s="404"/>
      <c r="B34" s="308"/>
      <c r="C34" s="308"/>
      <c r="D34" s="308"/>
      <c r="E34" s="307"/>
      <c r="F34" s="307"/>
      <c r="G34" s="307"/>
      <c r="H34" s="297"/>
      <c r="I34" s="297"/>
      <c r="J34" s="297"/>
      <c r="K34" s="297"/>
      <c r="L34" s="297"/>
      <c r="M34" s="297"/>
      <c r="N34" s="297"/>
      <c r="O34" s="297"/>
      <c r="P34" s="297"/>
    </row>
    <row r="35" spans="1:16" s="298" customFormat="1" ht="20.100000000000001" customHeight="1" x14ac:dyDescent="0.3">
      <c r="A35" s="309" t="s">
        <v>569</v>
      </c>
      <c r="B35" s="404"/>
      <c r="C35" s="404"/>
      <c r="D35" s="404"/>
      <c r="E35" s="404"/>
      <c r="F35" s="404"/>
      <c r="G35" s="404"/>
      <c r="H35" s="310"/>
      <c r="I35" s="311"/>
      <c r="J35" s="311"/>
      <c r="K35" s="297"/>
      <c r="L35" s="297"/>
      <c r="M35" s="297"/>
      <c r="N35" s="297"/>
      <c r="O35" s="297"/>
      <c r="P35" s="297"/>
    </row>
    <row r="36" spans="1:16" s="298" customFormat="1" ht="12.75" customHeight="1" x14ac:dyDescent="0.3">
      <c r="A36" s="1291"/>
      <c r="B36" s="1291"/>
      <c r="C36" s="1291"/>
      <c r="D36" s="308"/>
      <c r="E36" s="1292"/>
      <c r="F36" s="1292"/>
      <c r="G36" s="1292"/>
      <c r="H36" s="297"/>
      <c r="I36" s="297"/>
      <c r="J36" s="297"/>
      <c r="K36" s="297"/>
      <c r="L36" s="297"/>
      <c r="M36" s="297"/>
      <c r="N36" s="297"/>
      <c r="O36" s="297"/>
      <c r="P36" s="297"/>
    </row>
    <row r="37" spans="1:16" s="298" customFormat="1" ht="20.100000000000001" customHeight="1" x14ac:dyDescent="0.3">
      <c r="A37" s="308"/>
      <c r="B37" s="308"/>
      <c r="C37" s="308"/>
      <c r="D37" s="308"/>
      <c r="E37" s="307"/>
      <c r="F37" s="307"/>
      <c r="G37" s="307"/>
      <c r="H37" s="297"/>
      <c r="I37" s="297"/>
      <c r="J37" s="297"/>
      <c r="K37" s="297"/>
      <c r="L37" s="297"/>
      <c r="M37" s="297"/>
      <c r="N37" s="297"/>
      <c r="O37" s="297"/>
      <c r="P37" s="297"/>
    </row>
    <row r="38" spans="1:16" ht="20.100000000000001" customHeight="1" x14ac:dyDescent="0.3">
      <c r="A38" s="308"/>
      <c r="B38" s="312"/>
      <c r="C38" s="312"/>
      <c r="D38" s="312"/>
      <c r="E38" s="312"/>
      <c r="F38" s="312"/>
      <c r="G38" s="292"/>
      <c r="H38" s="292"/>
      <c r="I38" s="292"/>
      <c r="J38" s="292"/>
      <c r="K38" s="292"/>
      <c r="L38" s="292"/>
      <c r="M38" s="292"/>
      <c r="N38" s="292"/>
      <c r="O38" s="292"/>
      <c r="P38" s="292"/>
    </row>
    <row r="39" spans="1:16" ht="20.100000000000001" customHeight="1" x14ac:dyDescent="0.25">
      <c r="A39" s="312"/>
      <c r="B39" s="312"/>
      <c r="C39" s="312"/>
      <c r="D39" s="312"/>
      <c r="E39" s="312"/>
      <c r="F39" s="312"/>
      <c r="G39" s="292"/>
      <c r="H39" s="292"/>
      <c r="I39" s="292"/>
      <c r="J39" s="292"/>
      <c r="K39" s="292"/>
      <c r="L39" s="292"/>
      <c r="M39" s="292"/>
      <c r="N39" s="292"/>
      <c r="O39" s="292"/>
      <c r="P39" s="292"/>
    </row>
    <row r="40" spans="1:16" ht="20.100000000000001" customHeight="1" x14ac:dyDescent="0.2">
      <c r="A40" s="313"/>
    </row>
    <row r="41" spans="1:16" ht="20.100000000000001" customHeight="1" x14ac:dyDescent="0.2">
      <c r="B41" s="315"/>
      <c r="C41" s="315"/>
      <c r="D41" s="315"/>
      <c r="E41" s="315"/>
      <c r="F41" s="315"/>
      <c r="G41" s="315"/>
      <c r="H41" s="315"/>
      <c r="I41" s="315"/>
      <c r="J41" s="315"/>
      <c r="K41" s="315"/>
      <c r="L41" s="315"/>
    </row>
    <row r="42" spans="1:16" ht="20.100000000000001" customHeight="1" x14ac:dyDescent="0.2">
      <c r="A42" s="293"/>
      <c r="B42" s="315"/>
      <c r="C42" s="315"/>
      <c r="D42" s="315"/>
      <c r="E42" s="315"/>
      <c r="F42" s="315"/>
      <c r="G42" s="315"/>
      <c r="H42" s="315"/>
      <c r="I42" s="315"/>
      <c r="J42" s="315"/>
      <c r="K42" s="315"/>
      <c r="L42" s="315"/>
    </row>
    <row r="43" spans="1:16" ht="20.100000000000001" customHeight="1" x14ac:dyDescent="0.2">
      <c r="A43" s="293"/>
      <c r="B43" s="315"/>
      <c r="C43" s="315"/>
      <c r="D43" s="315"/>
      <c r="E43" s="315"/>
      <c r="F43" s="315"/>
      <c r="G43" s="315"/>
      <c r="H43" s="315"/>
      <c r="I43" s="315"/>
      <c r="J43" s="315"/>
      <c r="K43" s="315"/>
      <c r="L43" s="315"/>
    </row>
    <row r="44" spans="1:16" ht="20.100000000000001" customHeight="1" x14ac:dyDescent="0.2">
      <c r="A44" s="293"/>
      <c r="B44" s="315"/>
      <c r="C44" s="315"/>
      <c r="D44" s="315"/>
      <c r="E44" s="315"/>
      <c r="F44" s="315"/>
      <c r="G44" s="315"/>
      <c r="H44" s="315"/>
      <c r="I44" s="315"/>
      <c r="J44" s="315"/>
      <c r="K44" s="315"/>
      <c r="L44" s="315"/>
      <c r="M44" s="315"/>
    </row>
    <row r="45" spans="1:16" ht="20.100000000000001" customHeight="1" x14ac:dyDescent="0.2">
      <c r="A45" s="293"/>
      <c r="B45" s="315"/>
      <c r="C45" s="315"/>
      <c r="D45" s="315"/>
      <c r="E45" s="315"/>
      <c r="F45" s="315"/>
      <c r="G45" s="315"/>
      <c r="H45" s="315"/>
      <c r="I45" s="315"/>
      <c r="J45" s="315"/>
      <c r="K45" s="315"/>
      <c r="L45" s="315"/>
      <c r="M45" s="315"/>
      <c r="N45" s="316"/>
    </row>
    <row r="46" spans="1:16" ht="15" customHeight="1" x14ac:dyDescent="0.2">
      <c r="A46" s="293"/>
      <c r="H46" s="315"/>
      <c r="I46" s="315"/>
      <c r="J46" s="315"/>
      <c r="K46" s="315"/>
      <c r="L46" s="315"/>
      <c r="M46" s="315"/>
      <c r="N46" s="316"/>
    </row>
    <row r="47" spans="1:16" ht="15" customHeight="1" x14ac:dyDescent="0.2">
      <c r="H47" s="315"/>
      <c r="I47" s="315"/>
      <c r="J47" s="315"/>
      <c r="K47" s="315"/>
      <c r="L47" s="315"/>
      <c r="M47" s="315"/>
      <c r="N47" s="316"/>
    </row>
    <row r="48" spans="1:16" ht="15" customHeight="1" x14ac:dyDescent="0.2">
      <c r="H48" s="315"/>
      <c r="I48" s="315"/>
      <c r="J48" s="315"/>
      <c r="K48" s="315"/>
      <c r="L48" s="315"/>
      <c r="M48" s="315"/>
    </row>
    <row r="49" spans="8:13" ht="15" customHeight="1" x14ac:dyDescent="0.2">
      <c r="H49" s="315"/>
      <c r="I49" s="315"/>
      <c r="J49" s="315"/>
      <c r="K49" s="315"/>
      <c r="L49" s="315"/>
      <c r="M49" s="315"/>
    </row>
    <row r="50" spans="8:13" ht="15" customHeight="1" x14ac:dyDescent="0.2">
      <c r="H50" s="315"/>
      <c r="I50" s="315"/>
      <c r="J50" s="315"/>
      <c r="K50" s="315"/>
      <c r="L50" s="315"/>
      <c r="M50" s="315"/>
    </row>
  </sheetData>
  <sheetProtection password="C040" sheet="1" objects="1" scenarios="1"/>
  <customSheetViews>
    <customSheetView guid="{864452AF-FE8B-4AB5-A77B-41D8DD524B81}" scale="80" showPageBreaks="1" showGridLines="0" zeroValues="0" fitToPage="1" printArea="1">
      <selection activeCell="A14" sqref="A14:F15"/>
      <pageMargins left="0.25" right="0.25" top="0.25" bottom="0.25" header="0.25" footer="0.25"/>
      <printOptions horizontalCentered="1"/>
      <pageSetup scale="62" orientation="landscape" useFirstPageNumber="1" r:id="rId1"/>
      <headerFooter alignWithMargins="0">
        <oddFooter>&amp;L&amp;"Tahoma,Regular"&amp;12FMFW v1.18 - 2018</oddFooter>
      </headerFooter>
    </customSheetView>
  </customSheetViews>
  <mergeCells count="37">
    <mergeCell ref="A10:N10"/>
    <mergeCell ref="A1:N1"/>
    <mergeCell ref="L8:N8"/>
    <mergeCell ref="A36:C36"/>
    <mergeCell ref="E36:G36"/>
    <mergeCell ref="A15:N16"/>
    <mergeCell ref="L12:N12"/>
    <mergeCell ref="A18:N18"/>
    <mergeCell ref="L2:N2"/>
    <mergeCell ref="L11:N11"/>
    <mergeCell ref="L9:N9"/>
    <mergeCell ref="H12:J12"/>
    <mergeCell ref="A9:G9"/>
    <mergeCell ref="A28:F29"/>
    <mergeCell ref="A30:F30"/>
    <mergeCell ref="L28:N29"/>
    <mergeCell ref="H11:J11"/>
    <mergeCell ref="L30:N30"/>
    <mergeCell ref="H28:J29"/>
    <mergeCell ref="H30:J30"/>
    <mergeCell ref="A11:G11"/>
    <mergeCell ref="A19:N21"/>
    <mergeCell ref="A12:G12"/>
    <mergeCell ref="A13:N13"/>
    <mergeCell ref="A17:N17"/>
    <mergeCell ref="A22:N27"/>
    <mergeCell ref="K28:K29"/>
    <mergeCell ref="G28:G29"/>
    <mergeCell ref="A2:J2"/>
    <mergeCell ref="H9:J9"/>
    <mergeCell ref="H8:J8"/>
    <mergeCell ref="A8:B8"/>
    <mergeCell ref="C8:E8"/>
    <mergeCell ref="A5:N5"/>
    <mergeCell ref="A4:N4"/>
    <mergeCell ref="A3:N3"/>
    <mergeCell ref="A6:N7"/>
  </mergeCells>
  <phoneticPr fontId="2" type="noConversion"/>
  <conditionalFormatting sqref="H11:J11 L11 C8 A28 L28">
    <cfRule type="containsBlanks" dxfId="23" priority="11">
      <formula>LEN(TRIM(A8))=0</formula>
    </cfRule>
  </conditionalFormatting>
  <dataValidations xWindow="962" yWindow="716" count="6">
    <dataValidation type="list" allowBlank="1" showInputMessage="1" showErrorMessage="1" sqref="L2:N2">
      <formula1>CFDA</formula1>
    </dataValidation>
    <dataValidation allowBlank="1" showInputMessage="1" showErrorMessage="1" promptTitle="Name &amp; Title" prompt="Enter the Authorized Agent's name and title." sqref="A28:F29"/>
    <dataValidation allowBlank="1" showInputMessage="1" showErrorMessage="1" promptTitle="Request Number" prompt="Enter the Cash Request or Modification number for this request.  " sqref="H11:J11"/>
    <dataValidation type="whole" operator="greaterThan" allowBlank="1" showInputMessage="1" showErrorMessage="1" promptTitle="Amount This Request" prompt="If this is a cash request, enter the dollar amount being requested." sqref="L11:N11">
      <formula1>0</formula1>
    </dataValidation>
    <dataValidation allowBlank="1" showInputMessage="1" showErrorMessage="1" promptTitle="Signature" prompt="This space is for the signature of the Authorized Agent." sqref="H28:J29"/>
    <dataValidation type="list" allowBlank="1" showInputMessage="1" showErrorMessage="1" promptTitle="Ledger Type" prompt="Select a request type from the drop-down list." sqref="C8:E8">
      <formula1>"Initial Application, Modification, Advance, Reimbursement Request, Final Reimbursement Request"</formula1>
    </dataValidation>
  </dataValidations>
  <printOptions horizontalCentered="1"/>
  <pageMargins left="0.25" right="0.25" top="0.5" bottom="0.5" header="0.25" footer="0.25"/>
  <pageSetup scale="62" fitToHeight="0" orientation="landscape" useFirstPageNumber="1" r:id="rId2"/>
  <headerFooter alignWithMargins="0">
    <oddHeader>&amp;C&amp;"Century Gothic,Regular"CALIFORNIA GOVERNOR'S OFFICE OF EMERGENCY SERVICES (Cal OES)</oddHeader>
    <oddFooter>&amp;L&amp;"Tahoma,Regular"&amp;12EMPG FMFW v1.19 - 2019&amp;R&amp;A</oddFooter>
  </headerFooter>
  <drawing r:id="rId3"/>
  <extLst>
    <ext xmlns:x14="http://schemas.microsoft.com/office/spreadsheetml/2009/9/main" uri="{CCE6A557-97BC-4b89-ADB6-D9C93CAAB3DF}">
      <x14:dataValidations xmlns:xm="http://schemas.microsoft.com/office/excel/2006/main" xWindow="962" yWindow="716" count="1">
        <x14:dataValidation type="date" operator="greaterThan" allowBlank="1" showInputMessage="1" showErrorMessage="1" errorTitle="Invalid Date" error="The date should be after the Performance Period start date." promptTitle="Enter Date" prompt="Enter the date you are submitting this request.">
          <x14:formula1>
            <xm:f>Facesheet!H12</xm:f>
          </x14:formula1>
          <xm:sqref>L28:N29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pageSetUpPr fitToPage="1"/>
  </sheetPr>
  <dimension ref="A1:E70"/>
  <sheetViews>
    <sheetView showGridLines="0" zoomScale="65" zoomScaleNormal="65" zoomScaleSheetLayoutView="80" workbookViewId="0">
      <selection activeCell="D6" sqref="D6"/>
    </sheetView>
  </sheetViews>
  <sheetFormatPr defaultColWidth="10.7109375" defaultRowHeight="12.75" zeroHeight="1" x14ac:dyDescent="0.2"/>
  <cols>
    <col min="1" max="1" width="68.7109375" style="873" customWidth="1"/>
    <col min="2" max="4" width="45.7109375" style="873" customWidth="1"/>
    <col min="5" max="5" width="10.7109375" style="873" customWidth="1"/>
    <col min="6" max="16384" width="10.7109375" style="873"/>
  </cols>
  <sheetData>
    <row r="1" spans="1:4" ht="30" customHeight="1" x14ac:dyDescent="0.2">
      <c r="A1" s="1308" t="s">
        <v>950</v>
      </c>
      <c r="B1" s="1308"/>
      <c r="C1" s="1308"/>
      <c r="D1" s="1308"/>
    </row>
    <row r="2" spans="1:4" ht="20.100000000000001" customHeight="1" x14ac:dyDescent="0.2">
      <c r="A2" s="1311" t="s">
        <v>1340</v>
      </c>
      <c r="B2" s="1311"/>
      <c r="C2" s="1311"/>
      <c r="D2" s="1311"/>
    </row>
    <row r="3" spans="1:4" ht="35.1" customHeight="1" x14ac:dyDescent="0.2">
      <c r="A3" s="1104" t="s">
        <v>1068</v>
      </c>
      <c r="B3" s="1104"/>
      <c r="C3" s="1104"/>
      <c r="D3" s="1104"/>
    </row>
    <row r="4" spans="1:4" ht="21.95" customHeight="1" x14ac:dyDescent="0.2">
      <c r="A4" s="1309"/>
      <c r="B4" s="1309"/>
      <c r="C4" s="1309"/>
      <c r="D4" s="1309"/>
    </row>
    <row r="5" spans="1:4" s="651" customFormat="1" ht="30" customHeight="1" x14ac:dyDescent="0.3">
      <c r="A5" s="1310">
        <f>SubrecipientName</f>
        <v>0</v>
      </c>
      <c r="B5" s="1310"/>
      <c r="C5" s="1310"/>
      <c r="D5" s="1310"/>
    </row>
    <row r="6" spans="1:4" s="651" customFormat="1" ht="24.95" customHeight="1" x14ac:dyDescent="0.3">
      <c r="A6" s="518">
        <f>FIPSNumber</f>
        <v>0</v>
      </c>
      <c r="B6" s="518"/>
      <c r="C6" s="483" t="s">
        <v>1349</v>
      </c>
      <c r="D6" s="955"/>
    </row>
    <row r="7" spans="1:4" s="874" customFormat="1" ht="24.95" customHeight="1" x14ac:dyDescent="0.3">
      <c r="A7" s="519" t="str">
        <f>SubawardNumber</f>
        <v>2019-0003</v>
      </c>
      <c r="B7" s="519"/>
      <c r="C7" s="483" t="s">
        <v>1347</v>
      </c>
      <c r="D7" s="956"/>
    </row>
    <row r="8" spans="1:4" s="651" customFormat="1" ht="24.75" customHeight="1" x14ac:dyDescent="0.3">
      <c r="A8" s="482"/>
      <c r="B8" s="482"/>
      <c r="C8" s="483" t="s">
        <v>1348</v>
      </c>
      <c r="D8" s="956"/>
    </row>
    <row r="9" spans="1:4" s="937" customFormat="1" ht="39.950000000000003" customHeight="1" x14ac:dyDescent="0.2">
      <c r="A9" s="1307" t="s">
        <v>1426</v>
      </c>
      <c r="B9" s="1307"/>
      <c r="C9" s="1307"/>
      <c r="D9" s="1307"/>
    </row>
    <row r="10" spans="1:4" s="651" customFormat="1" ht="24.95" customHeight="1" x14ac:dyDescent="0.3">
      <c r="A10" s="939" t="s">
        <v>932</v>
      </c>
      <c r="B10" s="940" t="s">
        <v>1421</v>
      </c>
      <c r="C10" s="940" t="s">
        <v>1418</v>
      </c>
      <c r="D10" s="941" t="s">
        <v>1419</v>
      </c>
    </row>
    <row r="11" spans="1:4" s="875" customFormat="1" ht="20.100000000000001" customHeight="1" x14ac:dyDescent="0.25">
      <c r="A11" s="928" t="s">
        <v>276</v>
      </c>
      <c r="B11" s="934"/>
      <c r="C11" s="927"/>
      <c r="D11" s="938">
        <f>Table2[[#This Row],[TOTAL COSTS]]-Table2[[#This Row],[LESS DISTORTING COSTS]]</f>
        <v>0</v>
      </c>
    </row>
    <row r="12" spans="1:4" s="875" customFormat="1" ht="20.100000000000001" customHeight="1" x14ac:dyDescent="0.25">
      <c r="A12" s="928" t="s">
        <v>217</v>
      </c>
      <c r="B12" s="927"/>
      <c r="C12" s="927"/>
      <c r="D12" s="938">
        <f>Table2[[#This Row],[TOTAL COSTS]]-Table2[[#This Row],[LESS DISTORTING COSTS]]</f>
        <v>0</v>
      </c>
    </row>
    <row r="13" spans="1:4" s="875" customFormat="1" ht="20.100000000000001" customHeight="1" x14ac:dyDescent="0.25">
      <c r="A13" s="928" t="s">
        <v>206</v>
      </c>
      <c r="B13" s="927"/>
      <c r="C13" s="927"/>
      <c r="D13" s="938">
        <f>Table2[[#This Row],[TOTAL COSTS]]-Table2[[#This Row],[LESS DISTORTING COSTS]]</f>
        <v>0</v>
      </c>
    </row>
    <row r="14" spans="1:4" s="875" customFormat="1" ht="20.100000000000001" customHeight="1" x14ac:dyDescent="0.25">
      <c r="A14" s="928" t="s">
        <v>207</v>
      </c>
      <c r="B14" s="927"/>
      <c r="C14" s="927"/>
      <c r="D14" s="938">
        <f>Table2[[#This Row],[TOTAL COSTS]]-Table2[[#This Row],[LESS DISTORTING COSTS]]</f>
        <v>0</v>
      </c>
    </row>
    <row r="15" spans="1:4" s="875" customFormat="1" ht="20.100000000000001" customHeight="1" x14ac:dyDescent="0.25">
      <c r="A15" s="942" t="s">
        <v>612</v>
      </c>
      <c r="B15" s="935"/>
      <c r="C15" s="935"/>
      <c r="D15" s="943">
        <f>Table2[[#This Row],[TOTAL COSTS]]-Table2[[#This Row],[LESS DISTORTING COSTS]]</f>
        <v>0</v>
      </c>
    </row>
    <row r="16" spans="1:4" s="951" customFormat="1" ht="20.100000000000001" customHeight="1" x14ac:dyDescent="0.3">
      <c r="A16" s="948" t="s">
        <v>1422</v>
      </c>
      <c r="B16" s="949">
        <f>SUBTOTAL(109,Table2[TOTAL COSTS])</f>
        <v>0</v>
      </c>
      <c r="C16" s="949">
        <f>SUBTOTAL(109,Table2[LESS DISTORTING COSTS])</f>
        <v>0</v>
      </c>
      <c r="D16" s="950">
        <f>SUBTOTAL(109,Table2[COSTS APPLICABLE TO ICR])</f>
        <v>0</v>
      </c>
    </row>
    <row r="17" spans="1:4" s="480" customFormat="1" ht="24.95" customHeight="1" x14ac:dyDescent="0.3">
      <c r="A17" s="1306"/>
      <c r="B17" s="1306"/>
      <c r="C17" s="1306"/>
      <c r="D17" s="1306"/>
    </row>
    <row r="18" spans="1:4" s="651" customFormat="1" ht="24.95" customHeight="1" x14ac:dyDescent="0.3">
      <c r="A18" s="945" t="s">
        <v>935</v>
      </c>
      <c r="B18" s="940" t="s">
        <v>1421</v>
      </c>
      <c r="C18" s="940" t="s">
        <v>1420</v>
      </c>
      <c r="D18" s="941" t="s">
        <v>1419</v>
      </c>
    </row>
    <row r="19" spans="1:4" s="876" customFormat="1" ht="18" x14ac:dyDescent="0.3">
      <c r="A19" s="928"/>
      <c r="B19" s="929"/>
      <c r="C19" s="929"/>
      <c r="D19" s="944">
        <f>Table4[[#This Row],[TOTAL COSTS]]-Table4[[#This Row],[LESS EXCLUDED SUBAWARD COSTS]]</f>
        <v>0</v>
      </c>
    </row>
    <row r="20" spans="1:4" s="651" customFormat="1" ht="18" x14ac:dyDescent="0.3">
      <c r="A20" s="928"/>
      <c r="B20" s="929"/>
      <c r="C20" s="929"/>
      <c r="D20" s="944">
        <f>Table4[[#This Row],[TOTAL COSTS]]-Table4[[#This Row],[LESS EXCLUDED SUBAWARD COSTS]]</f>
        <v>0</v>
      </c>
    </row>
    <row r="21" spans="1:4" s="651" customFormat="1" ht="18" x14ac:dyDescent="0.3">
      <c r="A21" s="930"/>
      <c r="B21" s="929"/>
      <c r="C21" s="929"/>
      <c r="D21" s="944">
        <f>Table4[[#This Row],[TOTAL COSTS]]-Table4[[#This Row],[LESS EXCLUDED SUBAWARD COSTS]]</f>
        <v>0</v>
      </c>
    </row>
    <row r="22" spans="1:4" s="651" customFormat="1" ht="18" x14ac:dyDescent="0.3">
      <c r="A22" s="930"/>
      <c r="B22" s="929"/>
      <c r="C22" s="929"/>
      <c r="D22" s="944">
        <f>Table4[[#This Row],[TOTAL COSTS]]-Table4[[#This Row],[LESS EXCLUDED SUBAWARD COSTS]]</f>
        <v>0</v>
      </c>
    </row>
    <row r="23" spans="1:4" s="877" customFormat="1" ht="18" x14ac:dyDescent="0.25">
      <c r="A23" s="930"/>
      <c r="B23" s="929"/>
      <c r="C23" s="929"/>
      <c r="D23" s="944">
        <f>Table4[[#This Row],[TOTAL COSTS]]-Table4[[#This Row],[LESS EXCLUDED SUBAWARD COSTS]]</f>
        <v>0</v>
      </c>
    </row>
    <row r="24" spans="1:4" s="877" customFormat="1" ht="18" x14ac:dyDescent="0.25">
      <c r="A24" s="930"/>
      <c r="B24" s="929"/>
      <c r="C24" s="929"/>
      <c r="D24" s="944">
        <f>Table4[[#This Row],[TOTAL COSTS]]-Table4[[#This Row],[LESS EXCLUDED SUBAWARD COSTS]]</f>
        <v>0</v>
      </c>
    </row>
    <row r="25" spans="1:4" s="651" customFormat="1" ht="18" x14ac:dyDescent="0.3">
      <c r="A25" s="930"/>
      <c r="B25" s="929"/>
      <c r="C25" s="929"/>
      <c r="D25" s="944">
        <f>Table4[[#This Row],[TOTAL COSTS]]-Table4[[#This Row],[LESS EXCLUDED SUBAWARD COSTS]]</f>
        <v>0</v>
      </c>
    </row>
    <row r="26" spans="1:4" s="651" customFormat="1" ht="18" x14ac:dyDescent="0.3">
      <c r="A26" s="930"/>
      <c r="B26" s="929"/>
      <c r="C26" s="929"/>
      <c r="D26" s="944">
        <f>Table4[[#This Row],[TOTAL COSTS]]-Table4[[#This Row],[LESS EXCLUDED SUBAWARD COSTS]]</f>
        <v>0</v>
      </c>
    </row>
    <row r="27" spans="1:4" s="651" customFormat="1" ht="18" x14ac:dyDescent="0.3">
      <c r="A27" s="930"/>
      <c r="B27" s="929"/>
      <c r="C27" s="929"/>
      <c r="D27" s="944">
        <f>Table4[[#This Row],[TOTAL COSTS]]-Table4[[#This Row],[LESS EXCLUDED SUBAWARD COSTS]]</f>
        <v>0</v>
      </c>
    </row>
    <row r="28" spans="1:4" s="651" customFormat="1" ht="18" x14ac:dyDescent="0.3">
      <c r="A28" s="930"/>
      <c r="B28" s="929"/>
      <c r="C28" s="929"/>
      <c r="D28" s="944">
        <f>Table4[[#This Row],[TOTAL COSTS]]-Table4[[#This Row],[LESS EXCLUDED SUBAWARD COSTS]]</f>
        <v>0</v>
      </c>
    </row>
    <row r="29" spans="1:4" s="651" customFormat="1" ht="18" x14ac:dyDescent="0.3">
      <c r="A29" s="930"/>
      <c r="B29" s="929"/>
      <c r="C29" s="929"/>
      <c r="D29" s="944">
        <f>Table4[[#This Row],[TOTAL COSTS]]-Table4[[#This Row],[LESS EXCLUDED SUBAWARD COSTS]]</f>
        <v>0</v>
      </c>
    </row>
    <row r="30" spans="1:4" s="651" customFormat="1" ht="18" x14ac:dyDescent="0.3">
      <c r="A30" s="930"/>
      <c r="B30" s="929"/>
      <c r="C30" s="929"/>
      <c r="D30" s="944">
        <f>Table4[[#This Row],[TOTAL COSTS]]-Table4[[#This Row],[LESS EXCLUDED SUBAWARD COSTS]]</f>
        <v>0</v>
      </c>
    </row>
    <row r="31" spans="1:4" s="651" customFormat="1" ht="18" x14ac:dyDescent="0.3">
      <c r="A31" s="930"/>
      <c r="B31" s="929"/>
      <c r="C31" s="929"/>
      <c r="D31" s="944">
        <f>Table4[[#This Row],[TOTAL COSTS]]-Table4[[#This Row],[LESS EXCLUDED SUBAWARD COSTS]]</f>
        <v>0</v>
      </c>
    </row>
    <row r="32" spans="1:4" s="651" customFormat="1" ht="18" x14ac:dyDescent="0.3">
      <c r="A32" s="930"/>
      <c r="B32" s="929"/>
      <c r="C32" s="929"/>
      <c r="D32" s="944">
        <f>Table4[[#This Row],[TOTAL COSTS]]-Table4[[#This Row],[LESS EXCLUDED SUBAWARD COSTS]]</f>
        <v>0</v>
      </c>
    </row>
    <row r="33" spans="1:5" s="651" customFormat="1" ht="18" x14ac:dyDescent="0.3">
      <c r="A33" s="930"/>
      <c r="B33" s="929"/>
      <c r="C33" s="929"/>
      <c r="D33" s="944">
        <f>Table4[[#This Row],[TOTAL COSTS]]-Table4[[#This Row],[LESS EXCLUDED SUBAWARD COSTS]]</f>
        <v>0</v>
      </c>
    </row>
    <row r="34" spans="1:5" s="651" customFormat="1" ht="18" x14ac:dyDescent="0.3">
      <c r="A34" s="930"/>
      <c r="B34" s="929"/>
      <c r="C34" s="929"/>
      <c r="D34" s="944">
        <f>Table4[[#This Row],[TOTAL COSTS]]-Table4[[#This Row],[LESS EXCLUDED SUBAWARD COSTS]]</f>
        <v>0</v>
      </c>
    </row>
    <row r="35" spans="1:5" s="651" customFormat="1" ht="18" x14ac:dyDescent="0.3">
      <c r="A35" s="930"/>
      <c r="B35" s="929"/>
      <c r="C35" s="929"/>
      <c r="D35" s="944">
        <f>Table4[[#This Row],[TOTAL COSTS]]-Table4[[#This Row],[LESS EXCLUDED SUBAWARD COSTS]]</f>
        <v>0</v>
      </c>
    </row>
    <row r="36" spans="1:5" s="651" customFormat="1" ht="18" x14ac:dyDescent="0.3">
      <c r="A36" s="930"/>
      <c r="B36" s="929"/>
      <c r="C36" s="929"/>
      <c r="D36" s="944">
        <f>Table4[[#This Row],[TOTAL COSTS]]-Table4[[#This Row],[LESS EXCLUDED SUBAWARD COSTS]]</f>
        <v>0</v>
      </c>
    </row>
    <row r="37" spans="1:5" s="651" customFormat="1" ht="18" x14ac:dyDescent="0.3">
      <c r="A37" s="946"/>
      <c r="B37" s="936"/>
      <c r="C37" s="936"/>
      <c r="D37" s="947">
        <f>Table4[[#This Row],[TOTAL COSTS]]-Table4[[#This Row],[LESS EXCLUDED SUBAWARD COSTS]]</f>
        <v>0</v>
      </c>
    </row>
    <row r="38" spans="1:5" s="480" customFormat="1" ht="20.100000000000001" customHeight="1" x14ac:dyDescent="0.3">
      <c r="A38" s="952" t="s">
        <v>1417</v>
      </c>
      <c r="B38" s="949">
        <f>SUBTOTAL(109,Table4[TOTAL COSTS])</f>
        <v>0</v>
      </c>
      <c r="C38" s="949">
        <f>SUBTOTAL(109,Table4[LESS EXCLUDED SUBAWARD COSTS])</f>
        <v>0</v>
      </c>
      <c r="D38" s="950">
        <f>SUBTOTAL(109,Table4[COSTS APPLICABLE TO ICR])</f>
        <v>0</v>
      </c>
    </row>
    <row r="39" spans="1:5" s="953" customFormat="1" ht="18" customHeight="1" x14ac:dyDescent="0.2">
      <c r="A39" s="1305"/>
      <c r="B39" s="1305"/>
      <c r="C39" s="1305"/>
      <c r="D39" s="1305"/>
    </row>
    <row r="40" spans="1:5" ht="18" customHeight="1" x14ac:dyDescent="0.2">
      <c r="A40" s="933" t="s">
        <v>936</v>
      </c>
      <c r="B40" s="954">
        <f>Table2[[#Totals],[COSTS APPLICABLE TO ICR]]+Table4[[#Totals],[COSTS APPLICABLE TO ICR]]</f>
        <v>0</v>
      </c>
      <c r="C40" s="932"/>
      <c r="D40" s="932"/>
      <c r="E40" s="932"/>
    </row>
    <row r="41" spans="1:5" ht="18" customHeight="1" x14ac:dyDescent="0.2">
      <c r="A41" s="933" t="s">
        <v>1077</v>
      </c>
      <c r="B41" s="954">
        <f>ROUNDDOWN(TotalDirectCost*ICRate,0)</f>
        <v>0</v>
      </c>
      <c r="C41" s="932"/>
      <c r="D41" s="932"/>
      <c r="E41" s="932"/>
    </row>
    <row r="42" spans="1:5" ht="18" customHeight="1" x14ac:dyDescent="0.2">
      <c r="A42" s="933" t="s">
        <v>1078</v>
      </c>
      <c r="B42" s="957"/>
      <c r="C42" s="932"/>
      <c r="D42" s="932"/>
      <c r="E42" s="932"/>
    </row>
    <row r="43" spans="1:5" s="877" customFormat="1" ht="20.100000000000001" customHeight="1" x14ac:dyDescent="0.25">
      <c r="A43" s="879"/>
      <c r="B43" s="880"/>
      <c r="C43" s="880"/>
      <c r="D43" s="873"/>
    </row>
    <row r="44" spans="1:5" s="878" customFormat="1" ht="20.100000000000001" hidden="1" customHeight="1" x14ac:dyDescent="0.25">
      <c r="A44" s="881"/>
      <c r="B44" s="881"/>
      <c r="C44" s="881"/>
      <c r="D44" s="873"/>
    </row>
    <row r="45" spans="1:5" ht="20.100000000000001" hidden="1" customHeight="1" x14ac:dyDescent="0.2">
      <c r="A45" s="881"/>
      <c r="B45" s="881"/>
      <c r="C45" s="881"/>
    </row>
    <row r="46" spans="1:5" hidden="1" x14ac:dyDescent="0.2">
      <c r="A46" s="881"/>
      <c r="B46" s="881"/>
      <c r="C46" s="881"/>
    </row>
    <row r="47" spans="1:5" hidden="1" x14ac:dyDescent="0.2">
      <c r="A47" s="881"/>
      <c r="B47" s="881"/>
      <c r="C47" s="881"/>
    </row>
    <row r="48" spans="1:5" hidden="1" x14ac:dyDescent="0.2">
      <c r="A48" s="881"/>
      <c r="B48" s="881"/>
      <c r="C48" s="881"/>
    </row>
    <row r="49" spans="1:3" hidden="1" x14ac:dyDescent="0.2">
      <c r="A49" s="881"/>
      <c r="B49" s="881"/>
      <c r="C49" s="881"/>
    </row>
    <row r="50" spans="1:3" hidden="1" x14ac:dyDescent="0.2">
      <c r="A50" s="881"/>
      <c r="B50" s="881"/>
      <c r="C50" s="881"/>
    </row>
    <row r="51" spans="1:3" hidden="1" x14ac:dyDescent="0.2">
      <c r="A51" s="881"/>
      <c r="B51" s="881"/>
      <c r="C51" s="881"/>
    </row>
    <row r="52" spans="1:3" hidden="1" x14ac:dyDescent="0.2">
      <c r="A52" s="881"/>
      <c r="B52" s="881"/>
      <c r="C52" s="881"/>
    </row>
    <row r="53" spans="1:3" hidden="1" x14ac:dyDescent="0.2">
      <c r="A53" s="881"/>
      <c r="B53" s="881"/>
      <c r="C53" s="881"/>
    </row>
    <row r="54" spans="1:3" hidden="1" x14ac:dyDescent="0.2">
      <c r="A54" s="881"/>
      <c r="B54" s="881"/>
      <c r="C54" s="881"/>
    </row>
    <row r="55" spans="1:3" hidden="1" x14ac:dyDescent="0.2">
      <c r="A55" s="881"/>
      <c r="B55" s="881"/>
      <c r="C55" s="881"/>
    </row>
    <row r="56" spans="1:3" ht="12.75" hidden="1" customHeight="1" x14ac:dyDescent="0.2">
      <c r="A56" s="881"/>
      <c r="B56" s="881"/>
      <c r="C56" s="881"/>
    </row>
    <row r="57" spans="1:3" ht="12.75" hidden="1" customHeight="1" x14ac:dyDescent="0.2">
      <c r="A57" s="881"/>
      <c r="B57" s="881"/>
      <c r="C57" s="881"/>
    </row>
    <row r="58" spans="1:3" ht="12.75" hidden="1" customHeight="1" x14ac:dyDescent="0.2">
      <c r="A58" s="881"/>
      <c r="B58" s="881"/>
      <c r="C58" s="881"/>
    </row>
    <row r="59" spans="1:3" ht="12.75" hidden="1" customHeight="1" x14ac:dyDescent="0.2">
      <c r="A59" s="881"/>
      <c r="B59" s="881"/>
      <c r="C59" s="881"/>
    </row>
    <row r="60" spans="1:3" ht="12.75" hidden="1" customHeight="1" x14ac:dyDescent="0.2">
      <c r="A60" s="881"/>
      <c r="B60" s="881"/>
      <c r="C60" s="881"/>
    </row>
    <row r="61" spans="1:3" ht="12.75" hidden="1" customHeight="1" x14ac:dyDescent="0.2"/>
    <row r="62" spans="1:3" ht="12.75" hidden="1" customHeight="1" x14ac:dyDescent="0.2"/>
    <row r="63" spans="1:3" ht="12.75" hidden="1" customHeight="1" x14ac:dyDescent="0.2"/>
    <row r="64" spans="1:3" x14ac:dyDescent="0.2"/>
    <row r="65" x14ac:dyDescent="0.2"/>
    <row r="66" hidden="1" x14ac:dyDescent="0.2"/>
    <row r="67" x14ac:dyDescent="0.2"/>
    <row r="68" hidden="1" x14ac:dyDescent="0.2"/>
    <row r="69" x14ac:dyDescent="0.2"/>
    <row r="70" x14ac:dyDescent="0.2"/>
  </sheetData>
  <sheetProtection password="C040" sheet="1" objects="1" scenarios="1" formatCells="0" formatColumns="0" formatRows="0" insertRows="0" deleteRows="0" autoFilter="0"/>
  <customSheetViews>
    <customSheetView guid="{864452AF-FE8B-4AB5-A77B-41D8DD524B81}" scale="80" showPageBreaks="1" showGridLines="0" fitToPage="1" printArea="1">
      <selection activeCell="B46" sqref="B46"/>
      <pageMargins left="0.25" right="0.25" top="0.25" bottom="0.25" header="0.25" footer="0.25"/>
      <printOptions horizontalCentered="1"/>
      <pageSetup scale="63" orientation="landscape" useFirstPageNumber="1" r:id="rId1"/>
      <headerFooter alignWithMargins="0">
        <oddFooter>&amp;L&amp;"Tahoma,Regular"&amp;12FMFW v1.18 - 2018</oddFooter>
      </headerFooter>
    </customSheetView>
  </customSheetViews>
  <mergeCells count="8">
    <mergeCell ref="A39:D39"/>
    <mergeCell ref="A17:D17"/>
    <mergeCell ref="A9:D9"/>
    <mergeCell ref="A1:D1"/>
    <mergeCell ref="A4:D4"/>
    <mergeCell ref="A5:D5"/>
    <mergeCell ref="A2:D2"/>
    <mergeCell ref="A3:D3"/>
  </mergeCells>
  <dataValidations count="12">
    <dataValidation type="list" allowBlank="1" showInputMessage="1" showErrorMessage="1" promptTitle="Indirect Cost Rate Base" prompt="Select the Indirect Cost Rate (ICR) Base from the drop-down list." sqref="D8">
      <formula1>IndirectCostRate</formula1>
    </dataValidation>
    <dataValidation type="whole" operator="greaterThanOrEqual" allowBlank="1" showInputMessage="1" showErrorMessage="1" errorTitle="TOTAL COSTS" error="Enter a value rounded DOWN to the nearest dollar." sqref="B19:B37 B11:B15">
      <formula1>0</formula1>
    </dataValidation>
    <dataValidation allowBlank="1" showInputMessage="1" showErrorMessage="1" promptTitle="Indirect Cost Rate" prompt="Enter the Indirect Cost Rate used for the specified period." sqref="D7"/>
    <dataValidation allowBlank="1" showInputMessage="1" showErrorMessage="1" promptTitle="Indirect Cost Rate Period" prompt="Enter the period that the Indirect Cost Rate will be used.  Format should be month/year through month/year._x000a_" sqref="D6"/>
    <dataValidation type="whole" operator="greaterThanOrEqual" allowBlank="1" showInputMessage="1" showErrorMessage="1" errorTitle="LESS EXCLUDED COSTS" error="Enter the Excluded Cost amount for this subaward, rounded to the nearest dollar." sqref="C19:C37">
      <formula1>0</formula1>
    </dataValidation>
    <dataValidation type="whole" operator="greaterThanOrEqual" allowBlank="1" showInputMessage="1" showErrorMessage="1" sqref="D11:D15">
      <formula1>0</formula1>
    </dataValidation>
    <dataValidation type="whole" operator="greaterThanOrEqual" allowBlank="1" showInputMessage="1" showErrorMessage="1" errorTitle="LESS DISTORTING COSTS" error="Enter the Distorting Costs, rounded to the nearest dollar." sqref="C11:C15">
      <formula1>0</formula1>
    </dataValidation>
    <dataValidation type="whole" operator="lessThanOrEqual" allowBlank="1" showInputMessage="1" showErrorMessage="1" errorTitle="INVALID ENTRY" error="This value CANNOT excced the TOTAL ALLOWABLE INDIRECT COSTS." promptTitle="TOTAL BUDGETED INDIRECT COSTS" prompt="Enter the actual Indirect Costs being charged during this period.  This should be not greater than the Total Allowable Indirect Costs." sqref="B42">
      <formula1>B41</formula1>
    </dataValidation>
    <dataValidation allowBlank="1" showErrorMessage="1" prompt="Blank" sqref="C40:D42 E1:E43"/>
    <dataValidation allowBlank="1" showErrorMessage="1" promptTitle="TOTAL DIRECT COSTS" prompt="This field auto-populates with the Total Direct Costs." sqref="B40"/>
    <dataValidation allowBlank="1" showErrorMessage="1" promptTitle="TOTAL ALLOWABLE INDIRECT COSTS" prompt="This field auto-populates with the Total Allowable Indirect Costs." sqref="B41"/>
    <dataValidation allowBlank="1" showErrorMessage="1" prompt="Do not enter information into the following 2 columns because they will auto-populate.  Both columns have the same name._x000a__x000a_1) Costs Applicable to ICR_x000a_2) Costs Applicable to ICR" sqref="A9:D9"/>
  </dataValidations>
  <printOptions horizontalCentered="1"/>
  <pageMargins left="0.5" right="0.5" top="0.3" bottom="0.2" header="0.1" footer="0.1"/>
  <pageSetup scale="63" orientation="landscape" useFirstPageNumber="1" r:id="rId2"/>
  <headerFooter alignWithMargins="0">
    <oddHeader>&amp;C&amp;"Century Gothic,Regular"CALIFORNIA GOVERNOR'S OFFICE OF EMERGENCY SERVICES (Cal OES)</oddHeader>
    <oddFooter>&amp;L&amp;"Tahoma,Regular"&amp;12EMPG FMFW v1.19 - 2019&amp;R&amp;A</oddFooter>
  </headerFooter>
  <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neral Doc" ma:contentTypeID="0x010100A3C0AE248FC7AE4A8F6A9800E77547E6010052CFA36FBC02C04CA5B88007B6737465" ma:contentTypeVersion="21" ma:contentTypeDescription="Cal OES General Document" ma:contentTypeScope="" ma:versionID="98baca035d6436ab1a33962904bbd213">
  <xsd:schema xmlns:xsd="http://www.w3.org/2001/XMLSchema" xmlns:xs="http://www.w3.org/2001/XMLSchema" xmlns:p="http://schemas.microsoft.com/office/2006/metadata/properties" xmlns:ns2="0a8bad6b-f581-42d1-a937-dbda95349e24" xmlns:ns3="a0d340ad-cd6a-4082-9182-3cd143d86d41" targetNamespace="http://schemas.microsoft.com/office/2006/metadata/properties" ma:root="true" ma:fieldsID="d9a6d362c6e9fd830c38938e456939da" ns2:_="" ns3:_="">
    <xsd:import namespace="0a8bad6b-f581-42d1-a937-dbda95349e24"/>
    <xsd:import namespace="a0d340ad-cd6a-4082-9182-3cd143d86d41"/>
    <xsd:element name="properties">
      <xsd:complexType>
        <xsd:sequence>
          <xsd:element name="documentManagement">
            <xsd:complexType>
              <xsd:all>
                <xsd:element ref="ns2:oesRollupDescription" minOccurs="0"/>
                <xsd:element ref="ns2:h91dd47120624aa8a205903f7dc28ad4" minOccurs="0"/>
                <xsd:element ref="ns2:TaxCatchAll" minOccurs="0"/>
                <xsd:element ref="ns2:TaxCatchAllLabel" minOccurs="0"/>
                <xsd:element ref="ns2:oesGroupBy"/>
                <xsd:element ref="ns3:oesDisplay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bad6b-f581-42d1-a937-dbda95349e24" elementFormDefault="qualified">
    <xsd:import namespace="http://schemas.microsoft.com/office/2006/documentManagement/types"/>
    <xsd:import namespace="http://schemas.microsoft.com/office/infopath/2007/PartnerControls"/>
    <xsd:element name="oesRollupDescription" ma:index="8" nillable="true" ma:displayName="Rollup Description" ma:description="Use this for a brief description of the item, which will be displayed on the page." ma:internalName="oesRollupDescription" ma:readOnly="false">
      <xsd:simpleType>
        <xsd:restriction base="dms:Note">
          <xsd:maxLength value="255"/>
        </xsd:restriction>
      </xsd:simpleType>
    </xsd:element>
    <xsd:element name="h91dd47120624aa8a205903f7dc28ad4" ma:index="9" ma:taxonomy="true" ma:internalName="h91dd47120624aa8a205903f7dc28ad4" ma:taxonomyFieldName="oesDivision" ma:displayName="Cal OES Division" ma:default="" ma:fieldId="{191dd471-2062-4aa8-a205-903f7dc28ad4}" ma:sspId="ed650271-3da9-459d-b38c-75915af8c2ed" ma:termSetId="35129ea4-2b69-4523-92bc-aa23dc2aa4f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eb0fb86-bc12-4cb3-92ad-dd6aef4c6903}" ma:internalName="TaxCatchAll" ma:showField="CatchAllData"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eb0fb86-bc12-4cb3-92ad-dd6aef4c6903}" ma:internalName="TaxCatchAllLabel" ma:readOnly="true" ma:showField="CatchAllDataLabel"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oesGroupBy" ma:index="13" ma:displayName="Group By" ma:description="Use this field to group items together based on a common group name." ma:internalName="oesGroup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d340ad-cd6a-4082-9182-3cd143d86d41" elementFormDefault="qualified">
    <xsd:import namespace="http://schemas.microsoft.com/office/2006/documentManagement/types"/>
    <xsd:import namespace="http://schemas.microsoft.com/office/infopath/2007/PartnerControls"/>
    <xsd:element name="oesDisplayOn" ma:index="14" nillable="true" ma:displayName="Display On" ma:list="{96b1661d-e62c-4a0d-8211-5e05f0f3b9cc}" ma:internalName="oesDisplayOn" ma:showField="Title" ma:requiredMultiChoice="tru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esRollupDescription xmlns="0a8bad6b-f581-42d1-a937-dbda95349e24" xsi:nil="true"/>
    <oesGroupBy xmlns="0a8bad6b-f581-42d1-a937-dbda95349e24">Financial Management Forms Workbook (FMFW)</oesGroupBy>
    <oesDisplayOn xmlns="a0d340ad-cd6a-4082-9182-3cd143d86d41">
      <Value>16</Value>
    </oesDisplayOn>
    <h91dd47120624aa8a205903f7dc28ad4 xmlns="0a8bad6b-f581-42d1-a937-dbda95349e24">
      <Terms xmlns="http://schemas.microsoft.com/office/infopath/2007/PartnerControls">
        <TermInfo xmlns="http://schemas.microsoft.com/office/infopath/2007/PartnerControls">
          <TermName xmlns="http://schemas.microsoft.com/office/infopath/2007/PartnerControls">Grants Management</TermName>
          <TermId xmlns="http://schemas.microsoft.com/office/infopath/2007/PartnerControls">88e6ea72-4099-4392-a3d0-f6e6d0739699</TermId>
        </TermInfo>
      </Terms>
    </h91dd47120624aa8a205903f7dc28ad4>
    <TaxCatchAll xmlns="0a8bad6b-f581-42d1-a937-dbda95349e24">
      <Value>21</Value>
    </TaxCatchAll>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06483C3-28FD-4EE2-B1B7-31CAF4789C8B}">
  <ds:schemaRefs>
    <ds:schemaRef ds:uri="http://schemas.microsoft.com/sharepoint/v3/contenttype/forms"/>
  </ds:schemaRefs>
</ds:datastoreItem>
</file>

<file path=customXml/itemProps2.xml><?xml version="1.0" encoding="utf-8"?>
<ds:datastoreItem xmlns:ds="http://schemas.openxmlformats.org/officeDocument/2006/customXml" ds:itemID="{1C949BED-A65D-40F4-B0E8-817F46FC9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bad6b-f581-42d1-a937-dbda95349e24"/>
    <ds:schemaRef ds:uri="a0d340ad-cd6a-4082-9182-3cd143d86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465482-4BEA-49C2-8E60-F71C0AB54BB6}">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0a8bad6b-f581-42d1-a937-dbda95349e24"/>
    <ds:schemaRef ds:uri="a0d340ad-cd6a-4082-9182-3cd143d86d41"/>
    <ds:schemaRef ds:uri="http://www.w3.org/XML/1998/namespace"/>
    <ds:schemaRef ds:uri="http://purl.org/dc/terms/"/>
  </ds:schemaRefs>
</ds:datastoreItem>
</file>

<file path=customXml/itemProps4.xml><?xml version="1.0" encoding="utf-8"?>
<ds:datastoreItem xmlns:ds="http://schemas.openxmlformats.org/officeDocument/2006/customXml" ds:itemID="{D05D0EA0-8E00-4D40-852F-CF734F2C2A7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498</vt:i4>
      </vt:variant>
    </vt:vector>
  </HeadingPairs>
  <TitlesOfParts>
    <vt:vector size="514" baseType="lpstr">
      <vt:lpstr>Instructions</vt:lpstr>
      <vt:lpstr>Facesheet</vt:lpstr>
      <vt:lpstr>Auth Agent Contact Information</vt:lpstr>
      <vt:lpstr>Project Ledger</vt:lpstr>
      <vt:lpstr>Planning</vt:lpstr>
      <vt:lpstr>Organization</vt:lpstr>
      <vt:lpstr>Equipment</vt:lpstr>
      <vt:lpstr>Training</vt:lpstr>
      <vt:lpstr>Exercise</vt:lpstr>
      <vt:lpstr>M&amp;A</vt:lpstr>
      <vt:lpstr>Indirect Costs</vt:lpstr>
      <vt:lpstr>Consultant-Contractor</vt:lpstr>
      <vt:lpstr>Personnel</vt:lpstr>
      <vt:lpstr>Match</vt:lpstr>
      <vt:lpstr>Auth. Agent</vt:lpstr>
      <vt:lpstr>ICR Summary</vt:lpstr>
      <vt:lpstr>Border_Security</vt:lpstr>
      <vt:lpstr>Certification_Recertification_of_instr</vt:lpstr>
      <vt:lpstr>Certification_Recertification_of_instructors</vt:lpstr>
      <vt:lpstr>Cmnty_Outreach</vt:lpstr>
      <vt:lpstr>Community_Outreach</vt:lpstr>
      <vt:lpstr>Conduct_and_Evaluate2</vt:lpstr>
      <vt:lpstr>Conduct_Attend_and_Evaluate</vt:lpstr>
      <vt:lpstr>Conduct_Evaluate</vt:lpstr>
      <vt:lpstr>Conference</vt:lpstr>
      <vt:lpstr>Conferences</vt:lpstr>
      <vt:lpstr>Construction_and_Renovation</vt:lpstr>
      <vt:lpstr>Construction_Renovation</vt:lpstr>
      <vt:lpstr>Consultant_Contractor_Fee</vt:lpstr>
      <vt:lpstr>Consultant_Hold_Trigger</vt:lpstr>
      <vt:lpstr>Course_Delivery_and_Evaluation</vt:lpstr>
      <vt:lpstr>Course_Development_Delivery_and_Evaluation</vt:lpstr>
      <vt:lpstr>Critical_Emergency_Supplies</vt:lpstr>
      <vt:lpstr>Crse_Delivery_and_Evaluation</vt:lpstr>
      <vt:lpstr>Crse_Development_Delivery_and_Evaluation</vt:lpstr>
      <vt:lpstr>'Auth. Agent'!Date</vt:lpstr>
      <vt:lpstr>'Consultant-Contractor'!Date</vt:lpstr>
      <vt:lpstr>Equipment!Date</vt:lpstr>
      <vt:lpstr>Exercise!Date</vt:lpstr>
      <vt:lpstr>'Indirect Costs'!Date</vt:lpstr>
      <vt:lpstr>'M&amp;A'!Date</vt:lpstr>
      <vt:lpstr>Match!Date</vt:lpstr>
      <vt:lpstr>Organization!Date</vt:lpstr>
      <vt:lpstr>Personnel!Date</vt:lpstr>
      <vt:lpstr>Planning!Date</vt:lpstr>
      <vt:lpstr>'Project Ledger'!Date</vt:lpstr>
      <vt:lpstr>Training!Date</vt:lpstr>
      <vt:lpstr>Day_to_day_activities_operations_that_support_emergency_management</vt:lpstr>
      <vt:lpstr>Day_to_day_activities_operations_that_support_emergency_mgnt</vt:lpstr>
      <vt:lpstr>Design_Develop_Conduct_and_Eval</vt:lpstr>
      <vt:lpstr>Design_Develop_Conduct_and_Evaluate</vt:lpstr>
      <vt:lpstr>Develop_and_Enhance_Plans_Protocols_Programs_and_Systems</vt:lpstr>
      <vt:lpstr>Develop_Enhance_Plans_protocols_programs_and_Systems</vt:lpstr>
      <vt:lpstr>EMPG_Day_to_day_activities_that_support_emergency_management</vt:lpstr>
      <vt:lpstr>EMPG_Other_emergency_management_related_planning_activities</vt:lpstr>
      <vt:lpstr>EndDate</vt:lpstr>
      <vt:lpstr>'Consultant-Contractor'!EndPOP</vt:lpstr>
      <vt:lpstr>Equipment!EndPOP</vt:lpstr>
      <vt:lpstr>Exercise!EndPOP</vt:lpstr>
      <vt:lpstr>'Indirect Costs'!EndPOP</vt:lpstr>
      <vt:lpstr>'M&amp;A'!EndPOP</vt:lpstr>
      <vt:lpstr>Match!EndPOP</vt:lpstr>
      <vt:lpstr>Organization!EndPOP</vt:lpstr>
      <vt:lpstr>Personnel!EndPOP</vt:lpstr>
      <vt:lpstr>Planning!EndPOP</vt:lpstr>
      <vt:lpstr>'Project Ledger'!EndPOP</vt:lpstr>
      <vt:lpstr>Training!EndPOP</vt:lpstr>
      <vt:lpstr>EOC_Analyzing_constructed_renovated_space_to_support_design_implementation_of_protection_systems</vt:lpstr>
      <vt:lpstr>EOC_Construction</vt:lpstr>
      <vt:lpstr>EOC_Consulting</vt:lpstr>
      <vt:lpstr>EOC_Ensuring_continuity_of_operation</vt:lpstr>
      <vt:lpstr>EOC_Ensuring_EOC_continuity_of_operations</vt:lpstr>
      <vt:lpstr>EOC_Renovation</vt:lpstr>
      <vt:lpstr>Equip_Resource_Project_Mgt</vt:lpstr>
      <vt:lpstr>Equipment</vt:lpstr>
      <vt:lpstr>Exerc</vt:lpstr>
      <vt:lpstr>Exercise</vt:lpstr>
      <vt:lpstr>Exercise_Consulting</vt:lpstr>
      <vt:lpstr>FacesheetICRDropdown</vt:lpstr>
      <vt:lpstr>'Consultant-Contractor'!FIPS</vt:lpstr>
      <vt:lpstr>Equipment!FIPS</vt:lpstr>
      <vt:lpstr>Exercise!FIPS</vt:lpstr>
      <vt:lpstr>'Indirect Costs'!FIPS</vt:lpstr>
      <vt:lpstr>'M&amp;A'!FIPS</vt:lpstr>
      <vt:lpstr>Match!FIPS</vt:lpstr>
      <vt:lpstr>Organization!FIPS</vt:lpstr>
      <vt:lpstr>Personnel!FIPS</vt:lpstr>
      <vt:lpstr>Planning!FIPS</vt:lpstr>
      <vt:lpstr>'Project Ledger'!FIPS</vt:lpstr>
      <vt:lpstr>Training!FIPS</vt:lpstr>
      <vt:lpstr>FIPSNumber</vt:lpstr>
      <vt:lpstr>Goal_1_Enhance_prevention_and_detection_capabilities_to_protect_our_State_and_critical_infrastructure_from_all_hazards</vt:lpstr>
      <vt:lpstr>Goal_2_Strengthen_California_ability_to_plan_prepare_for_and_mitigate_disasters_emergencies_and_terrorist_events</vt:lpstr>
      <vt:lpstr>Goal_3_Effectively_respond_to_and_quickly_recover_from_both_intentional_and_natural_disasters</vt:lpstr>
      <vt:lpstr>Goal_4_Responsible_and_accountable_investments_of_homeland_security_and_emergency_management_funding</vt:lpstr>
      <vt:lpstr>Goal_5_Strengthen_and_unify_operations_and_management_to_increase_operational_efficiency_and_effectiveness</vt:lpstr>
      <vt:lpstr>Grant_Admin</vt:lpstr>
      <vt:lpstr>Grant_Administration</vt:lpstr>
      <vt:lpstr>'Auth Agent Contact Information'!home</vt:lpstr>
      <vt:lpstr>'Auth. Agent'!home</vt:lpstr>
      <vt:lpstr>'Consultant-Contractor'!home</vt:lpstr>
      <vt:lpstr>Equipment!home</vt:lpstr>
      <vt:lpstr>Exercise!home</vt:lpstr>
      <vt:lpstr>Facesheet!Home</vt:lpstr>
      <vt:lpstr>'ICR Summary'!home</vt:lpstr>
      <vt:lpstr>'Indirect Costs'!home</vt:lpstr>
      <vt:lpstr>'M&amp;A'!home</vt:lpstr>
      <vt:lpstr>Match!home</vt:lpstr>
      <vt:lpstr>Organization!home</vt:lpstr>
      <vt:lpstr>Personnel!home</vt:lpstr>
      <vt:lpstr>Planning!home</vt:lpstr>
      <vt:lpstr>'Project Ledger'!home</vt:lpstr>
      <vt:lpstr>Training!home</vt:lpstr>
      <vt:lpstr>'ICR Summary'!ICRate</vt:lpstr>
      <vt:lpstr>Increased_Threat_Level</vt:lpstr>
      <vt:lpstr>Increased_Threat_Levels</vt:lpstr>
      <vt:lpstr>Ind_Cost</vt:lpstr>
      <vt:lpstr>Indirect_Cost</vt:lpstr>
      <vt:lpstr>IndirectCostRate</vt:lpstr>
      <vt:lpstr>Info_Intel_analysis_and_sharing_fusion_center_activities</vt:lpstr>
      <vt:lpstr>Info_Intel_analysis_sharing_fusion_center_activities</vt:lpstr>
      <vt:lpstr>'Consultant-Contractor'!Initials</vt:lpstr>
      <vt:lpstr>Equipment!Initials</vt:lpstr>
      <vt:lpstr>Exercise!Initials</vt:lpstr>
      <vt:lpstr>'Indirect Costs'!Initials</vt:lpstr>
      <vt:lpstr>'M&amp;A'!Initials</vt:lpstr>
      <vt:lpstr>Match!Initials</vt:lpstr>
      <vt:lpstr>Organization!Initials</vt:lpstr>
      <vt:lpstr>Personnel!Initials</vt:lpstr>
      <vt:lpstr>Planning!Initials</vt:lpstr>
      <vt:lpstr>'Project Ledger'!Initials</vt:lpstr>
      <vt:lpstr>Training!Initials</vt:lpstr>
      <vt:lpstr>'Auth. Agent'!LabelDate</vt:lpstr>
      <vt:lpstr>'Consultant-Contractor'!LabelDate</vt:lpstr>
      <vt:lpstr>Equipment!LabelDate</vt:lpstr>
      <vt:lpstr>Exercise!LabelDate</vt:lpstr>
      <vt:lpstr>'Indirect Costs'!LabelDate</vt:lpstr>
      <vt:lpstr>'M&amp;A'!LabelDate</vt:lpstr>
      <vt:lpstr>Match!LabelDate</vt:lpstr>
      <vt:lpstr>Organization!LabelDate</vt:lpstr>
      <vt:lpstr>Personnel!LabelDate</vt:lpstr>
      <vt:lpstr>Planning!LabelDate</vt:lpstr>
      <vt:lpstr>'Project Ledger'!LabelDate</vt:lpstr>
      <vt:lpstr>Training!LabelDate</vt:lpstr>
      <vt:lpstr>'Consultant-Contractor'!LabelRequest</vt:lpstr>
      <vt:lpstr>Equipment!LabelRequest</vt:lpstr>
      <vt:lpstr>Exercise!LabelRequest</vt:lpstr>
      <vt:lpstr>'Indirect Costs'!LabelRequest</vt:lpstr>
      <vt:lpstr>'M&amp;A'!LabelRequest</vt:lpstr>
      <vt:lpstr>Match!LabelRequest</vt:lpstr>
      <vt:lpstr>Organization!LabelRequest</vt:lpstr>
      <vt:lpstr>Personnel!LabelRequest</vt:lpstr>
      <vt:lpstr>Planning!LabelRequest</vt:lpstr>
      <vt:lpstr>'Project Ledger'!LabelRequest</vt:lpstr>
      <vt:lpstr>Training!LabelRequest</vt:lpstr>
      <vt:lpstr>Law_Enforcement_and_Anti_Terrorism_Plg</vt:lpstr>
      <vt:lpstr>Law_Enforcement_Anti_Terrorism_Planning</vt:lpstr>
      <vt:lpstr>'Auth. Agent'!LedgerType</vt:lpstr>
      <vt:lpstr>'Consultant-Contractor'!LedgerType</vt:lpstr>
      <vt:lpstr>Equipment!LedgerType</vt:lpstr>
      <vt:lpstr>Exercise!LedgerType</vt:lpstr>
      <vt:lpstr>'Indirect Costs'!LedgerType</vt:lpstr>
      <vt:lpstr>'M&amp;A'!LedgerType</vt:lpstr>
      <vt:lpstr>Match!LedgerType</vt:lpstr>
      <vt:lpstr>Organization!LedgerType</vt:lpstr>
      <vt:lpstr>Personnel!LedgerType</vt:lpstr>
      <vt:lpstr>Planning!LedgerType</vt:lpstr>
      <vt:lpstr>'Project Ledger'!LedgerType</vt:lpstr>
      <vt:lpstr>Training!LedgerType</vt:lpstr>
      <vt:lpstr>M_A</vt:lpstr>
      <vt:lpstr>M_and_A</vt:lpstr>
      <vt:lpstr>MA_Consulting</vt:lpstr>
      <vt:lpstr>Maintenance_and_Sustainment</vt:lpstr>
      <vt:lpstr>Maintenance_Contracts_Warranties</vt:lpstr>
      <vt:lpstr>Maintenance_Sustainment</vt:lpstr>
      <vt:lpstr>Mitigation</vt:lpstr>
      <vt:lpstr>MS_Consulting</vt:lpstr>
      <vt:lpstr>Org</vt:lpstr>
      <vt:lpstr>Organization</vt:lpstr>
      <vt:lpstr>Organization_Consulting</vt:lpstr>
      <vt:lpstr>Percentage_of_Fed_Fund</vt:lpstr>
      <vt:lpstr>Plan</vt:lpstr>
      <vt:lpstr>Planning</vt:lpstr>
      <vt:lpstr>Planning_Consulting</vt:lpstr>
      <vt:lpstr>Prevention</vt:lpstr>
      <vt:lpstr>'Auth Agent Contact Information'!Print_Area</vt:lpstr>
      <vt:lpstr>'Auth. Agent'!Print_Area</vt:lpstr>
      <vt:lpstr>'Consultant-Contractor'!Print_Area</vt:lpstr>
      <vt:lpstr>Equipment!Print_Area</vt:lpstr>
      <vt:lpstr>Exercise!Print_Area</vt:lpstr>
      <vt:lpstr>Facesheet!Print_Area</vt:lpstr>
      <vt:lpstr>'FFATA Financial Disclosure'!Print_Area</vt:lpstr>
      <vt:lpstr>'ICR Summary'!Print_Area</vt:lpstr>
      <vt:lpstr>'Indirect Costs'!Print_Area</vt:lpstr>
      <vt:lpstr>'M&amp;A'!Print_Area</vt:lpstr>
      <vt:lpstr>Match!Print_Area</vt:lpstr>
      <vt:lpstr>Organization!Print_Area</vt:lpstr>
      <vt:lpstr>Personnel!Print_Area</vt:lpstr>
      <vt:lpstr>Planning!Print_Area</vt:lpstr>
      <vt:lpstr>'Project Ledger'!Print_Area</vt:lpstr>
      <vt:lpstr>Training!Print_Area</vt:lpstr>
      <vt:lpstr>'Consultant-Contractor'!Print_Titles</vt:lpstr>
      <vt:lpstr>Equipment!Print_Titles</vt:lpstr>
      <vt:lpstr>Exercise!Print_Titles</vt:lpstr>
      <vt:lpstr>'Indirect Costs'!Print_Titles</vt:lpstr>
      <vt:lpstr>'M&amp;A'!Print_Titles</vt:lpstr>
      <vt:lpstr>Match!Print_Titles</vt:lpstr>
      <vt:lpstr>Organization!Print_Titles</vt:lpstr>
      <vt:lpstr>Personnel!Print_Titles</vt:lpstr>
      <vt:lpstr>Planning!Print_Titles</vt:lpstr>
      <vt:lpstr>'Project Ledger'!Print_Titles</vt:lpstr>
      <vt:lpstr>Training!Print_Titles</vt:lpstr>
      <vt:lpstr>Procurement_Over_150k</vt:lpstr>
      <vt:lpstr>Protection</vt:lpstr>
      <vt:lpstr>Public_and_Private_Partnerships</vt:lpstr>
      <vt:lpstr>Public_Private_Partnership</vt:lpstr>
      <vt:lpstr>Equipment!RangeApproved</vt:lpstr>
      <vt:lpstr>Exercise!RangeApproved</vt:lpstr>
      <vt:lpstr>'Indirect Costs'!RangeApproved</vt:lpstr>
      <vt:lpstr>'M&amp;A'!RangeApproved</vt:lpstr>
      <vt:lpstr>Match!RangeApproved</vt:lpstr>
      <vt:lpstr>Organization!RangeApproved</vt:lpstr>
      <vt:lpstr>Planning!RangeApproved</vt:lpstr>
      <vt:lpstr>'Project Ledger'!RangeApproved</vt:lpstr>
      <vt:lpstr>Training!RangeApproved</vt:lpstr>
      <vt:lpstr>Equipment!RangeBalance</vt:lpstr>
      <vt:lpstr>Exercise!RangeBalance</vt:lpstr>
      <vt:lpstr>'Indirect Costs'!RangeBalance</vt:lpstr>
      <vt:lpstr>'M&amp;A'!RangeBalance</vt:lpstr>
      <vt:lpstr>Match!RangeBalance</vt:lpstr>
      <vt:lpstr>Organization!RangeBalance</vt:lpstr>
      <vt:lpstr>Planning!RangeBalance</vt:lpstr>
      <vt:lpstr>'Project Ledger'!RangeBalance</vt:lpstr>
      <vt:lpstr>Training!RangeBalance</vt:lpstr>
      <vt:lpstr>'Consultant-Contractor'!RangeBody</vt:lpstr>
      <vt:lpstr>Equipment!RangeBody</vt:lpstr>
      <vt:lpstr>Exercise!RangeBody</vt:lpstr>
      <vt:lpstr>'Indirect Costs'!RangeBody</vt:lpstr>
      <vt:lpstr>'M&amp;A'!RangeBody</vt:lpstr>
      <vt:lpstr>Match!RangeBody</vt:lpstr>
      <vt:lpstr>Organization!RangeBody</vt:lpstr>
      <vt:lpstr>Personnel!RangeBody</vt:lpstr>
      <vt:lpstr>Planning!RangeBody</vt:lpstr>
      <vt:lpstr>'Project Ledger'!RangeBody</vt:lpstr>
      <vt:lpstr>Training!RangeBody</vt:lpstr>
      <vt:lpstr>'Consultant-Contractor'!RangeCost</vt:lpstr>
      <vt:lpstr>Equipment!RangeCost</vt:lpstr>
      <vt:lpstr>Exercise!RangeCost</vt:lpstr>
      <vt:lpstr>'Indirect Costs'!RangeCost</vt:lpstr>
      <vt:lpstr>'M&amp;A'!RangeCost</vt:lpstr>
      <vt:lpstr>Match!RangeCost</vt:lpstr>
      <vt:lpstr>Organization!RangeCost</vt:lpstr>
      <vt:lpstr>Personnel!RangeCost</vt:lpstr>
      <vt:lpstr>Planning!RangeCost</vt:lpstr>
      <vt:lpstr>'Project Ledger'!RangeCost</vt:lpstr>
      <vt:lpstr>Training!RangeCost</vt:lpstr>
      <vt:lpstr>Equipment!RangeDiscipline</vt:lpstr>
      <vt:lpstr>Exercise!RangeDiscipline</vt:lpstr>
      <vt:lpstr>'M&amp;A'!RangeDiscipline</vt:lpstr>
      <vt:lpstr>Match!RangeDiscipline</vt:lpstr>
      <vt:lpstr>Organization!RangeDiscipline</vt:lpstr>
      <vt:lpstr>Personnel!RangeDiscipline</vt:lpstr>
      <vt:lpstr>Planning!RangeDiscipline</vt:lpstr>
      <vt:lpstr>'Project Ledger'!RangeDiscipline</vt:lpstr>
      <vt:lpstr>Training!RangeDiscipline</vt:lpstr>
      <vt:lpstr>'Consultant-Contractor'!RangeFee</vt:lpstr>
      <vt:lpstr>Equipment!RangeFunding</vt:lpstr>
      <vt:lpstr>Exercise!RangeFunding</vt:lpstr>
      <vt:lpstr>'Indirect Costs'!RangeFunding</vt:lpstr>
      <vt:lpstr>'M&amp;A'!RangeFunding</vt:lpstr>
      <vt:lpstr>Organization!RangeFunding</vt:lpstr>
      <vt:lpstr>Personnel!RangeFunding</vt:lpstr>
      <vt:lpstr>Planning!RangeFunding</vt:lpstr>
      <vt:lpstr>'Project Ledger'!RangeFunding</vt:lpstr>
      <vt:lpstr>Training!RangeFunding</vt:lpstr>
      <vt:lpstr>'Consultant-Contractor'!RangeHourlyRate</vt:lpstr>
      <vt:lpstr>'Consultant-Contractor'!RangeHours</vt:lpstr>
      <vt:lpstr>Personnel!RangeHours</vt:lpstr>
      <vt:lpstr>'ICR Summary'!RangeIndirect</vt:lpstr>
      <vt:lpstr>Match!RangePercent</vt:lpstr>
      <vt:lpstr>'Project Ledger'!RangePercent</vt:lpstr>
      <vt:lpstr>'Consultant-Contractor'!RangePeriod</vt:lpstr>
      <vt:lpstr>Personnel!RangePeriod</vt:lpstr>
      <vt:lpstr>Equipment!RangePrevious</vt:lpstr>
      <vt:lpstr>Exercise!RangePrevious</vt:lpstr>
      <vt:lpstr>'Indirect Costs'!RangePrevious</vt:lpstr>
      <vt:lpstr>'M&amp;A'!RangePrevious</vt:lpstr>
      <vt:lpstr>Match!RangePrevious</vt:lpstr>
      <vt:lpstr>Organization!RangePrevious</vt:lpstr>
      <vt:lpstr>Planning!RangePrevious</vt:lpstr>
      <vt:lpstr>'Project Ledger'!RangePrevious</vt:lpstr>
      <vt:lpstr>Training!RangePrevious</vt:lpstr>
      <vt:lpstr>Equipment!RangeProjectLetter</vt:lpstr>
      <vt:lpstr>Exercise!RangeProjectLetter</vt:lpstr>
      <vt:lpstr>'Indirect Costs'!RangeProjectLetter</vt:lpstr>
      <vt:lpstr>'M&amp;A'!RangeProjectLetter</vt:lpstr>
      <vt:lpstr>Match!RangeProjectLetter</vt:lpstr>
      <vt:lpstr>Organization!RangeProjectLetter</vt:lpstr>
      <vt:lpstr>Personnel!RangeProjectLetter</vt:lpstr>
      <vt:lpstr>Planning!RangeProjectLetter</vt:lpstr>
      <vt:lpstr>'Project Ledger'!RangeProjectLetter</vt:lpstr>
      <vt:lpstr>Training!RangeProjectLetter</vt:lpstr>
      <vt:lpstr>'Project Ledger'!RangeProjectTotal</vt:lpstr>
      <vt:lpstr>'Consultant-Contractor'!RangeSalary</vt:lpstr>
      <vt:lpstr>Personnel!RangeSalary</vt:lpstr>
      <vt:lpstr>'Indirect Costs'!RangeSolutionSub</vt:lpstr>
      <vt:lpstr>'M&amp;A'!RangeSolutionSub</vt:lpstr>
      <vt:lpstr>Equipment!RangeThisRequest</vt:lpstr>
      <vt:lpstr>Exercise!RangeThisRequest</vt:lpstr>
      <vt:lpstr>'Indirect Costs'!RangeThisRequest</vt:lpstr>
      <vt:lpstr>'M&amp;A'!RangeThisRequest</vt:lpstr>
      <vt:lpstr>Match!RangeThisRequest</vt:lpstr>
      <vt:lpstr>Organization!RangeThisRequest</vt:lpstr>
      <vt:lpstr>Planning!RangeThisRequest</vt:lpstr>
      <vt:lpstr>'Project Ledger'!RangeThisRequest</vt:lpstr>
      <vt:lpstr>Training!RangeThisRequest</vt:lpstr>
      <vt:lpstr>'Consultant-Contractor'!RangeTotalHours</vt:lpstr>
      <vt:lpstr>Recovery</vt:lpstr>
      <vt:lpstr>Repair_Replacement_Costs</vt:lpstr>
      <vt:lpstr>'Auth. Agent'!RequestNumber</vt:lpstr>
      <vt:lpstr>'Consultant-Contractor'!RequestNumber</vt:lpstr>
      <vt:lpstr>Equipment!RequestNumber</vt:lpstr>
      <vt:lpstr>Exercise!RequestNumber</vt:lpstr>
      <vt:lpstr>'Indirect Costs'!RequestNumber</vt:lpstr>
      <vt:lpstr>'M&amp;A'!RequestNumber</vt:lpstr>
      <vt:lpstr>Match!RequestNumber</vt:lpstr>
      <vt:lpstr>Organization!RequestNumber</vt:lpstr>
      <vt:lpstr>Personnel!RequestNumber</vt:lpstr>
      <vt:lpstr>Planning!RequestNumber</vt:lpstr>
      <vt:lpstr>'Project Ledger'!RequestNumber</vt:lpstr>
      <vt:lpstr>Training!RequestNumber</vt:lpstr>
      <vt:lpstr>Response</vt:lpstr>
      <vt:lpstr>'Consultant-Contractor'!RRNumber</vt:lpstr>
      <vt:lpstr>Equipment!RRNumber</vt:lpstr>
      <vt:lpstr>Exercise!RRNumber</vt:lpstr>
      <vt:lpstr>'Indirect Costs'!RRNumber</vt:lpstr>
      <vt:lpstr>'M&amp;A'!RRNumber</vt:lpstr>
      <vt:lpstr>Match!RRNumber</vt:lpstr>
      <vt:lpstr>Organization!RRNumber</vt:lpstr>
      <vt:lpstr>Personnel!RRNumber</vt:lpstr>
      <vt:lpstr>Planning!RRNumber</vt:lpstr>
      <vt:lpstr>Training!RRNumber</vt:lpstr>
      <vt:lpstr>Sole_Source_Involved</vt:lpstr>
      <vt:lpstr>source_addr</vt:lpstr>
      <vt:lpstr>source_Address</vt:lpstr>
      <vt:lpstr>SOURCE_AppCheckTotal</vt:lpstr>
      <vt:lpstr>SOURCE_ApplicationType</vt:lpstr>
      <vt:lpstr>source_assemblydistricts</vt:lpstr>
      <vt:lpstr>Source_CalOESGoals</vt:lpstr>
      <vt:lpstr>source_CFDA</vt:lpstr>
      <vt:lpstr>Source_ConsultantNameLookup</vt:lpstr>
      <vt:lpstr>Source_CoreCapabilities</vt:lpstr>
      <vt:lpstr>SOURCE_CoreCapabilitiesByMissionArea</vt:lpstr>
      <vt:lpstr>Source_CoreCapabilitiesByMissionAreaNameLookup</vt:lpstr>
      <vt:lpstr>SOURCE_Discipline</vt:lpstr>
      <vt:lpstr>source_districts</vt:lpstr>
      <vt:lpstr>SOURCE_EquipmentCondition</vt:lpstr>
      <vt:lpstr>Source_EquipmentHoldTrigger</vt:lpstr>
      <vt:lpstr>Source_EquipmentSAFECOMCompliance</vt:lpstr>
      <vt:lpstr>SOURCE_EquipmentSolutionAreaSubCategoryProjectLedger</vt:lpstr>
      <vt:lpstr>Source_ExerciseHoldTrigger</vt:lpstr>
      <vt:lpstr>Source_ExerciseNameLookup</vt:lpstr>
      <vt:lpstr>SOURCE_ExerciseRole</vt:lpstr>
      <vt:lpstr>SOURCE_ExerciseType</vt:lpstr>
      <vt:lpstr>SOURCE_ExerciseType2</vt:lpstr>
      <vt:lpstr>SOURCE_Expenditures</vt:lpstr>
      <vt:lpstr>SOURCE_FIPSMsg</vt:lpstr>
      <vt:lpstr>SOURCE_FundingSource</vt:lpstr>
      <vt:lpstr>SOURCE_FundingSourceGAFS_all</vt:lpstr>
      <vt:lpstr>source_FundSourceFaceSheet</vt:lpstr>
      <vt:lpstr>source_Grant</vt:lpstr>
      <vt:lpstr>SOURCE_GrantList</vt:lpstr>
      <vt:lpstr>SOURCE_GrantManagementArea</vt:lpstr>
      <vt:lpstr>SOURCE_GrantManagementTitle</vt:lpstr>
      <vt:lpstr>SOURCE_GrantManagementType</vt:lpstr>
      <vt:lpstr>SOURCE_GrantNumber</vt:lpstr>
      <vt:lpstr>source_grantnumberss</vt:lpstr>
      <vt:lpstr>source_GrantYear</vt:lpstr>
      <vt:lpstr>source_GrantYearGAFS</vt:lpstr>
      <vt:lpstr>Source_MANameLookup</vt:lpstr>
      <vt:lpstr>source_matchtype</vt:lpstr>
      <vt:lpstr>Source_OranizationHoldTrigger</vt:lpstr>
      <vt:lpstr>Source_OrganizationHoldTrigger</vt:lpstr>
      <vt:lpstr>Source_OrganizationNameLookup</vt:lpstr>
      <vt:lpstr>Source_PersonnelNameLookup</vt:lpstr>
      <vt:lpstr>Source_PlanningHoldTrigger</vt:lpstr>
      <vt:lpstr>Source_PlanningNameLookup</vt:lpstr>
      <vt:lpstr>SOURCE_ProjectLetter</vt:lpstr>
      <vt:lpstr>Source_ProjectNameLookup</vt:lpstr>
      <vt:lpstr>SOURCE_SolutionArea</vt:lpstr>
      <vt:lpstr>SOURCE_SolutionAreaConsultant</vt:lpstr>
      <vt:lpstr>Source_SolutionAreaConsultantLookup</vt:lpstr>
      <vt:lpstr>SOURCE_SolutionAreaPersonnel</vt:lpstr>
      <vt:lpstr>SOURCE_SolutionAreaProject</vt:lpstr>
      <vt:lpstr>SOURCE_SolutionAreaSubCategoryConsultant</vt:lpstr>
      <vt:lpstr>SOURCE_SolutionAreaSubCategoryExercise</vt:lpstr>
      <vt:lpstr>SOURCE_SolutionAreaSubCategoryMA</vt:lpstr>
      <vt:lpstr>'Indirect Costs'!SOURCE_SolutionAreaSubCategoryOrganization</vt:lpstr>
      <vt:lpstr>'M&amp;A'!SOURCE_SolutionAreaSubCategoryOrganization</vt:lpstr>
      <vt:lpstr>Organization!SOURCE_SolutionAreaSubCategoryOrganization</vt:lpstr>
      <vt:lpstr>Personnel!SOURCE_SolutionAreaSubCategoryOrganization</vt:lpstr>
      <vt:lpstr>SOURCE_SolutionAreaSubCategoryOrganization</vt:lpstr>
      <vt:lpstr>SOURCE_SolutionAreaSubCategoryPlanning</vt:lpstr>
      <vt:lpstr>SOURCE_SolutionAreaSubCategoryProjectLedger</vt:lpstr>
      <vt:lpstr>SOURCE_SolutionAreaSubCategoryTraining</vt:lpstr>
      <vt:lpstr>SOURCE_StateGoals</vt:lpstr>
      <vt:lpstr>SOURCE_StrategicGoalsandObjectives</vt:lpstr>
      <vt:lpstr>Source_StrategicGoalsandObjectivesNameLookup</vt:lpstr>
      <vt:lpstr>SOURCE_TrainingActivity</vt:lpstr>
      <vt:lpstr>Source_TrainingHoldTrigger</vt:lpstr>
      <vt:lpstr>Source_TrainingNameLookup</vt:lpstr>
      <vt:lpstr>Staff_Expenses</vt:lpstr>
      <vt:lpstr>Staffing</vt:lpstr>
      <vt:lpstr>StartDate</vt:lpstr>
      <vt:lpstr>'Consultant-Contractor'!StartPOP</vt:lpstr>
      <vt:lpstr>Equipment!StartPOP</vt:lpstr>
      <vt:lpstr>Exercise!StartPOP</vt:lpstr>
      <vt:lpstr>'Indirect Costs'!StartPOP</vt:lpstr>
      <vt:lpstr>'M&amp;A'!StartPOP</vt:lpstr>
      <vt:lpstr>Match!StartPOP</vt:lpstr>
      <vt:lpstr>Organization!StartPOP</vt:lpstr>
      <vt:lpstr>Personnel!StartPOP</vt:lpstr>
      <vt:lpstr>Planning!StartPOP</vt:lpstr>
      <vt:lpstr>'Project Ledger'!StartPOP</vt:lpstr>
      <vt:lpstr>Training!StartPOP</vt:lpstr>
      <vt:lpstr>'Consultant-Contractor'!Subaward</vt:lpstr>
      <vt:lpstr>Equipment!Subaward</vt:lpstr>
      <vt:lpstr>Exercise!Subaward</vt:lpstr>
      <vt:lpstr>'Indirect Costs'!Subaward</vt:lpstr>
      <vt:lpstr>'M&amp;A'!Subaward</vt:lpstr>
      <vt:lpstr>Match!subaward</vt:lpstr>
      <vt:lpstr>Organization!Subaward</vt:lpstr>
      <vt:lpstr>Personnel!Subaward</vt:lpstr>
      <vt:lpstr>Planning!Subaward</vt:lpstr>
      <vt:lpstr>'Project Ledger'!Subaward</vt:lpstr>
      <vt:lpstr>Training!Subaward</vt:lpstr>
      <vt:lpstr>SubawardNumber</vt:lpstr>
      <vt:lpstr>'Consultant-Contractor'!Subrecipient</vt:lpstr>
      <vt:lpstr>Equipment!Subrecipient</vt:lpstr>
      <vt:lpstr>Exercise!Subrecipient</vt:lpstr>
      <vt:lpstr>'Indirect Costs'!Subrecipient</vt:lpstr>
      <vt:lpstr>'M&amp;A'!Subrecipient</vt:lpstr>
      <vt:lpstr>Match!Subrecipient</vt:lpstr>
      <vt:lpstr>Organization!Subrecipient</vt:lpstr>
      <vt:lpstr>Personnel!Subrecipient</vt:lpstr>
      <vt:lpstr>Planning!Subrecipient</vt:lpstr>
      <vt:lpstr>'Project Ledger'!Subrecipient</vt:lpstr>
      <vt:lpstr>Training!Subrecipient</vt:lpstr>
      <vt:lpstr>SubrecipientName</vt:lpstr>
      <vt:lpstr>Supplies_Materials_and_Production_Costs</vt:lpstr>
      <vt:lpstr>Supplies_Materials_Production_Costs</vt:lpstr>
      <vt:lpstr>'Project Ledger'!TodaysDate</vt:lpstr>
      <vt:lpstr>Equipment!TotalApproved</vt:lpstr>
      <vt:lpstr>Exercise!TotalApproved</vt:lpstr>
      <vt:lpstr>'Indirect Costs'!TotalApproved</vt:lpstr>
      <vt:lpstr>'M&amp;A'!TotalApproved</vt:lpstr>
      <vt:lpstr>Match!TotalApproved</vt:lpstr>
      <vt:lpstr>Organization!TotalApproved</vt:lpstr>
      <vt:lpstr>Planning!TotalApproved</vt:lpstr>
      <vt:lpstr>'Project Ledger'!TotalApproved</vt:lpstr>
      <vt:lpstr>Training!TotalApproved</vt:lpstr>
      <vt:lpstr>Equipment!TotalBalance</vt:lpstr>
      <vt:lpstr>Exercise!TotalBalance</vt:lpstr>
      <vt:lpstr>'Indirect Costs'!TotalBalance</vt:lpstr>
      <vt:lpstr>'M&amp;A'!TotalBalance</vt:lpstr>
      <vt:lpstr>Match!TotalBalance</vt:lpstr>
      <vt:lpstr>Organization!TotalBalance</vt:lpstr>
      <vt:lpstr>Planning!TotalBalance</vt:lpstr>
      <vt:lpstr>'Project Ledger'!TotalBalance</vt:lpstr>
      <vt:lpstr>Training!TotalBalance</vt:lpstr>
      <vt:lpstr>'Consultant-Contractor'!TotalCost</vt:lpstr>
      <vt:lpstr>Equipment!TotalCost</vt:lpstr>
      <vt:lpstr>Exercise!TotalCost</vt:lpstr>
      <vt:lpstr>'Indirect Costs'!TotalCost</vt:lpstr>
      <vt:lpstr>'M&amp;A'!TotalCost</vt:lpstr>
      <vt:lpstr>Match!TotalCost</vt:lpstr>
      <vt:lpstr>Organization!TotalCost</vt:lpstr>
      <vt:lpstr>Personnel!TotalCost</vt:lpstr>
      <vt:lpstr>Planning!TotalCost</vt:lpstr>
      <vt:lpstr>'Project Ledger'!TotalCost</vt:lpstr>
      <vt:lpstr>Training!TotalCost</vt:lpstr>
      <vt:lpstr>'ICR Summary'!TotalDirectCost</vt:lpstr>
      <vt:lpstr>'Consultant-Contractor'!TotalFee</vt:lpstr>
      <vt:lpstr>'Consultant-Contractor'!TotalHours</vt:lpstr>
      <vt:lpstr>Personnel!TotalHours</vt:lpstr>
      <vt:lpstr>Match!TotalPercentExpended</vt:lpstr>
      <vt:lpstr>'Project Ledger'!TotalPercentExpended</vt:lpstr>
      <vt:lpstr>Equipment!TotalPrevious</vt:lpstr>
      <vt:lpstr>Exercise!TotalPrevious</vt:lpstr>
      <vt:lpstr>'Indirect Costs'!TotalPrevious</vt:lpstr>
      <vt:lpstr>'M&amp;A'!TotalPrevious</vt:lpstr>
      <vt:lpstr>Match!TotalPrevious</vt:lpstr>
      <vt:lpstr>Organization!TotalPrevious</vt:lpstr>
      <vt:lpstr>Planning!TotalPrevious</vt:lpstr>
      <vt:lpstr>'Project Ledger'!TotalPrevious</vt:lpstr>
      <vt:lpstr>Training!TotalPrevious</vt:lpstr>
      <vt:lpstr>'Project Ledger'!TotalProject</vt:lpstr>
      <vt:lpstr>'Consultant-Contractor'!TotalSalary</vt:lpstr>
      <vt:lpstr>Personnel!TotalSalary</vt:lpstr>
      <vt:lpstr>'Auth. Agent'!TotalThisRequest</vt:lpstr>
      <vt:lpstr>Equipment!TotalThisRequest</vt:lpstr>
      <vt:lpstr>Exercise!TotalThisRequest</vt:lpstr>
      <vt:lpstr>'Indirect Costs'!TotalThisRequest</vt:lpstr>
      <vt:lpstr>'M&amp;A'!TotalThisRequest</vt:lpstr>
      <vt:lpstr>Match!TotalThisRequest</vt:lpstr>
      <vt:lpstr>Organization!TotalThisRequest</vt:lpstr>
      <vt:lpstr>Planning!TotalThisRequest</vt:lpstr>
      <vt:lpstr>'Project Ledger'!TotalThisRequest</vt:lpstr>
      <vt:lpstr>Training!TotalThisRequest</vt:lpstr>
      <vt:lpstr>Train</vt:lpstr>
      <vt:lpstr>Training</vt:lpstr>
      <vt:lpstr>Training_Consulting</vt:lpstr>
      <vt:lpstr>Upgrades</vt:lpstr>
      <vt:lpstr>User_fees</vt:lpstr>
    </vt:vector>
  </TitlesOfParts>
  <Company>Department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2019 EMPG FMFW (Non-Macros)</dc:title>
  <dc:subject>FMFW</dc:subject>
  <dc:creator>LDavis</dc:creator>
  <cp:keywords>FMFW; EMPG</cp:keywords>
  <cp:lastModifiedBy>Perez, Angel@CalOES</cp:lastModifiedBy>
  <cp:lastPrinted>2019-09-20T18:48:14Z</cp:lastPrinted>
  <dcterms:created xsi:type="dcterms:W3CDTF">2005-11-16T18:02:49Z</dcterms:created>
  <dcterms:modified xsi:type="dcterms:W3CDTF">2019-10-16T18:01:24Z</dcterms:modified>
  <cp:category>FMFW;EMPG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Christopher Sampang</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Christopher Sampang</vt:lpwstr>
  </property>
  <property fmtid="{D5CDD505-2E9C-101B-9397-08002B2CF9AE}" pid="8" name="PublishingExpirationDate">
    <vt:lpwstr/>
  </property>
  <property fmtid="{D5CDD505-2E9C-101B-9397-08002B2CF9AE}" pid="9" name="PublishingStartDate">
    <vt:lpwstr/>
  </property>
  <property fmtid="{D5CDD505-2E9C-101B-9397-08002B2CF9AE}" pid="10" name="oesDivision">
    <vt:lpwstr>21;#Grants Management|88e6ea72-4099-4392-a3d0-f6e6d0739699</vt:lpwstr>
  </property>
  <property fmtid="{D5CDD505-2E9C-101B-9397-08002B2CF9AE}" pid="11" name="ContentTypeId">
    <vt:lpwstr>0x010100A3C0AE248FC7AE4A8F6A9800E77547E6010052CFA36FBC02C04CA5B88007B6737465</vt:lpwstr>
  </property>
</Properties>
</file>