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drawings/drawing2.xml" ContentType="application/vnd.openxmlformats-officedocument.drawing+xml"/>
  <Override PartName="/xl/tables/table16.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17.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18.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19.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20.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21.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22.xml" ContentType="application/vnd.openxmlformats-officedocument.spreadsheetml.table+xml"/>
  <Override PartName="/xl/comments7.xml" ContentType="application/vnd.openxmlformats-officedocument.spreadsheetml.comments+xml"/>
  <Override PartName="/xl/drawings/drawing9.xml" ContentType="application/vnd.openxmlformats-officedocument.drawing+xml"/>
  <Override PartName="/xl/tables/table23.xml" ContentType="application/vnd.openxmlformats-officedocument.spreadsheetml.table+xml"/>
  <Override PartName="/xl/comments8.xml" ContentType="application/vnd.openxmlformats-officedocument.spreadsheetml.comments+xml"/>
  <Override PartName="/xl/drawings/drawing10.xml" ContentType="application/vnd.openxmlformats-officedocument.drawing+xml"/>
  <Override PartName="/xl/tables/table24.xml" ContentType="application/vnd.openxmlformats-officedocument.spreadsheetml.table+xml"/>
  <Override PartName="/xl/comments9.xml" ContentType="application/vnd.openxmlformats-officedocument.spreadsheetml.comments+xml"/>
  <Override PartName="/xl/drawings/drawing11.xml" ContentType="application/vnd.openxmlformats-officedocument.drawing+xml"/>
  <Override PartName="/xl/tables/table25.xml" ContentType="application/vnd.openxmlformats-officedocument.spreadsheetml.table+xml"/>
  <Override PartName="/xl/comments10.xml" ContentType="application/vnd.openxmlformats-officedocument.spreadsheetml.comments+xml"/>
  <Override PartName="/xl/drawings/drawing12.xml" ContentType="application/vnd.openxmlformats-officedocument.drawing+xml"/>
  <Override PartName="/xl/tables/table26.xml" ContentType="application/vnd.openxmlformats-officedocument.spreadsheetml.table+xml"/>
  <Override PartName="/xl/comments11.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rantsMgmtDiv\Grants Processing\FMFW\FY2020\EMPG\"/>
    </mc:Choice>
  </mc:AlternateContent>
  <bookViews>
    <workbookView xWindow="0" yWindow="0" windowWidth="20490" windowHeight="7290" tabRatio="930" firstSheet="1" activeTab="1"/>
  </bookViews>
  <sheets>
    <sheet name="Source" sheetId="18" state="veryHidden" r:id="rId1"/>
    <sheet name="Instructions" sheetId="34" r:id="rId2"/>
    <sheet name="Facesheet" sheetId="48" r:id="rId3"/>
    <sheet name="Auth Agent Contact Information" sheetId="3" r:id="rId4"/>
    <sheet name="Project Ledger" sheetId="31" r:id="rId5"/>
    <sheet name="Planning" sheetId="7" r:id="rId6"/>
    <sheet name="Organization" sheetId="38" r:id="rId7"/>
    <sheet name="Equipment" sheetId="9" r:id="rId8"/>
    <sheet name="Training" sheetId="10" r:id="rId9"/>
    <sheet name="Exercise" sheetId="11" state="veryHidden" r:id="rId10"/>
    <sheet name="M&amp;A" sheetId="12" r:id="rId11"/>
    <sheet name="Indirect Costs" sheetId="13" r:id="rId12"/>
    <sheet name="Consultant-Contractor" sheetId="14" r:id="rId13"/>
    <sheet name="Personnel" sheetId="15" r:id="rId14"/>
    <sheet name="Match" sheetId="16" r:id="rId15"/>
    <sheet name="Auth. Agent" sheetId="17" r:id="rId16"/>
    <sheet name="ICR Summary" sheetId="19" r:id="rId17"/>
  </sheets>
  <definedNames>
    <definedName name="Border_Security">Source!$I$24:$I$25</definedName>
    <definedName name="Certification_Recertification_of_instr">Source!$BX$76</definedName>
    <definedName name="Certification_Recertification_of_instructors">Source!$I$56:$I$61</definedName>
    <definedName name="Cmnty_Outreach">Source!$BC$76:$BC$76</definedName>
    <definedName name="Community_Outreach">Source!$I$39:$I$43</definedName>
    <definedName name="Conduct_and_Evaluate2">Source!$BZ$76</definedName>
    <definedName name="Conduct_Attend_and_Evaluate">Source!$BK$76</definedName>
    <definedName name="Conduct_Evaluate">Source!$P$47:$P$51</definedName>
    <definedName name="Conference">Source!$AZ$76</definedName>
    <definedName name="Conferences">Source!$F$39:$F$43</definedName>
    <definedName name="Construction_and_Renovation">Source!$BO$51:$BO$52</definedName>
    <definedName name="Construction_Renovation">Source!$BE$51:$BE$52</definedName>
    <definedName name="Consultant_Contractor_Fee">Source!$AZ$76:$AZ$79</definedName>
    <definedName name="Consultant_Hold_Trigger">Source!$AW$109:$AW$112</definedName>
    <definedName name="Course_Delivery_and_Evaluation">Source!$H$56:$H$61</definedName>
    <definedName name="Course_Development_Delivery_and_Evaluation">Source!$G$56:$G$61</definedName>
    <definedName name="Critical_Emergency_Supplies">Source!$J$39:$J$40</definedName>
    <definedName name="Crse_Delivery_and_Evaluation">Source!$BI$76:$BI$76</definedName>
    <definedName name="Crse_Development_Delivery_and_Evaluation">Source!$BH$76</definedName>
    <definedName name="Date" localSheetId="15">'Auth. Agent'!$L$26</definedName>
    <definedName name="Date" localSheetId="12">'Consultant-Contractor'!$O$4</definedName>
    <definedName name="Date" localSheetId="7">Equipment!$V$4</definedName>
    <definedName name="Date" localSheetId="9">Exercise!$R$6</definedName>
    <definedName name="Date" localSheetId="11">'Indirect Costs'!$J$4</definedName>
    <definedName name="Date" localSheetId="10">'M&amp;A'!$K$4</definedName>
    <definedName name="Date" localSheetId="14">Match!$M$4</definedName>
    <definedName name="Date" localSheetId="6">Organization!$L$4</definedName>
    <definedName name="Date" localSheetId="13">Personnel!$J$4</definedName>
    <definedName name="Date" localSheetId="5">Planning!$O$4</definedName>
    <definedName name="Date" localSheetId="4">'Project Ledger'!$Q$4</definedName>
    <definedName name="Date" localSheetId="8">Training!$R$4</definedName>
    <definedName name="Day_to_day_activities_operations_that_support_emergency_management">Source!$L$24:$L$29</definedName>
    <definedName name="Day_to_day_activities_operations_that_support_emergency_mgnt">Source!$BY$76</definedName>
    <definedName name="Design_Develop_Conduct_and_Eval">Source!$BJ$76</definedName>
    <definedName name="Design_Develop_Conduct_and_Evaluate">Source!$O$47:$O$50</definedName>
    <definedName name="Develop_and_Enhance_Plans_Protocols_Programs_and_Systems">Source!$H$39:$H$41</definedName>
    <definedName name="Develop_Enhance_Plans_protocols_programs_and_Systems">Source!$BB$76</definedName>
    <definedName name="EMPG_Day_to_day_activities_that_support_emergency_management">Source!$BQ$76</definedName>
    <definedName name="EMPG_Other_emergency_management_related_planning_activities">Source!$M$39:$M$40</definedName>
    <definedName name="EndDate">Facesheet!$J$12</definedName>
    <definedName name="EndPOP" localSheetId="12">'Consultant-Contractor'!$O$7:$Q$7</definedName>
    <definedName name="EndPOP" localSheetId="7">Equipment!$V$7</definedName>
    <definedName name="EndPOP" localSheetId="9">Exercise!$R$9</definedName>
    <definedName name="EndPOP" localSheetId="11">'Indirect Costs'!$J$7</definedName>
    <definedName name="EndPOP" localSheetId="10">'M&amp;A'!$K$7:$M$7</definedName>
    <definedName name="EndPOP" localSheetId="14">Match!$M$7</definedName>
    <definedName name="EndPOP" localSheetId="6">Organization!$L$7</definedName>
    <definedName name="EndPOP" localSheetId="13">Personnel!$J$7</definedName>
    <definedName name="EndPOP" localSheetId="5">Planning!$O$7</definedName>
    <definedName name="EndPOP" localSheetId="4">'Project Ledger'!$Q$7</definedName>
    <definedName name="EndPOP" localSheetId="8">Training!$R$7</definedName>
    <definedName name="EOC_Analyzing_constructed_renovated_space_to_support_design_implementation_of_protection_systems">Source!$L$39:$L$40</definedName>
    <definedName name="EOC_Construction">Source!$BR$76</definedName>
    <definedName name="EOC_Consulting">Source!$BC$110:$BC$111</definedName>
    <definedName name="EOC_Ensuring_continuity_of_operation">Source!$BN$76</definedName>
    <definedName name="EOC_Ensuring_EOC_continuity_of_operations">Source!$K$39:$K$40</definedName>
    <definedName name="EOC_Renovation">Source!$BS$76</definedName>
    <definedName name="Equip_Resource_Project_Mgt">Source!$G$24</definedName>
    <definedName name="Equipment">Source!$BA$51:$BA$60</definedName>
    <definedName name="Exerc">Source!$BM$51</definedName>
    <definedName name="Exercise">Source!$BC$51:$BC$52</definedName>
    <definedName name="Exercise_Consulting">Source!$BA$110:$BA$111</definedName>
    <definedName name="FacesheetICRDropdown">Source!$A$3:$A$4</definedName>
    <definedName name="FIPS" localSheetId="12">'Consultant-Contractor'!$A$4:$M$4</definedName>
    <definedName name="FIPS" localSheetId="7">Equipment!$A$4</definedName>
    <definedName name="FIPS" localSheetId="9">Exercise!$A$6</definedName>
    <definedName name="FIPS" localSheetId="11">'Indirect Costs'!$A$4</definedName>
    <definedName name="FIPS" localSheetId="10">'M&amp;A'!$A$4</definedName>
    <definedName name="FIPS" localSheetId="14">Match!$A$4</definedName>
    <definedName name="FIPS" localSheetId="6">Organization!$A$4</definedName>
    <definedName name="FIPS" localSheetId="13">Personnel!$A$4</definedName>
    <definedName name="FIPS" localSheetId="5">Planning!$A$4</definedName>
    <definedName name="FIPS" localSheetId="4">'Project Ledger'!$A$4</definedName>
    <definedName name="FIPS" localSheetId="8">Training!$A$4</definedName>
    <definedName name="FIPSNumber">Facesheet!$F$2</definedName>
    <definedName name="Goal_1_Enhance_prevention_and_detection_capabilities_to_protect_our_State_and_critical_infrastructure_from_all_hazards">Source!$CC$71:$CC$75</definedName>
    <definedName name="Goal_2_Strengthen_California_ability_to_plan_prepare_for_and_mitigate_disasters_emergencies_and_terrorist_events">Source!$CD$71:$CD$77</definedName>
    <definedName name="Goal_3_Effectively_respond_to_and_quickly_recover_from_both_intentional_and_natural_disasters">Source!$CE$71:$CE$77</definedName>
    <definedName name="Goal_4_Responsible_and_accountable_investments_of_homeland_security_and_emergency_management_funding">Source!$CF$71:$CF$73</definedName>
    <definedName name="Goal_5_Strengthen_and_unify_operations_and_management_to_increase_operational_efficiency_and_effectiveness">Source!$CG$71:$CG$74</definedName>
    <definedName name="Grant_Admin">Source!$F$10:$F$16</definedName>
    <definedName name="Grant_Administration">Source!$BM$76</definedName>
    <definedName name="home" localSheetId="15">'Auth. Agent'!$C$7</definedName>
    <definedName name="home" localSheetId="12">'Consultant-Contractor'!$A$12</definedName>
    <definedName name="home" localSheetId="7">Equipment!$A$11</definedName>
    <definedName name="home" localSheetId="9">Exercise!$A$14</definedName>
    <definedName name="Home" localSheetId="2">Facesheet!$C$6</definedName>
    <definedName name="home" localSheetId="16">Table_Direct_Costs[[#Headers],[DIRECT COSTS]]</definedName>
    <definedName name="home" localSheetId="11">'Indirect Costs'!$A$12</definedName>
    <definedName name="home" localSheetId="10">'M&amp;A'!$A$11</definedName>
    <definedName name="home" localSheetId="14">Match!$A$12</definedName>
    <definedName name="home" localSheetId="6">Organization!$A$11</definedName>
    <definedName name="home" localSheetId="13">Personnel!$A$12</definedName>
    <definedName name="home" localSheetId="5">Planning!$A$12</definedName>
    <definedName name="home" localSheetId="4">'Project Ledger'!$A$12</definedName>
    <definedName name="home" localSheetId="8">Training!$A$11</definedName>
    <definedName name="ICRate" localSheetId="16">'ICR Summary'!$D$5</definedName>
    <definedName name="Increased_Threat_Level">Source!$H$24:$H$29</definedName>
    <definedName name="Increased_Threat_Levels">Source!$BE$76</definedName>
    <definedName name="Ind_Cost">Source!$BP$51</definedName>
    <definedName name="Indirect_Cost">Source!$BG$51</definedName>
    <definedName name="IndirectCostRate">Source!$D$80:$D$85</definedName>
    <definedName name="Info_Intel_analysis_and_sharing_fusion_center_activities">Source!$F$24:$F$26</definedName>
    <definedName name="Info_Intel_analysis_sharing_fusion_center_activities">Source!$BD$76</definedName>
    <definedName name="Initials" localSheetId="12">'Consultant-Contractor'!$P$8:$Q$8</definedName>
    <definedName name="Initials" localSheetId="7">Equipment!$W$8:$X$8</definedName>
    <definedName name="Initials" localSheetId="9">Exercise!$S$10:$T$10</definedName>
    <definedName name="Initials" localSheetId="11">'Indirect Costs'!$K$8:$L$8</definedName>
    <definedName name="Initials" localSheetId="10">'M&amp;A'!$L$8:$M$8</definedName>
    <definedName name="Initials" localSheetId="14">Match!$N$8:$O$8</definedName>
    <definedName name="Initials" localSheetId="6">Organization!$M$8:$N$8</definedName>
    <definedName name="Initials" localSheetId="13">Personnel!$K$8:$L$8</definedName>
    <definedName name="Initials" localSheetId="5">Planning!$P$8:$Q$8</definedName>
    <definedName name="Initials" localSheetId="4">'Project Ledger'!$R$8:$S$8</definedName>
    <definedName name="Initials" localSheetId="8">Training!$S$8:$T$8</definedName>
    <definedName name="Instructions_AA_Contact" localSheetId="1">Instructions!$A$22</definedName>
    <definedName name="Instructions_Authorized_Agent" localSheetId="1">Instructions!$A$227</definedName>
    <definedName name="Instructions_Consultant_Contractor" localSheetId="1">Instructions!$A$171</definedName>
    <definedName name="Instructions_Equipment" localSheetId="1">Instructions!$A$87</definedName>
    <definedName name="Instructions_ICR_Summary" localSheetId="1">Instructions!$A$236</definedName>
    <definedName name="Instructions_Indirect_Cost" localSheetId="1">Instructions!$A$155</definedName>
    <definedName name="Instructions_MA" localSheetId="1">Instructions!$A$138</definedName>
    <definedName name="Instructions_Match" localSheetId="1">Instructions!$A$208</definedName>
    <definedName name="Instructions_Organization" localSheetId="1">Instructions!$A$69</definedName>
    <definedName name="Instructions_Personnel" localSheetId="1">Instructions!$A$192</definedName>
    <definedName name="Instructions_Planning" localSheetId="1">Instructions!$A$48</definedName>
    <definedName name="Instructions_Project_Ledger" localSheetId="1">Instructions!$A$24</definedName>
    <definedName name="Instructions_Training" localSheetId="1">Instructions!$A$114</definedName>
    <definedName name="LabelDate" localSheetId="15">'Auth. Agent'!$L$28</definedName>
    <definedName name="LabelDate" localSheetId="12">'Consultant-Contractor'!$N$4</definedName>
    <definedName name="LabelDate" localSheetId="7">Equipment!$U$4</definedName>
    <definedName name="LabelDate" localSheetId="9">Exercise!$Q$6</definedName>
    <definedName name="LabelDate" localSheetId="11">'Indirect Costs'!$I$4</definedName>
    <definedName name="LabelDate" localSheetId="10">'M&amp;A'!$J$4</definedName>
    <definedName name="LabelDate" localSheetId="14">Match!$L$4</definedName>
    <definedName name="LabelDate" localSheetId="6">Organization!$K$4</definedName>
    <definedName name="LabelDate" localSheetId="13">Personnel!$I$4</definedName>
    <definedName name="LabelDate" localSheetId="5">Planning!$N$4</definedName>
    <definedName name="LabelDate" localSheetId="4">'Project Ledger'!$P$4:$P$4</definedName>
    <definedName name="LabelDate" localSheetId="8">Training!$Q$4</definedName>
    <definedName name="LabelRequest" localSheetId="12">'Consultant-Contractor'!$N$5</definedName>
    <definedName name="LabelRequest" localSheetId="7">Equipment!$U$5</definedName>
    <definedName name="LabelRequest" localSheetId="9">Exercise!$Q$7</definedName>
    <definedName name="LabelRequest" localSheetId="11">'Indirect Costs'!$I$5</definedName>
    <definedName name="LabelRequest" localSheetId="10">'M&amp;A'!$J$5</definedName>
    <definedName name="LabelRequest" localSheetId="14">Match!$L$5</definedName>
    <definedName name="LabelRequest" localSheetId="6">Organization!$K$5</definedName>
    <definedName name="LabelRequest" localSheetId="13">Personnel!$I$5</definedName>
    <definedName name="LabelRequest" localSheetId="5">Planning!$N$5</definedName>
    <definedName name="LabelRequest" localSheetId="4">'Project Ledger'!$P$5:$P$5</definedName>
    <definedName name="LabelRequest" localSheetId="8">Training!$Q$5</definedName>
    <definedName name="Law_Enforcement_and_Anti_Terrorism_Plg">Source!$BA$76</definedName>
    <definedName name="Law_Enforcement_Anti_Terrorism_Planning">Source!$G$39:$G$40</definedName>
    <definedName name="LedgerType" localSheetId="15">'Auth. Agent'!$C$7</definedName>
    <definedName name="LedgerType" localSheetId="12">'Consultant-Contractor'!$O$3</definedName>
    <definedName name="LedgerType" localSheetId="7">Equipment!$V$3</definedName>
    <definedName name="LedgerType" localSheetId="9">Exercise!$R$5</definedName>
    <definedName name="LedgerType" localSheetId="11">'Indirect Costs'!$J$3</definedName>
    <definedName name="LedgerType" localSheetId="10">'M&amp;A'!$K$3</definedName>
    <definedName name="LedgerType" localSheetId="14">Match!$M$3</definedName>
    <definedName name="LedgerType" localSheetId="6">Organization!$L$3</definedName>
    <definedName name="LedgerType" localSheetId="13">Personnel!$J$3</definedName>
    <definedName name="LedgerType" localSheetId="5">Planning!$O$3</definedName>
    <definedName name="LedgerType" localSheetId="4">'Project Ledger'!$Q$3</definedName>
    <definedName name="LedgerType" localSheetId="8">Training!$R$3</definedName>
    <definedName name="M_A">Source!$BD$51</definedName>
    <definedName name="M_and_A">Source!$BN$51</definedName>
    <definedName name="MA_Consulting">Source!$BB$110</definedName>
    <definedName name="Maintenance_and_Sustainment">Source!$BQ$51:$BQ$54</definedName>
    <definedName name="Maintenance_Contracts_Warranties">Source!$BT$76</definedName>
    <definedName name="Maintenance_Sustainment">Source!$BF$51:$BF$54</definedName>
    <definedName name="Mitigation">Source!$CE$51:$CE$57</definedName>
    <definedName name="MS_Consulting">Source!$BD$110:$BD$113</definedName>
    <definedName name="Org">Source!$BK$51</definedName>
    <definedName name="Organization">Source!$AZ$51:$AZ$52</definedName>
    <definedName name="Organization_Consulting">Source!$AY$110</definedName>
    <definedName name="Percentage_of_Fed_Fund">Source!$AE$119:$AE$120</definedName>
    <definedName name="Plan">Source!$BJ$51:$BJ$52</definedName>
    <definedName name="Planning">Source!$AY$51:$AY$54</definedName>
    <definedName name="Planning_Consulting">Source!$AX$110:$AX$112</definedName>
    <definedName name="Prevention">Source!$CC$51:$CC$57</definedName>
    <definedName name="_xlnm.Print_Area" localSheetId="3">'Auth Agent Contact Information'!$A$1:$H$21</definedName>
    <definedName name="_xlnm.Print_Area" localSheetId="15">'Auth. Agent'!$A$1:$O$32</definedName>
    <definedName name="_xlnm.Print_Area" localSheetId="12">'Consultant-Contractor'!$A$1:$Q$30</definedName>
    <definedName name="_xlnm.Print_Area" localSheetId="7">Equipment!$A$1:$X$46</definedName>
    <definedName name="_xlnm.Print_Area" localSheetId="9">Exercise!$A$1:$T$50</definedName>
    <definedName name="_xlnm.Print_Area" localSheetId="2">Facesheet!$A$1:$K$35</definedName>
    <definedName name="_xlnm.Print_Area" localSheetId="16">'ICR Summary'!$A$1:$E$46</definedName>
    <definedName name="_xlnm.Print_Area" localSheetId="11">'Indirect Costs'!$A$1:$L$33</definedName>
    <definedName name="_xlnm.Print_Area" localSheetId="1">Instructions!$A$1:$B$258</definedName>
    <definedName name="_xlnm.Print_Area" localSheetId="10">'M&amp;A'!$A$1:$M$39</definedName>
    <definedName name="_xlnm.Print_Area" localSheetId="14">Match!$A$1:$O$49</definedName>
    <definedName name="_xlnm.Print_Area" localSheetId="6">Organization!$A$1:$N$47</definedName>
    <definedName name="_xlnm.Print_Area" localSheetId="13">Personnel!$A$1:$L$33</definedName>
    <definedName name="_xlnm.Print_Area" localSheetId="5">Planning!$A$1:$Q$32</definedName>
    <definedName name="_xlnm.Print_Area" localSheetId="4">'Project Ledger'!$A$1:$S$50</definedName>
    <definedName name="_xlnm.Print_Area" localSheetId="8">Training!$A$1:$T$32</definedName>
    <definedName name="_xlnm.Print_Titles" localSheetId="7">Equipment!$9:$9</definedName>
    <definedName name="_xlnm.Print_Titles" localSheetId="9">Exercise!$11:$11</definedName>
    <definedName name="_xlnm.Print_Titles" localSheetId="11">'Indirect Costs'!$9:$9</definedName>
    <definedName name="_xlnm.Print_Titles" localSheetId="10">'M&amp;A'!$9:$9</definedName>
    <definedName name="_xlnm.Print_Titles" localSheetId="14">Match!$9:$9</definedName>
    <definedName name="_xlnm.Print_Titles" localSheetId="13">Personnel!$9:$9</definedName>
    <definedName name="_xlnm.Print_Titles" localSheetId="5">Planning!$9:$9</definedName>
    <definedName name="_xlnm.Print_Titles" localSheetId="4">'Project Ledger'!$9:$9</definedName>
    <definedName name="_xlnm.Print_Titles" localSheetId="8">Training!$9:$9</definedName>
    <definedName name="Procurement_Over_150k">Source!$AW$101:$AW$102</definedName>
    <definedName name="Protection">Source!$CD$51:$CD$61</definedName>
    <definedName name="Public_and_Private_Partnerships">Source!$BF$76:$BF$82</definedName>
    <definedName name="Public_Private_Partnership">Source!$J$24:$J$31</definedName>
    <definedName name="RangeApproved" localSheetId="7">Equipment!$W$11:$W$150</definedName>
    <definedName name="RangeApproved" localSheetId="9">Exercise!$S$14:$S$200</definedName>
    <definedName name="RangeApproved" localSheetId="11">'Indirect Costs'!$K$12:$K$150</definedName>
    <definedName name="RangeApproved" localSheetId="10">'M&amp;A'!$L$11:$L$158</definedName>
    <definedName name="RangeApproved" localSheetId="14">Match!$M$12:$M$150</definedName>
    <definedName name="RangeApproved" localSheetId="6">Organization!$M$11:$M$150</definedName>
    <definedName name="RangeApproved" localSheetId="5">Planning!$P$12:$P$150</definedName>
    <definedName name="RangeApproved" localSheetId="4">'Project Ledger'!$P$12:$P$150</definedName>
    <definedName name="RangeApproved" localSheetId="8">Training!$S$11:$S$150</definedName>
    <definedName name="RangeBalance" localSheetId="7">Equipment!$X$11:$X$150</definedName>
    <definedName name="RangeBalance" localSheetId="9">Exercise!$T$14:$T$200</definedName>
    <definedName name="RangeBalance" localSheetId="11">'Indirect Costs'!$L$12:$L$150</definedName>
    <definedName name="RangeBalance" localSheetId="10">'M&amp;A'!$M$11:$M$158</definedName>
    <definedName name="RangeBalance" localSheetId="14">Match!$N$12:$N$150</definedName>
    <definedName name="RangeBalance" localSheetId="6">Organization!$N$11:$N$150</definedName>
    <definedName name="RangeBalance" localSheetId="5">Planning!$Q$12:$Q$150</definedName>
    <definedName name="RangeBalance" localSheetId="4">'Project Ledger'!$R$12:$R$150</definedName>
    <definedName name="RangeBalance" localSheetId="8">Training!$T$11:$T$150</definedName>
    <definedName name="RangeBody" localSheetId="12">'Consultant-Contractor'!$A$12:$Q$150</definedName>
    <definedName name="RangeBody" localSheetId="7">Equipment!$A$11:$X$150</definedName>
    <definedName name="RangeBody" localSheetId="9">Exercise!$A$14:$T$200</definedName>
    <definedName name="RangeBody" localSheetId="11">'Indirect Costs'!$A$12:$L$150</definedName>
    <definedName name="RangeBody" localSheetId="10">'M&amp;A'!$A$11:$M$158</definedName>
    <definedName name="RangeBody" localSheetId="14">Match!$A$12:$O$150</definedName>
    <definedName name="RangeBody" localSheetId="6">Organization!$A$11:$N$150</definedName>
    <definedName name="RangeBody" localSheetId="13">Personnel!$A$12:$L$150</definedName>
    <definedName name="RangeBody" localSheetId="5">Planning!$A$12:$Q$150</definedName>
    <definedName name="RangeBody" localSheetId="4">'Project Ledger'!$A$12:$S$150</definedName>
    <definedName name="RangeBody" localSheetId="8">Training!$A$11:$T$150</definedName>
    <definedName name="RangeCost" localSheetId="12">'Consultant-Contractor'!$Q$12:$Q$150</definedName>
    <definedName name="RangeCost" localSheetId="7">Equipment!$S$11:$S$150</definedName>
    <definedName name="RangeCost" localSheetId="9">Exercise!$O$14:$O$200</definedName>
    <definedName name="RangeCost" localSheetId="11">'Indirect Costs'!$G$12:$G$150</definedName>
    <definedName name="RangeCost" localSheetId="10">'M&amp;A'!$H$11:$H$158</definedName>
    <definedName name="RangeCost" localSheetId="14">Match!$I$12:$I$150</definedName>
    <definedName name="RangeCost" localSheetId="6">Organization!$I$11:$I$150</definedName>
    <definedName name="RangeCost" localSheetId="13">Personnel!$L$12:$L$150</definedName>
    <definedName name="RangeCost" localSheetId="5">Planning!$L$12:$L$150</definedName>
    <definedName name="RangeCost" localSheetId="4">'Project Ledger'!$M$12:$M$150</definedName>
    <definedName name="RangeCost" localSheetId="8">Training!$O$11:$O$150</definedName>
    <definedName name="RangeDiscipline" localSheetId="7">Equipment!$G$11:$G$150</definedName>
    <definedName name="RangeDiscipline" localSheetId="9">Exercise!$E$14:$E$200</definedName>
    <definedName name="RangeDiscipline" localSheetId="10">'M&amp;A'!$D$11:$D$158</definedName>
    <definedName name="RangeDiscipline" localSheetId="14">Match!$E$12:$E$150</definedName>
    <definedName name="RangeDiscipline" localSheetId="6">Organization!$E$11:$E$150</definedName>
    <definedName name="RangeDiscipline" localSheetId="13">Personnel!$E$12:$E$150</definedName>
    <definedName name="RangeDiscipline" localSheetId="5">Planning!$E$12:$E$150</definedName>
    <definedName name="RangeDiscipline" localSheetId="4">'Project Ledger'!$G$12:$G$150</definedName>
    <definedName name="RangeDiscipline" localSheetId="8">Training!$E$11:$E$150</definedName>
    <definedName name="RangeDollars" localSheetId="12">'Consultant-Contractor'!$L$12:$M$150,'Consultant-Contractor'!$Q$12:$Q$150,'Consultant-Contractor'!$O$12:$O$150</definedName>
    <definedName name="RangeDollars" localSheetId="7">Equipment!$S$11:$U$150,Equipment!$W$11:$X$150</definedName>
    <definedName name="RangeDollars" localSheetId="16">'ICR Summary'!$B$9:$C$11,'ICR Summary'!$B$16:$C$39</definedName>
    <definedName name="RangeDollars" localSheetId="11">'Indirect Costs'!$G$12:$I$150,'Indirect Costs'!$K$12:$L$150</definedName>
    <definedName name="RangeDollars" localSheetId="10">'M&amp;A'!#REF!,'M&amp;A'!$H$11:$J$158,'M&amp;A'!$L$11:$M$158</definedName>
    <definedName name="RangeDollars" localSheetId="14">Match!$I$12:$K$150,Match!$M$12:$N$150</definedName>
    <definedName name="RangeDollars" localSheetId="6">Organization!$I$11:$K$150,Organization!$M$11:$N$150</definedName>
    <definedName name="RangeDollars" localSheetId="13">Personnel!$I$12:$J$150,Personnel!$L$12:$L$150</definedName>
    <definedName name="RangeDollars" localSheetId="5">Planning!$L$12:$N$150,Planning!$P$12:$P$150,Planning!$Q$12:$Q$150</definedName>
    <definedName name="RangeDollars" localSheetId="4">'Project Ledger'!$M$12:$R$150</definedName>
    <definedName name="RangeDollars" localSheetId="8">Training!$O$11:$Q$150,Training!$S$11:$T$150</definedName>
    <definedName name="RangeFee" localSheetId="12">'Consultant-Contractor'!$L$12:$L$150</definedName>
    <definedName name="RangeFunding" localSheetId="7">Equipment!$F$11:$F$150</definedName>
    <definedName name="RangeFunding" localSheetId="9">Exercise!$D$14:$D$200</definedName>
    <definedName name="RangeFunding" localSheetId="11">'Indirect Costs'!$C$12:$C$150</definedName>
    <definedName name="RangeFunding" localSheetId="10">'M&amp;A'!$C$11:$C$158</definedName>
    <definedName name="RangeFunding" localSheetId="6">Organization!$D$11:$D$150</definedName>
    <definedName name="RangeFunding" localSheetId="13">Personnel!$D$12:$D$150</definedName>
    <definedName name="RangeFunding" localSheetId="5">Planning!$D$12:$D$150</definedName>
    <definedName name="RangeFunding" localSheetId="4">'Project Ledger'!$F$12:$F$150</definedName>
    <definedName name="RangeFunding" localSheetId="8">Training!$D$11:$D$150</definedName>
    <definedName name="RangeHourlyRate" localSheetId="12">'Consultant-Contractor'!$N$12:$N$150</definedName>
    <definedName name="RangeHours" localSheetId="12">'Consultant-Contractor'!$O$12:$O$150</definedName>
    <definedName name="RangeHours" localSheetId="13">Personnel!$J$12:$J$150</definedName>
    <definedName name="RangeIndirect" localSheetId="16">'ICR Summary'!$A$44:$D$59</definedName>
    <definedName name="RangePercent" localSheetId="14">Match!$O$12:$O$150</definedName>
    <definedName name="RangePercent" localSheetId="4">'Project Ledger'!$S$12:$S$150</definedName>
    <definedName name="RangePeriod" localSheetId="12">'Consultant-Contractor'!$K$12:$K$150</definedName>
    <definedName name="RangePeriod" localSheetId="13">Personnel!$H$12:$H$150</definedName>
    <definedName name="RangePrevious" localSheetId="7">Equipment!$T$11:$T$150</definedName>
    <definedName name="RangePrevious" localSheetId="9">Exercise!$P$14:$P$200</definedName>
    <definedName name="RangePrevious" localSheetId="11">'Indirect Costs'!$H$12:$H$150</definedName>
    <definedName name="RangePrevious" localSheetId="10">'M&amp;A'!$I$11:$I$158</definedName>
    <definedName name="RangePrevious" localSheetId="14">Match!$J$12:$J$150</definedName>
    <definedName name="RangePrevious" localSheetId="6">Organization!$J$11:$J$150</definedName>
    <definedName name="RangePrevious" localSheetId="5">Planning!$M$12:$M$150</definedName>
    <definedName name="RangePrevious" localSheetId="4">'Project Ledger'!$N$12:$N$150</definedName>
    <definedName name="RangePrevious" localSheetId="8">Training!$P$11:$P$150</definedName>
    <definedName name="RangeProjectLetter" localSheetId="7">Equipment!$A$11:$A$150</definedName>
    <definedName name="RangeProjectLetter" localSheetId="9">Exercise!$A$14:$A$200</definedName>
    <definedName name="RangeProjectLetter" localSheetId="11">'Indirect Costs'!$A$12:$A$150</definedName>
    <definedName name="RangeProjectLetter" localSheetId="10">'M&amp;A'!$A$11:$A$158</definedName>
    <definedName name="RangeProjectLetter" localSheetId="14">Match!$A$12:$A$150</definedName>
    <definedName name="RangeProjectLetter" localSheetId="6">Organization!$A$11:$A$150</definedName>
    <definedName name="RangeProjectLetter" localSheetId="13">Personnel!$A$12:$A$150</definedName>
    <definedName name="RangeProjectLetter" localSheetId="5">Planning!$A$12:$A$150</definedName>
    <definedName name="RangeProjectLetter" localSheetId="4">'Project Ledger'!$C$12:$C$150</definedName>
    <definedName name="RangeProjectLetter" localSheetId="8">Training!$A$11:$A$150</definedName>
    <definedName name="RangeProjectTotal" localSheetId="4">'Project Ledger'!$Q$12:$Q$150</definedName>
    <definedName name="RangeSalary" localSheetId="12">'Consultant-Contractor'!$M$12:$M$150</definedName>
    <definedName name="RangeSalary" localSheetId="13">Personnel!$I$12:$I$150</definedName>
    <definedName name="RangeSolutionSub" localSheetId="11">'Indirect Costs'!$D$12:$D$150</definedName>
    <definedName name="RangeSolutionSub" localSheetId="10">'M&amp;A'!$E$11:$E$158</definedName>
    <definedName name="RangeThisRequest" localSheetId="7">Equipment!$U$11:$U$150</definedName>
    <definedName name="RangeThisRequest" localSheetId="9">Exercise!$Q$14:$Q$200</definedName>
    <definedName name="RangeThisRequest" localSheetId="11">'Indirect Costs'!$I$12:$I$150</definedName>
    <definedName name="RangeThisRequest" localSheetId="10">'M&amp;A'!$J$11:$J$158</definedName>
    <definedName name="RangeThisRequest" localSheetId="14">Match!$K$12:$K$150</definedName>
    <definedName name="RangeThisRequest" localSheetId="6">Organization!$K$11:$K$150</definedName>
    <definedName name="RangeThisRequest" localSheetId="5">Planning!$N$12:$N$150</definedName>
    <definedName name="RangeThisRequest" localSheetId="4">'Project Ledger'!$O$12:$O$150</definedName>
    <definedName name="RangeThisRequest" localSheetId="8">Training!$Q$11:$Q$150</definedName>
    <definedName name="RangeTotalHours" localSheetId="12">'Consultant-Contractor'!$O$12:$O$150</definedName>
    <definedName name="RangeUnlocked" localSheetId="12">'Consultant-Contractor'!$A$12:$Q$150</definedName>
    <definedName name="RangeUnlocked" localSheetId="7">Equipment!$A$11:$E$150,Equipment!$H$11:$S$150,Equipment!$U$11:$V$150</definedName>
    <definedName name="RangeUnlocked" localSheetId="11">'Indirect Costs'!$A$12:$B$150,'Indirect Costs'!$E$12:$G$150,'Indirect Costs'!$I$12:$J$150</definedName>
    <definedName name="RangeUnlocked" localSheetId="10">'M&amp;A'!$A$11:$B$158,'M&amp;A'!$F$11:$H$158,'M&amp;A'!$J$11:$K$158</definedName>
    <definedName name="RangeUnlocked" localSheetId="14">Match!$A$12:$D$150,Match!$F$12:$I$150,Match!$K$12:$L$150</definedName>
    <definedName name="RangeUnlocked" localSheetId="6">Organization!$A$11:$C$150,Organization!$F$11:$I$150,Organization!$K$11:$L$150</definedName>
    <definedName name="RangeUnlocked" localSheetId="13">Personnel!$A$12:$C$150,Personnel!$F$12:$L$150</definedName>
    <definedName name="RangeUnlocked" localSheetId="5">Planning!$A$12:$C$150,Planning!$F$12:$L$150,Planning!$N$12:$O$150</definedName>
    <definedName name="RangeUnlocked" localSheetId="4">'Project Ledger'!$A$12:$E$150,'Project Ledger'!$H$12:$M$150,'Project Ledger'!$O$12:$O$150</definedName>
    <definedName name="RangeUnlocked" localSheetId="8">Training!$A$11:$C$150,Training!$F$11:$O$150,Training!$Q$11:$R$150</definedName>
    <definedName name="Recovery">Source!$CG$51:$CG$58</definedName>
    <definedName name="Repair_Replacement_Costs">Source!$BU$76</definedName>
    <definedName name="RequestNumber" localSheetId="15">'Auth. Agent'!$H$10</definedName>
    <definedName name="RequestNumber" localSheetId="12">'Consultant-Contractor'!$O$5</definedName>
    <definedName name="RequestNumber" localSheetId="7">Equipment!$V$5</definedName>
    <definedName name="RequestNumber" localSheetId="9">Exercise!$R$7</definedName>
    <definedName name="RequestNumber" localSheetId="11">'Indirect Costs'!$J$5</definedName>
    <definedName name="RequestNumber" localSheetId="10">'M&amp;A'!$K$5</definedName>
    <definedName name="RequestNumber" localSheetId="14">Match!$M$5</definedName>
    <definedName name="RequestNumber" localSheetId="6">Organization!$L$5</definedName>
    <definedName name="RequestNumber" localSheetId="13">Personnel!$J$5</definedName>
    <definedName name="RequestNumber" localSheetId="5">Planning!$O$5</definedName>
    <definedName name="RequestNumber" localSheetId="4">'Project Ledger'!$Q$5</definedName>
    <definedName name="RequestNumber" localSheetId="8">Training!$R$5</definedName>
    <definedName name="Response">Source!$CF$51:$CF$64</definedName>
    <definedName name="RRNumber" localSheetId="12">'Consultant-Contractor'!$P$12:$P$150</definedName>
    <definedName name="RRNumber" localSheetId="7">Equipment!$V$11:$V$150</definedName>
    <definedName name="RRNumber" localSheetId="9">Exercise!$R$14:$R$200</definedName>
    <definedName name="RRNumber" localSheetId="11">'Indirect Costs'!$J$12:$J$150</definedName>
    <definedName name="RRNumber" localSheetId="10">'M&amp;A'!$K$11:$K$158</definedName>
    <definedName name="RRNumber" localSheetId="14">Match!$L$12:$L$150</definedName>
    <definedName name="RRNumber" localSheetId="6">Organization!$L$11:$L$150</definedName>
    <definedName name="RRNumber" localSheetId="13">Personnel!$K$12:$K$150</definedName>
    <definedName name="RRNumber" localSheetId="5">Planning!$O$12:$O$150</definedName>
    <definedName name="RRNumber" localSheetId="8">Training!$R$11:$R$150</definedName>
    <definedName name="Sole_Source_Involved">Source!$AW$105:$AW$106</definedName>
    <definedName name="source_addr">Source!$K$187:$K$188</definedName>
    <definedName name="source_Address">Source!$AQ$92:$AQ$99</definedName>
    <definedName name="SOURCE_AppCheckTotal">Source!$I$318</definedName>
    <definedName name="SOURCE_ApplicationType">Source!$A$99:$D$103</definedName>
    <definedName name="source_assemblydistricts">Source!$AM$49:$AM$128</definedName>
    <definedName name="Source_CalOESGoals">Source!$CA$80:$CA$85</definedName>
    <definedName name="source_CFDA">Source!$AS$52:$AS$61</definedName>
    <definedName name="Source_ConsultantNameLookup">Source!$AX$75:$AY$96</definedName>
    <definedName name="Source_CoreCapabilities">Source!$CA$11:$CA$42</definedName>
    <definedName name="SOURCE_CoreCapabilitiesByMissionArea">Source!$CA$51:$CA$55</definedName>
    <definedName name="Source_CoreCapabilitiesByMissionAreaNameLookup">Source!$CA$51:$CB$55</definedName>
    <definedName name="SOURCE_Discipline">Source!$A$73</definedName>
    <definedName name="source_districts">Source!$AL$49:$AL$101</definedName>
    <definedName name="SOURCE_EquipmentCondition">Source!$D$66:$D$70</definedName>
    <definedName name="Source_EquipmentHoldTrigger">Source!$AE$91:$AE$94</definedName>
    <definedName name="Source_EquipmentSAFECOMCompliance">Source!$J$65:$J$67</definedName>
    <definedName name="SOURCE_EquipmentSolutionAreaSubCategoryProjectLedger">Source!$AE$51:$AE$61</definedName>
    <definedName name="Source_ExerciseHoldTrigger">Source!$L$50:$L$52</definedName>
    <definedName name="Source_ExerciseNameLookup">Source!$M$46:$N$47</definedName>
    <definedName name="SOURCE_ExerciseRole">Source!$M$64:$M$69</definedName>
    <definedName name="SOURCE_ExerciseType">Source!$M$57:$M$61</definedName>
    <definedName name="SOURCE_ExerciseType2">Source!$AE$106:$AE$115</definedName>
    <definedName name="SOURCE_Expenditures">Source!$D$141:$E$144</definedName>
    <definedName name="SOURCE_FIPSMsg">Source!$D$152</definedName>
    <definedName name="SOURCE_FundingSource">Source!$D$73</definedName>
    <definedName name="SOURCE_FundingSourceGAFS_all">Source!$AV$86:$AV$150</definedName>
    <definedName name="source_FundSourceFaceSheet">Source!$AQ$91:$AQ$109</definedName>
    <definedName name="source_Grant">Source!$B$148</definedName>
    <definedName name="SOURCE_GrantList">Source!$A$163:$J$178</definedName>
    <definedName name="SOURCE_GrantManagementArea">Source!$M$85:$M$92</definedName>
    <definedName name="SOURCE_GrantManagementTitle">Source!$M$73:$M$82</definedName>
    <definedName name="SOURCE_GrantManagementType">Source!$M$95:$M$96</definedName>
    <definedName name="SOURCE_GrantNumber">Source!$A$111:$B$142</definedName>
    <definedName name="source_grantnumberss">Source!$AR$43:$AR$50</definedName>
    <definedName name="source_GrantYear">Source!$AT$49:$AT$57</definedName>
    <definedName name="source_GrantYearGAFS">Source!$AV$59:$AV$70</definedName>
    <definedName name="Source_MANameLookup">Source!$D$9:$E$9</definedName>
    <definedName name="source_matchtype">Source!$AV$50:$AV$51</definedName>
    <definedName name="Source_OranizationHoldTrigger">Source!$D$31:$D$32</definedName>
    <definedName name="Source_OrganizationHoldTrigger">Source!$D$31:$D$32</definedName>
    <definedName name="Source_OrganizationNameLookup">Source!$D$23:$E$24</definedName>
    <definedName name="Source_PersonnelNameLookup">Source!$BH$50:$BI$54</definedName>
    <definedName name="Source_PlanningHoldTrigger">Source!$D$49:$D$51</definedName>
    <definedName name="Source_PlanningNameLookup">Source!$D$38:$E$41</definedName>
    <definedName name="SOURCE_ProjectLetter">Source!$A$10:$A$35</definedName>
    <definedName name="Source_ProjectNameLookup">Source!$AW$50:$AX$58</definedName>
    <definedName name="SOURCE_SolutionArea">Source!$H$73:$H$81</definedName>
    <definedName name="SOURCE_SolutionAreaConsultant">Source!$AW$75:$AW$80</definedName>
    <definedName name="Source_SolutionAreaConsultantLookup">Source!$AX$100:$AY$106</definedName>
    <definedName name="SOURCE_SolutionAreaPersonnel">Source!$BH$50:$BH$53</definedName>
    <definedName name="SOURCE_SolutionAreaProject">Source!$AW$50:$AW$57</definedName>
    <definedName name="SOURCE_SolutionAreaSubCategoryConsultant">Source!$AX$75:$AX$96</definedName>
    <definedName name="SOURCE_SolutionAreaSubCategoryExercise">Source!$M$46:$M$47</definedName>
    <definedName name="SOURCE_SolutionAreaSubCategoryMA">Source!$D$9</definedName>
    <definedName name="SOURCE_SolutionAreaSubCategoryOrganization" localSheetId="11">Source!$D$23:$D$24</definedName>
    <definedName name="SOURCE_SolutionAreaSubCategoryOrganization" localSheetId="10">Source!$D$23:$D$24</definedName>
    <definedName name="SOURCE_SolutionAreaSubCategoryOrganization" localSheetId="6">Source!$D$23:$D$24</definedName>
    <definedName name="SOURCE_SolutionAreaSubCategoryOrganization" localSheetId="13">Source!$D$23:$D$24</definedName>
    <definedName name="SOURCE_SolutionAreaSubCategoryOrganization">Source!$D$32</definedName>
    <definedName name="SOURCE_SolutionAreaSubCategoryPlanning">Source!$D$38:$D$41</definedName>
    <definedName name="SOURCE_SolutionAreaSubCategoryProjectLedger">Source!$T$43:$T$118</definedName>
    <definedName name="SOURCE_SolutionAreaSubCategoryTraining">Source!$D$55:$D$57</definedName>
    <definedName name="SOURCE_StateGoals">Source!$B$50:$B$61</definedName>
    <definedName name="SOURCE_StrategicGoalsandObjectives">Source!$CA$70:$CA$74</definedName>
    <definedName name="Source_StrategicGoalsandObjectivesNameLookup">Source!$CA$70:$CB$74</definedName>
    <definedName name="SOURCE_TrainingActivity">Source!$AE$101:$AE$103</definedName>
    <definedName name="Source_TrainingHoldTrigger">Source!$K$56:$K$58</definedName>
    <definedName name="Source_TrainingNameLookup">Source!$D$55:$E$57</definedName>
    <definedName name="Staff_Expenses">Source!$F$56:$F$58</definedName>
    <definedName name="Staffing">Source!$K$24</definedName>
    <definedName name="StartDate">Facesheet!$H$12</definedName>
    <definedName name="StartPOP" localSheetId="12">'Consultant-Contractor'!$O$6</definedName>
    <definedName name="StartPOP" localSheetId="7">Equipment!$V$6</definedName>
    <definedName name="StartPOP" localSheetId="9">Exercise!$R$8</definedName>
    <definedName name="StartPOP" localSheetId="11">'Indirect Costs'!$J$6</definedName>
    <definedName name="StartPOP" localSheetId="10">'M&amp;A'!$K$6:$M$6</definedName>
    <definedName name="StartPOP" localSheetId="14">Match!$M$6</definedName>
    <definedName name="StartPOP" localSheetId="6">Organization!$L$6</definedName>
    <definedName name="StartPOP" localSheetId="13">Personnel!$J$6</definedName>
    <definedName name="StartPOP" localSheetId="5">Planning!$O$6</definedName>
    <definedName name="StartPOP" localSheetId="4">'Project Ledger'!$Q$6</definedName>
    <definedName name="StartPOP" localSheetId="8">Training!$R$6</definedName>
    <definedName name="Subaward" localSheetId="12">'Consultant-Contractor'!$A$5</definedName>
    <definedName name="Subaward" localSheetId="7">Equipment!$A$5</definedName>
    <definedName name="Subaward" localSheetId="9">Exercise!$A$7</definedName>
    <definedName name="Subaward" localSheetId="11">'Indirect Costs'!$A$5</definedName>
    <definedName name="Subaward" localSheetId="10">'M&amp;A'!$A$5:$B$5</definedName>
    <definedName name="subaward" localSheetId="14">Match!$A$5</definedName>
    <definedName name="Subaward" localSheetId="6">Organization!$A$5</definedName>
    <definedName name="Subaward" localSheetId="13">Personnel!$A$5</definedName>
    <definedName name="Subaward" localSheetId="5">Planning!$A$5</definedName>
    <definedName name="Subaward" localSheetId="4">'Project Ledger'!$A$5:$O$5</definedName>
    <definedName name="Subaward" localSheetId="8">Training!$A$5</definedName>
    <definedName name="SubawardNumber">Facesheet!$J$2</definedName>
    <definedName name="Subrecipient" localSheetId="12">'Consultant-Contractor'!$A$3</definedName>
    <definedName name="Subrecipient" localSheetId="7">Equipment!$A$3</definedName>
    <definedName name="Subrecipient" localSheetId="9">Exercise!$A$5</definedName>
    <definedName name="Subrecipient" localSheetId="11">'Indirect Costs'!$A$3</definedName>
    <definedName name="Subrecipient" localSheetId="10">'M&amp;A'!$A$3</definedName>
    <definedName name="Subrecipient" localSheetId="14">Match!$A$3</definedName>
    <definedName name="Subrecipient" localSheetId="6">Organization!$A$3</definedName>
    <definedName name="Subrecipient" localSheetId="13">Personnel!$A$3</definedName>
    <definedName name="Subrecipient" localSheetId="5">Planning!$A$3</definedName>
    <definedName name="Subrecipient" localSheetId="4">'Project Ledger'!$A$3</definedName>
    <definedName name="Subrecipient" localSheetId="8">Training!$A$3</definedName>
    <definedName name="SubrecipientName">Facesheet!$C$6</definedName>
    <definedName name="Supplies_Materials_and_Production_Costs">Source!$BL$76</definedName>
    <definedName name="Supplies_Materials_Production_Costs">Source!$Q$47:$Q$49</definedName>
    <definedName name="TodaysDate" localSheetId="4">'Project Ledger'!$Q$4:$S$4</definedName>
    <definedName name="TotalApproved" localSheetId="7">Equipment!$W$10</definedName>
    <definedName name="TotalApproved" localSheetId="9">Exercise!$S$12</definedName>
    <definedName name="TotalApproved" localSheetId="11">'Indirect Costs'!$K$10</definedName>
    <definedName name="TotalApproved" localSheetId="10">'M&amp;A'!$L$10</definedName>
    <definedName name="TotalApproved" localSheetId="14">Match!$M$10</definedName>
    <definedName name="TotalApproved" localSheetId="6">Organization!$M$10</definedName>
    <definedName name="TotalApproved" localSheetId="5">Planning!$P$10</definedName>
    <definedName name="TotalApproved" localSheetId="4">'Project Ledger'!$P$10</definedName>
    <definedName name="TotalApproved" localSheetId="8">Training!$S$10</definedName>
    <definedName name="TotalBalance" localSheetId="7">Equipment!$X$10</definedName>
    <definedName name="TotalBalance" localSheetId="9">Exercise!$T$12</definedName>
    <definedName name="TotalBalance" localSheetId="11">'Indirect Costs'!$L$10</definedName>
    <definedName name="TotalBalance" localSheetId="10">'M&amp;A'!$M$10</definedName>
    <definedName name="TotalBalance" localSheetId="14">Match!$N$10</definedName>
    <definedName name="TotalBalance" localSheetId="6">Organization!$N$10</definedName>
    <definedName name="TotalBalance" localSheetId="5">Planning!$Q$10</definedName>
    <definedName name="TotalBalance" localSheetId="4">'Project Ledger'!$R$10</definedName>
    <definedName name="TotalBalance" localSheetId="8">Training!$T$10</definedName>
    <definedName name="TotalCost" localSheetId="12">'Consultant-Contractor'!$Q$10</definedName>
    <definedName name="TotalCost" localSheetId="7">Equipment!$S$10</definedName>
    <definedName name="TotalCost" localSheetId="9">Exercise!$O$12</definedName>
    <definedName name="TotalCost" localSheetId="11">'Indirect Costs'!$G$10</definedName>
    <definedName name="TotalCost" localSheetId="10">'M&amp;A'!$H$10</definedName>
    <definedName name="TotalCost" localSheetId="14">Match!$I$10</definedName>
    <definedName name="TotalCost" localSheetId="6">Organization!$I$10</definedName>
    <definedName name="TotalCost" localSheetId="13">Personnel!$L$10</definedName>
    <definedName name="TotalCost" localSheetId="5">Planning!$L$10</definedName>
    <definedName name="TotalCost" localSheetId="4">'Project Ledger'!$M$10</definedName>
    <definedName name="TotalCost" localSheetId="8">Training!$O$10</definedName>
    <definedName name="TotalDirectCost" localSheetId="16">'ICR Summary'!$D$42</definedName>
    <definedName name="TotalFee" localSheetId="12">'Consultant-Contractor'!$L$10</definedName>
    <definedName name="TotalHours" localSheetId="12">'Consultant-Contractor'!$O$10</definedName>
    <definedName name="TotalHours" localSheetId="13">Personnel!$J$10</definedName>
    <definedName name="TotalPercentExpended" localSheetId="14">Match!$O$10</definedName>
    <definedName name="TotalPercentExpended" localSheetId="4">'Project Ledger'!$S$10</definedName>
    <definedName name="TotalPrevious" localSheetId="7">Equipment!$T$10</definedName>
    <definedName name="TotalPrevious" localSheetId="9">Exercise!$P$12</definedName>
    <definedName name="TotalPrevious" localSheetId="11">'Indirect Costs'!$H$10</definedName>
    <definedName name="TotalPrevious" localSheetId="10">'M&amp;A'!$I$10</definedName>
    <definedName name="TotalPrevious" localSheetId="14">Match!$J$10</definedName>
    <definedName name="TotalPrevious" localSheetId="6">Organization!$J$10</definedName>
    <definedName name="TotalPrevious" localSheetId="5">Planning!$M$10</definedName>
    <definedName name="TotalPrevious" localSheetId="4">'Project Ledger'!$N$10</definedName>
    <definedName name="TotalPrevious" localSheetId="8">Training!$P$10</definedName>
    <definedName name="TotalProject" localSheetId="4">'Project Ledger'!$Q$10</definedName>
    <definedName name="TotalSalary" localSheetId="12">'Consultant-Contractor'!$M$10</definedName>
    <definedName name="TotalSalary" localSheetId="13">Personnel!$I$10</definedName>
    <definedName name="TotalThisRequest" localSheetId="15">'Auth. Agent'!$L$10</definedName>
    <definedName name="TotalThisRequest" localSheetId="7">Equipment!$U$10</definedName>
    <definedName name="TotalThisRequest" localSheetId="9">Exercise!$Q$12</definedName>
    <definedName name="TotalThisRequest" localSheetId="11">'Indirect Costs'!$I$10</definedName>
    <definedName name="TotalThisRequest" localSheetId="10">'M&amp;A'!$J$10</definedName>
    <definedName name="TotalThisRequest" localSheetId="14">Match!$K$10</definedName>
    <definedName name="TotalThisRequest" localSheetId="6">Organization!$K$10</definedName>
    <definedName name="TotalThisRequest" localSheetId="5">Planning!$N$10</definedName>
    <definedName name="TotalThisRequest" localSheetId="4">'Project Ledger'!$O$10</definedName>
    <definedName name="TotalThisRequest" localSheetId="8">Training!$Q$10</definedName>
    <definedName name="Train">Source!$BL$51:$BL$53</definedName>
    <definedName name="Training">Source!$BB$51:$BB$53</definedName>
    <definedName name="Training_Consulting">Source!$AZ$110:$AZ$111</definedName>
    <definedName name="Upgrades">Source!$BV$76</definedName>
    <definedName name="User_fees">Source!$BW$76</definedName>
    <definedName name="Z_864452AF_FE8B_4AB5_A77B_41D8DD524B81_.wvu.FilterData" localSheetId="14">Match!$A$9:$O$150</definedName>
    <definedName name="Z_864452AF_FE8B_4AB5_A77B_41D8DD524B81_.wvu.FilterData" localSheetId="4">'Project Ledger'!$A$9:$S$150</definedName>
    <definedName name="Z_864452AF_FE8B_4AB5_A77B_41D8DD524B81_.wvu.PrintArea" localSheetId="3">'Auth Agent Contact Information'!$A$1:$J$21</definedName>
    <definedName name="Z_864452AF_FE8B_4AB5_A77B_41D8DD524B81_.wvu.PrintArea" localSheetId="15">'Auth. Agent'!$A$1:$N$34</definedName>
    <definedName name="Z_864452AF_FE8B_4AB5_A77B_41D8DD524B81_.wvu.PrintArea" localSheetId="12">'Consultant-Contractor'!$A$1:$Q$56</definedName>
    <definedName name="Z_864452AF_FE8B_4AB5_A77B_41D8DD524B81_.wvu.PrintArea" localSheetId="7">Equipment!$A$1:$X$69</definedName>
    <definedName name="Z_864452AF_FE8B_4AB5_A77B_41D8DD524B81_.wvu.PrintArea" localSheetId="9">Exercise!$A$1:$T$57</definedName>
    <definedName name="Z_864452AF_FE8B_4AB5_A77B_41D8DD524B81_.wvu.PrintArea" localSheetId="2">Facesheet!$A$1:$J$34</definedName>
    <definedName name="Z_864452AF_FE8B_4AB5_A77B_41D8DD524B81_.wvu.PrintArea" localSheetId="16">'ICR Summary'!$A$1:$D$43</definedName>
    <definedName name="Z_864452AF_FE8B_4AB5_A77B_41D8DD524B81_.wvu.PrintArea" localSheetId="11">'Indirect Costs'!$A$1:$L$53</definedName>
    <definedName name="Z_864452AF_FE8B_4AB5_A77B_41D8DD524B81_.wvu.PrintArea" localSheetId="1">Instructions!$A$1:$B$234</definedName>
    <definedName name="Z_864452AF_FE8B_4AB5_A77B_41D8DD524B81_.wvu.PrintArea" localSheetId="10">'M&amp;A'!$A$1:$M$51</definedName>
    <definedName name="Z_864452AF_FE8B_4AB5_A77B_41D8DD524B81_.wvu.PrintArea" localSheetId="14">Match!$A$1:$O$55</definedName>
    <definedName name="Z_864452AF_FE8B_4AB5_A77B_41D8DD524B81_.wvu.PrintArea" localSheetId="6">Organization!$A$1:$N$68</definedName>
    <definedName name="Z_864452AF_FE8B_4AB5_A77B_41D8DD524B81_.wvu.PrintArea" localSheetId="13">Personnel!$A$1:$L$63</definedName>
    <definedName name="Z_864452AF_FE8B_4AB5_A77B_41D8DD524B81_.wvu.PrintArea" localSheetId="5">Planning!$A$1:$Q$82</definedName>
    <definedName name="Z_864452AF_FE8B_4AB5_A77B_41D8DD524B81_.wvu.PrintArea" localSheetId="4">'Project Ledger'!$A$1:$S$10</definedName>
    <definedName name="Z_864452AF_FE8B_4AB5_A77B_41D8DD524B81_.wvu.PrintArea" localSheetId="0">Source!$A$1:$CH$404</definedName>
    <definedName name="Z_864452AF_FE8B_4AB5_A77B_41D8DD524B81_.wvu.PrintArea" localSheetId="8">Training!$A$1:$T$59</definedName>
    <definedName name="Z_864452AF_FE8B_4AB5_A77B_41D8DD524B81_.wvu.PrintTitles" localSheetId="7">Equipment!$9:$9</definedName>
    <definedName name="Z_864452AF_FE8B_4AB5_A77B_41D8DD524B81_.wvu.PrintTitles" localSheetId="9">Exercise!$11:$11</definedName>
    <definedName name="Z_864452AF_FE8B_4AB5_A77B_41D8DD524B81_.wvu.PrintTitles" localSheetId="11">'Indirect Costs'!$9:$9</definedName>
    <definedName name="Z_864452AF_FE8B_4AB5_A77B_41D8DD524B81_.wvu.PrintTitles" localSheetId="1">Instructions!$1:$2</definedName>
    <definedName name="Z_864452AF_FE8B_4AB5_A77B_41D8DD524B81_.wvu.PrintTitles" localSheetId="10">'M&amp;A'!$9:$9</definedName>
    <definedName name="Z_864452AF_FE8B_4AB5_A77B_41D8DD524B81_.wvu.PrintTitles" localSheetId="14">Match!$9:$9</definedName>
    <definedName name="Z_864452AF_FE8B_4AB5_A77B_41D8DD524B81_.wvu.PrintTitles" localSheetId="13">Personnel!$9:$9</definedName>
    <definedName name="Z_864452AF_FE8B_4AB5_A77B_41D8DD524B81_.wvu.PrintTitles" localSheetId="5">Planning!$9:$9</definedName>
    <definedName name="Z_864452AF_FE8B_4AB5_A77B_41D8DD524B81_.wvu.PrintTitles" localSheetId="4">'Project Ledger'!$9:$9</definedName>
    <definedName name="Z_864452AF_FE8B_4AB5_A77B_41D8DD524B81_.wvu.PrintTitles" localSheetId="8">Training!$9:$9</definedName>
    <definedName name="Z_864452AF_FE8B_4AB5_A77B_41D8DD524B81_.wvu.Rows" localSheetId="7">Equipment!$440:$444</definedName>
    <definedName name="Z_864452AF_FE8B_4AB5_A77B_41D8DD524B81_.wvu.Rows" localSheetId="2">Facesheet!$53:$162</definedName>
  </definedNames>
  <calcPr calcId="162913"/>
  <customWorkbookViews>
    <customWorkbookView name="Yoon, Charlie@CalOES - Personal View" guid="{864452AF-FE8B-4AB5-A77B-41D8DD524B81}" mergeInterval="0" personalView="1" maximized="1" xWindow="-8" yWindow="-8" windowWidth="1936" windowHeight="1056" tabRatio="849" activeSheetId="2"/>
  </customWorkbookViews>
</workbook>
</file>

<file path=xl/calcChain.xml><?xml version="1.0" encoding="utf-8"?>
<calcChain xmlns="http://schemas.openxmlformats.org/spreadsheetml/2006/main">
  <c r="D12" i="7" l="1"/>
  <c r="E12" i="7"/>
  <c r="D22" i="15" l="1"/>
  <c r="E22" i="15"/>
  <c r="D18" i="15"/>
  <c r="D19" i="15"/>
  <c r="D20" i="15"/>
  <c r="D21" i="15"/>
  <c r="D23" i="15"/>
  <c r="E18" i="15"/>
  <c r="E19" i="15"/>
  <c r="E20" i="15"/>
  <c r="E21" i="15"/>
  <c r="E23" i="15"/>
  <c r="C34" i="13" l="1"/>
  <c r="D34" i="13"/>
  <c r="K34" i="13"/>
  <c r="L34" i="13" s="1"/>
  <c r="C14" i="13"/>
  <c r="D14" i="13"/>
  <c r="K14" i="13"/>
  <c r="L14" i="13" s="1"/>
  <c r="C26" i="13"/>
  <c r="D26" i="13"/>
  <c r="K26" i="13"/>
  <c r="L26" i="13"/>
  <c r="C22" i="13"/>
  <c r="D22" i="13"/>
  <c r="K22" i="13"/>
  <c r="L22" i="13" s="1"/>
  <c r="C23" i="12"/>
  <c r="C24" i="12"/>
  <c r="C25" i="12"/>
  <c r="C26" i="12"/>
  <c r="C27" i="12"/>
  <c r="C28" i="12"/>
  <c r="C29" i="12"/>
  <c r="C30" i="12"/>
  <c r="D23" i="12"/>
  <c r="D24" i="12"/>
  <c r="D25" i="12"/>
  <c r="D26" i="12"/>
  <c r="D27" i="12"/>
  <c r="D28" i="12"/>
  <c r="D29" i="12"/>
  <c r="D30" i="12"/>
  <c r="E23" i="12"/>
  <c r="E24" i="12"/>
  <c r="E25" i="12"/>
  <c r="E26" i="12"/>
  <c r="E27" i="12"/>
  <c r="E28" i="12"/>
  <c r="E29" i="12"/>
  <c r="E30" i="12"/>
  <c r="L23" i="12"/>
  <c r="L24" i="12"/>
  <c r="L25" i="12"/>
  <c r="L26" i="12"/>
  <c r="L27" i="12"/>
  <c r="L28" i="12"/>
  <c r="L29" i="12"/>
  <c r="M29" i="12" s="1"/>
  <c r="L30" i="12"/>
  <c r="M30" i="12" s="1"/>
  <c r="M23" i="12"/>
  <c r="M24" i="12"/>
  <c r="M25" i="12"/>
  <c r="M26" i="12"/>
  <c r="M27" i="12"/>
  <c r="M28" i="12"/>
  <c r="F48" i="9"/>
  <c r="F49" i="9"/>
  <c r="F50" i="9"/>
  <c r="F51" i="9"/>
  <c r="F52" i="9"/>
  <c r="F53" i="9"/>
  <c r="F54" i="9"/>
  <c r="F55" i="9"/>
  <c r="F56" i="9"/>
  <c r="F57" i="9"/>
  <c r="F58" i="9"/>
  <c r="F59" i="9"/>
  <c r="F60" i="9"/>
  <c r="F61" i="9"/>
  <c r="F62" i="9"/>
  <c r="F63" i="9"/>
  <c r="F64" i="9"/>
  <c r="F65" i="9"/>
  <c r="G48" i="9"/>
  <c r="G49" i="9"/>
  <c r="G50" i="9"/>
  <c r="G51" i="9"/>
  <c r="G52" i="9"/>
  <c r="G53" i="9"/>
  <c r="G54" i="9"/>
  <c r="G55" i="9"/>
  <c r="G56" i="9"/>
  <c r="G57" i="9"/>
  <c r="G58" i="9"/>
  <c r="G59" i="9"/>
  <c r="G60" i="9"/>
  <c r="G61" i="9"/>
  <c r="G62" i="9"/>
  <c r="G63" i="9"/>
  <c r="G64" i="9"/>
  <c r="G65" i="9"/>
  <c r="W48" i="9"/>
  <c r="X48" i="9" s="1"/>
  <c r="W49" i="9"/>
  <c r="X49" i="9" s="1"/>
  <c r="W50" i="9"/>
  <c r="W51" i="9"/>
  <c r="X51" i="9" s="1"/>
  <c r="W52" i="9"/>
  <c r="X52" i="9" s="1"/>
  <c r="W53" i="9"/>
  <c r="X53" i="9" s="1"/>
  <c r="W54" i="9"/>
  <c r="X54" i="9" s="1"/>
  <c r="W55" i="9"/>
  <c r="X55" i="9" s="1"/>
  <c r="W56" i="9"/>
  <c r="X56" i="9" s="1"/>
  <c r="W57" i="9"/>
  <c r="X57" i="9" s="1"/>
  <c r="W58" i="9"/>
  <c r="X58" i="9" s="1"/>
  <c r="W59" i="9"/>
  <c r="X59" i="9" s="1"/>
  <c r="W60" i="9"/>
  <c r="X60" i="9" s="1"/>
  <c r="W61" i="9"/>
  <c r="X61" i="9" s="1"/>
  <c r="W62" i="9"/>
  <c r="X62" i="9" s="1"/>
  <c r="W63" i="9"/>
  <c r="X63" i="9" s="1"/>
  <c r="W64" i="9"/>
  <c r="X64" i="9" s="1"/>
  <c r="W65" i="9"/>
  <c r="X65" i="9" s="1"/>
  <c r="X50" i="9"/>
  <c r="D71" i="38"/>
  <c r="D72" i="38"/>
  <c r="D73" i="38"/>
  <c r="D74" i="38"/>
  <c r="D75" i="38"/>
  <c r="D76" i="38"/>
  <c r="D77" i="38"/>
  <c r="D78" i="38"/>
  <c r="D79" i="38"/>
  <c r="D80" i="38"/>
  <c r="D81" i="38"/>
  <c r="D82" i="38"/>
  <c r="D83" i="38"/>
  <c r="E71" i="38"/>
  <c r="E72" i="38"/>
  <c r="E73" i="38"/>
  <c r="E74" i="38"/>
  <c r="E75" i="38"/>
  <c r="E76" i="38"/>
  <c r="E77" i="38"/>
  <c r="E78" i="38"/>
  <c r="E79" i="38"/>
  <c r="E80" i="38"/>
  <c r="E81" i="38"/>
  <c r="E82" i="38"/>
  <c r="E83" i="38"/>
  <c r="M71" i="38"/>
  <c r="M72" i="38"/>
  <c r="N72" i="38" s="1"/>
  <c r="M73" i="38"/>
  <c r="N73" i="38" s="1"/>
  <c r="M74" i="38"/>
  <c r="N74" i="38" s="1"/>
  <c r="M75" i="38"/>
  <c r="N75" i="38" s="1"/>
  <c r="M76" i="38"/>
  <c r="N76" i="38" s="1"/>
  <c r="M77" i="38"/>
  <c r="N77" i="38" s="1"/>
  <c r="M78" i="38"/>
  <c r="N78" i="38" s="1"/>
  <c r="M79" i="38"/>
  <c r="M80" i="38"/>
  <c r="N80" i="38" s="1"/>
  <c r="M81" i="38"/>
  <c r="N81" i="38" s="1"/>
  <c r="M82" i="38"/>
  <c r="N82" i="38" s="1"/>
  <c r="M83" i="38"/>
  <c r="N83" i="38" s="1"/>
  <c r="N71" i="38"/>
  <c r="N79" i="38"/>
  <c r="D13" i="38"/>
  <c r="E13" i="38"/>
  <c r="M13" i="38"/>
  <c r="N13" i="38" s="1"/>
  <c r="D34" i="38"/>
  <c r="D35" i="38"/>
  <c r="D36" i="38"/>
  <c r="E34" i="38"/>
  <c r="E35" i="38"/>
  <c r="E36" i="38"/>
  <c r="M34" i="38"/>
  <c r="N34" i="38" s="1"/>
  <c r="M35" i="38"/>
  <c r="N35" i="38" s="1"/>
  <c r="M36" i="38"/>
  <c r="N36" i="38" s="1"/>
  <c r="D19" i="38"/>
  <c r="D20" i="38"/>
  <c r="D21" i="38"/>
  <c r="D22" i="38"/>
  <c r="D23" i="38"/>
  <c r="D24" i="38"/>
  <c r="D25" i="38"/>
  <c r="D26" i="38"/>
  <c r="D27" i="38"/>
  <c r="D28" i="38"/>
  <c r="D29" i="38"/>
  <c r="D30" i="38"/>
  <c r="D31" i="38"/>
  <c r="E19" i="38"/>
  <c r="E20" i="38"/>
  <c r="E21" i="38"/>
  <c r="E22" i="38"/>
  <c r="E23" i="38"/>
  <c r="E24" i="38"/>
  <c r="E25" i="38"/>
  <c r="E26" i="38"/>
  <c r="E27" i="38"/>
  <c r="E28" i="38"/>
  <c r="E29" i="38"/>
  <c r="E30" i="38"/>
  <c r="E31" i="38"/>
  <c r="M19" i="38"/>
  <c r="N19" i="38" s="1"/>
  <c r="M20" i="38"/>
  <c r="N20" i="38" s="1"/>
  <c r="M21" i="38"/>
  <c r="N21" i="38" s="1"/>
  <c r="M22" i="38"/>
  <c r="N22" i="38" s="1"/>
  <c r="M23" i="38"/>
  <c r="N23" i="38" s="1"/>
  <c r="M24" i="38"/>
  <c r="N24" i="38" s="1"/>
  <c r="M25" i="38"/>
  <c r="N25" i="38" s="1"/>
  <c r="M26" i="38"/>
  <c r="N26" i="38" s="1"/>
  <c r="M27" i="38"/>
  <c r="N27" i="38" s="1"/>
  <c r="M28" i="38"/>
  <c r="N28" i="38" s="1"/>
  <c r="M29" i="38"/>
  <c r="N29" i="38" s="1"/>
  <c r="M30" i="38"/>
  <c r="N30" i="38" s="1"/>
  <c r="M31" i="38"/>
  <c r="N31" i="38" s="1"/>
  <c r="D143" i="7"/>
  <c r="D144" i="7"/>
  <c r="D145" i="7"/>
  <c r="D146" i="7"/>
  <c r="D147" i="7"/>
  <c r="D148" i="7"/>
  <c r="D149" i="7"/>
  <c r="E143" i="7"/>
  <c r="E144" i="7"/>
  <c r="E145" i="7"/>
  <c r="E146" i="7"/>
  <c r="E147" i="7"/>
  <c r="E148" i="7"/>
  <c r="E149" i="7"/>
  <c r="P143" i="7"/>
  <c r="Q143" i="7" s="1"/>
  <c r="P144" i="7"/>
  <c r="Q144" i="7" s="1"/>
  <c r="P145" i="7"/>
  <c r="Q145" i="7" s="1"/>
  <c r="P146" i="7"/>
  <c r="P147" i="7"/>
  <c r="Q147" i="7" s="1"/>
  <c r="P148" i="7"/>
  <c r="Q148" i="7" s="1"/>
  <c r="P149" i="7"/>
  <c r="Q149" i="7" s="1"/>
  <c r="Q146" i="7"/>
  <c r="D63" i="7"/>
  <c r="D64" i="7"/>
  <c r="D65" i="7"/>
  <c r="D66" i="7"/>
  <c r="D67" i="7"/>
  <c r="D68" i="7"/>
  <c r="D69" i="7"/>
  <c r="D70" i="7"/>
  <c r="D71" i="7"/>
  <c r="E63" i="7"/>
  <c r="E64" i="7"/>
  <c r="E65" i="7"/>
  <c r="E66" i="7"/>
  <c r="E67" i="7"/>
  <c r="E68" i="7"/>
  <c r="E69" i="7"/>
  <c r="E70" i="7"/>
  <c r="E71" i="7"/>
  <c r="P63" i="7"/>
  <c r="Q63" i="7" s="1"/>
  <c r="P64" i="7"/>
  <c r="Q64" i="7" s="1"/>
  <c r="P65" i="7"/>
  <c r="P66" i="7"/>
  <c r="Q66" i="7" s="1"/>
  <c r="P67" i="7"/>
  <c r="Q67" i="7" s="1"/>
  <c r="P68" i="7"/>
  <c r="Q68" i="7" s="1"/>
  <c r="P69" i="7"/>
  <c r="Q69" i="7" s="1"/>
  <c r="P70" i="7"/>
  <c r="Q70" i="7" s="1"/>
  <c r="P71" i="7"/>
  <c r="Q65" i="7"/>
  <c r="Q71" i="7"/>
  <c r="F15" i="31"/>
  <c r="F16" i="31"/>
  <c r="G15" i="31"/>
  <c r="G16" i="31"/>
  <c r="P15" i="31"/>
  <c r="Q15" i="31" s="1"/>
  <c r="P16" i="31"/>
  <c r="Q16" i="31" s="1"/>
  <c r="F18" i="31"/>
  <c r="F19" i="31"/>
  <c r="F20" i="31"/>
  <c r="F21" i="31"/>
  <c r="F22" i="31"/>
  <c r="F23" i="31"/>
  <c r="F24" i="31"/>
  <c r="F25" i="31"/>
  <c r="G18" i="31"/>
  <c r="G19" i="31"/>
  <c r="G20" i="31"/>
  <c r="G21" i="31"/>
  <c r="G22" i="31"/>
  <c r="G23" i="31"/>
  <c r="G24" i="31"/>
  <c r="G25" i="31"/>
  <c r="P18" i="31"/>
  <c r="S18" i="31" s="1"/>
  <c r="P19" i="31"/>
  <c r="R19" i="31" s="1"/>
  <c r="P20" i="31"/>
  <c r="S20" i="31" s="1"/>
  <c r="P21" i="31"/>
  <c r="S21" i="31" s="1"/>
  <c r="P22" i="31"/>
  <c r="S22" i="31" s="1"/>
  <c r="P23" i="31"/>
  <c r="R23" i="31" s="1"/>
  <c r="P24" i="31"/>
  <c r="R24" i="31" s="1"/>
  <c r="P25" i="31"/>
  <c r="R25" i="31" s="1"/>
  <c r="Q18" i="31"/>
  <c r="Q22" i="31"/>
  <c r="Q23" i="31"/>
  <c r="F26" i="31"/>
  <c r="F27" i="31"/>
  <c r="F28" i="31"/>
  <c r="F29" i="31"/>
  <c r="G26" i="31"/>
  <c r="G27" i="31"/>
  <c r="G28" i="31"/>
  <c r="G29" i="31"/>
  <c r="P26" i="31"/>
  <c r="S26" i="31" s="1"/>
  <c r="P27" i="31"/>
  <c r="S27" i="31" s="1"/>
  <c r="P28" i="31"/>
  <c r="R28" i="31" s="1"/>
  <c r="P29" i="31"/>
  <c r="R29" i="31" s="1"/>
  <c r="P13" i="31"/>
  <c r="P14" i="31"/>
  <c r="P17" i="31"/>
  <c r="P30" i="31"/>
  <c r="P31" i="31"/>
  <c r="P32" i="31"/>
  <c r="P33" i="31"/>
  <c r="P34" i="31"/>
  <c r="P35" i="31"/>
  <c r="P36" i="31"/>
  <c r="P37" i="31"/>
  <c r="P38" i="31"/>
  <c r="P39" i="31"/>
  <c r="P40" i="31"/>
  <c r="P41" i="31"/>
  <c r="P42" i="31"/>
  <c r="P43" i="31"/>
  <c r="P44" i="31"/>
  <c r="P45" i="31"/>
  <c r="P46" i="31"/>
  <c r="P47" i="31"/>
  <c r="P48" i="31"/>
  <c r="P49" i="31"/>
  <c r="P50" i="31"/>
  <c r="P51" i="31"/>
  <c r="P52" i="31"/>
  <c r="P53" i="31"/>
  <c r="P54" i="31"/>
  <c r="P55" i="31"/>
  <c r="P56" i="31"/>
  <c r="P57" i="31"/>
  <c r="P58" i="31"/>
  <c r="P59" i="31"/>
  <c r="P60" i="31"/>
  <c r="P61" i="31"/>
  <c r="P62" i="31"/>
  <c r="P63" i="31"/>
  <c r="P64" i="31"/>
  <c r="P65" i="31"/>
  <c r="P66" i="31"/>
  <c r="P67" i="31"/>
  <c r="P68" i="31"/>
  <c r="P69" i="31"/>
  <c r="P70" i="31"/>
  <c r="P71" i="31"/>
  <c r="P72" i="31"/>
  <c r="P73" i="31"/>
  <c r="P74" i="31"/>
  <c r="P75" i="31"/>
  <c r="P76" i="31"/>
  <c r="P77" i="31"/>
  <c r="P78" i="31"/>
  <c r="P79" i="31"/>
  <c r="P80" i="31"/>
  <c r="P81" i="31"/>
  <c r="P82" i="31"/>
  <c r="P83" i="31"/>
  <c r="P84" i="31"/>
  <c r="P85" i="31"/>
  <c r="P86" i="31"/>
  <c r="P87" i="31"/>
  <c r="P88" i="31"/>
  <c r="P89" i="31"/>
  <c r="P90" i="31"/>
  <c r="P91" i="31"/>
  <c r="P92" i="31"/>
  <c r="P93" i="31"/>
  <c r="P94" i="31"/>
  <c r="P95" i="31"/>
  <c r="P96" i="31"/>
  <c r="P97" i="31"/>
  <c r="P98" i="31"/>
  <c r="P99" i="31"/>
  <c r="P100" i="31"/>
  <c r="P101" i="31"/>
  <c r="P102" i="31"/>
  <c r="P103" i="31"/>
  <c r="P104" i="31"/>
  <c r="P105" i="31"/>
  <c r="P106" i="31"/>
  <c r="P107" i="31"/>
  <c r="P108" i="31"/>
  <c r="P109" i="31"/>
  <c r="P110" i="31"/>
  <c r="P111" i="31"/>
  <c r="P112" i="31"/>
  <c r="P113" i="31"/>
  <c r="P114" i="31"/>
  <c r="P115" i="31"/>
  <c r="P116" i="31"/>
  <c r="P117" i="31"/>
  <c r="P118" i="31"/>
  <c r="P119" i="31"/>
  <c r="P120" i="31"/>
  <c r="P121" i="31"/>
  <c r="P122" i="31"/>
  <c r="P123" i="31"/>
  <c r="P124" i="31"/>
  <c r="P125" i="31"/>
  <c r="P126" i="31"/>
  <c r="P127" i="31"/>
  <c r="P128" i="31"/>
  <c r="P129" i="31"/>
  <c r="P130" i="31"/>
  <c r="P131" i="31"/>
  <c r="P132" i="31"/>
  <c r="P133" i="31"/>
  <c r="P134" i="31"/>
  <c r="P135" i="31"/>
  <c r="P136" i="31"/>
  <c r="P137" i="31"/>
  <c r="P138" i="31"/>
  <c r="P139" i="31"/>
  <c r="P140" i="31"/>
  <c r="P141" i="31"/>
  <c r="P142" i="31"/>
  <c r="P143" i="31"/>
  <c r="P144" i="31"/>
  <c r="P145" i="31"/>
  <c r="P146" i="31"/>
  <c r="P147" i="31"/>
  <c r="P148" i="31"/>
  <c r="P149" i="31"/>
  <c r="P150" i="31"/>
  <c r="G13" i="31"/>
  <c r="G14" i="31"/>
  <c r="G17"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G124" i="31"/>
  <c r="G125" i="31"/>
  <c r="G126" i="31"/>
  <c r="G127" i="31"/>
  <c r="G128" i="31"/>
  <c r="G129" i="31"/>
  <c r="G130" i="31"/>
  <c r="G131" i="31"/>
  <c r="G132" i="31"/>
  <c r="G133" i="31"/>
  <c r="G134" i="31"/>
  <c r="G135" i="31"/>
  <c r="G136" i="31"/>
  <c r="G137" i="31"/>
  <c r="G138" i="31"/>
  <c r="G139" i="31"/>
  <c r="G140" i="31"/>
  <c r="G141" i="31"/>
  <c r="G142" i="31"/>
  <c r="G143" i="31"/>
  <c r="G144" i="31"/>
  <c r="G145" i="31"/>
  <c r="G146" i="31"/>
  <c r="G147" i="31"/>
  <c r="G148" i="31"/>
  <c r="G149" i="31"/>
  <c r="G150" i="31"/>
  <c r="F13" i="31"/>
  <c r="F14" i="31"/>
  <c r="F17" i="31"/>
  <c r="F30" i="31"/>
  <c r="F31" i="31"/>
  <c r="F32" i="31"/>
  <c r="F33" i="31"/>
  <c r="F34" i="31"/>
  <c r="F35" i="31"/>
  <c r="F36" i="31"/>
  <c r="F37" i="31"/>
  <c r="F38" i="31"/>
  <c r="F39" i="31"/>
  <c r="F40" i="31"/>
  <c r="F41" i="31"/>
  <c r="F42" i="31"/>
  <c r="F43" i="31"/>
  <c r="F44" i="31"/>
  <c r="F45" i="31"/>
  <c r="F46" i="31"/>
  <c r="F47" i="31"/>
  <c r="F48" i="31"/>
  <c r="F49" i="31"/>
  <c r="F50" i="31"/>
  <c r="F51" i="31"/>
  <c r="F52" i="31"/>
  <c r="F53" i="31"/>
  <c r="F54" i="31"/>
  <c r="F55" i="31"/>
  <c r="F56" i="31"/>
  <c r="F57" i="31"/>
  <c r="F58" i="31"/>
  <c r="F59" i="31"/>
  <c r="F60" i="31"/>
  <c r="F61" i="31"/>
  <c r="F62" i="31"/>
  <c r="F63" i="31"/>
  <c r="F64" i="31"/>
  <c r="F65" i="31"/>
  <c r="F66" i="31"/>
  <c r="F67" i="31"/>
  <c r="F68" i="31"/>
  <c r="F69" i="31"/>
  <c r="F70" i="31"/>
  <c r="F71" i="31"/>
  <c r="F72" i="31"/>
  <c r="F73" i="31"/>
  <c r="F74" i="31"/>
  <c r="F75" i="31"/>
  <c r="F76" i="31"/>
  <c r="F77" i="31"/>
  <c r="F78" i="31"/>
  <c r="F79" i="31"/>
  <c r="F80" i="31"/>
  <c r="F81" i="31"/>
  <c r="F82" i="31"/>
  <c r="F83" i="31"/>
  <c r="F84" i="31"/>
  <c r="F85" i="31"/>
  <c r="F86" i="31"/>
  <c r="F87" i="31"/>
  <c r="F88" i="31"/>
  <c r="F89" i="31"/>
  <c r="F90" i="31"/>
  <c r="F91" i="31"/>
  <c r="F92" i="31"/>
  <c r="F93" i="31"/>
  <c r="F94" i="31"/>
  <c r="F95" i="31"/>
  <c r="F96" i="31"/>
  <c r="F97" i="31"/>
  <c r="F98" i="31"/>
  <c r="F99" i="31"/>
  <c r="F100" i="31"/>
  <c r="F101" i="31"/>
  <c r="F102" i="31"/>
  <c r="F103" i="31"/>
  <c r="F104" i="31"/>
  <c r="F105" i="31"/>
  <c r="F106" i="31"/>
  <c r="F107" i="31"/>
  <c r="F108" i="31"/>
  <c r="F109" i="31"/>
  <c r="F110" i="31"/>
  <c r="F111" i="31"/>
  <c r="F112" i="31"/>
  <c r="F113" i="31"/>
  <c r="F114" i="31"/>
  <c r="F115" i="31"/>
  <c r="F116" i="31"/>
  <c r="F117" i="31"/>
  <c r="F118" i="31"/>
  <c r="F119" i="31"/>
  <c r="F120" i="31"/>
  <c r="F121" i="31"/>
  <c r="F122" i="31"/>
  <c r="F123" i="31"/>
  <c r="F124" i="31"/>
  <c r="F125" i="31"/>
  <c r="F126" i="31"/>
  <c r="F127" i="31"/>
  <c r="F128" i="31"/>
  <c r="F129" i="31"/>
  <c r="F130" i="31"/>
  <c r="F131" i="31"/>
  <c r="F132" i="31"/>
  <c r="F133" i="31"/>
  <c r="F134" i="31"/>
  <c r="F135" i="31"/>
  <c r="F136" i="31"/>
  <c r="F137" i="31"/>
  <c r="F138" i="31"/>
  <c r="F139" i="31"/>
  <c r="F140" i="31"/>
  <c r="F141" i="31"/>
  <c r="F142" i="31"/>
  <c r="F143" i="31"/>
  <c r="F144" i="31"/>
  <c r="F145" i="31"/>
  <c r="F146" i="31"/>
  <c r="F147" i="31"/>
  <c r="F148" i="31"/>
  <c r="F149" i="31"/>
  <c r="F150" i="31"/>
  <c r="F12" i="31"/>
  <c r="Q21" i="31" l="1"/>
  <c r="S24" i="31"/>
  <c r="Q24" i="31"/>
  <c r="R27" i="31"/>
  <c r="Q28" i="31"/>
  <c r="R20" i="31"/>
  <c r="Q20" i="31"/>
  <c r="R26" i="31"/>
  <c r="Q27" i="31"/>
  <c r="Q19" i="31"/>
  <c r="Q26" i="31"/>
  <c r="S19" i="31"/>
  <c r="Q29" i="31"/>
  <c r="R18" i="31"/>
  <c r="S16" i="31"/>
  <c r="R16" i="31"/>
  <c r="R15" i="31"/>
  <c r="S23" i="31"/>
  <c r="R22" i="31"/>
  <c r="R21" i="31"/>
  <c r="S15" i="31"/>
  <c r="S25" i="31"/>
  <c r="Q25" i="31"/>
  <c r="S29" i="31"/>
  <c r="S28" i="31"/>
  <c r="D17" i="19"/>
  <c r="E14" i="16"/>
  <c r="M14" i="16"/>
  <c r="N14" i="16" s="1"/>
  <c r="M20" i="16"/>
  <c r="M21" i="16"/>
  <c r="O21" i="16" s="1"/>
  <c r="M15" i="16"/>
  <c r="M16" i="16"/>
  <c r="M17" i="16"/>
  <c r="O17" i="16" s="1"/>
  <c r="M12" i="16"/>
  <c r="M22" i="16"/>
  <c r="N22" i="16" s="1"/>
  <c r="M13" i="16"/>
  <c r="M18" i="16"/>
  <c r="O18" i="16" s="1"/>
  <c r="M23" i="16"/>
  <c r="M24" i="16"/>
  <c r="N24" i="16" s="1"/>
  <c r="M25" i="16"/>
  <c r="M26" i="16"/>
  <c r="O26" i="16" s="1"/>
  <c r="M27" i="16"/>
  <c r="M28" i="16"/>
  <c r="N28" i="16" s="1"/>
  <c r="M29" i="16"/>
  <c r="M30" i="16"/>
  <c r="O30" i="16" s="1"/>
  <c r="M31" i="16"/>
  <c r="M32" i="16"/>
  <c r="N32" i="16" s="1"/>
  <c r="M33" i="16"/>
  <c r="M34" i="16"/>
  <c r="O34" i="16" s="1"/>
  <c r="M35" i="16"/>
  <c r="M36" i="16"/>
  <c r="N36" i="16" s="1"/>
  <c r="M37" i="16"/>
  <c r="M38" i="16"/>
  <c r="O38" i="16" s="1"/>
  <c r="M39" i="16"/>
  <c r="M40" i="16"/>
  <c r="N40" i="16" s="1"/>
  <c r="M41" i="16"/>
  <c r="M42" i="16"/>
  <c r="O42" i="16" s="1"/>
  <c r="M43" i="16"/>
  <c r="M44" i="16"/>
  <c r="N44" i="16" s="1"/>
  <c r="M45" i="16"/>
  <c r="M46" i="16"/>
  <c r="O46" i="16" s="1"/>
  <c r="M47" i="16"/>
  <c r="M48" i="16"/>
  <c r="N48" i="16" s="1"/>
  <c r="M49" i="16"/>
  <c r="M50" i="16"/>
  <c r="O50" i="16" s="1"/>
  <c r="M51" i="16"/>
  <c r="M52" i="16"/>
  <c r="N52" i="16" s="1"/>
  <c r="M53" i="16"/>
  <c r="M54" i="16"/>
  <c r="O54" i="16" s="1"/>
  <c r="M55" i="16"/>
  <c r="M56" i="16"/>
  <c r="N56" i="16" s="1"/>
  <c r="M57" i="16"/>
  <c r="M58" i="16"/>
  <c r="O58" i="16" s="1"/>
  <c r="M59" i="16"/>
  <c r="M60" i="16"/>
  <c r="N60" i="16" s="1"/>
  <c r="M61" i="16"/>
  <c r="M62" i="16"/>
  <c r="O62" i="16" s="1"/>
  <c r="M63" i="16"/>
  <c r="M64" i="16"/>
  <c r="N64" i="16" s="1"/>
  <c r="M65" i="16"/>
  <c r="M66" i="16"/>
  <c r="O66" i="16" s="1"/>
  <c r="M67" i="16"/>
  <c r="M68" i="16"/>
  <c r="N68" i="16" s="1"/>
  <c r="M69" i="16"/>
  <c r="M70" i="16"/>
  <c r="O70" i="16" s="1"/>
  <c r="M71" i="16"/>
  <c r="M72" i="16"/>
  <c r="N72" i="16" s="1"/>
  <c r="M73" i="16"/>
  <c r="M74" i="16"/>
  <c r="O74" i="16" s="1"/>
  <c r="M75" i="16"/>
  <c r="M76" i="16"/>
  <c r="N76" i="16" s="1"/>
  <c r="M77" i="16"/>
  <c r="M78" i="16"/>
  <c r="O78" i="16" s="1"/>
  <c r="M79" i="16"/>
  <c r="M80" i="16"/>
  <c r="N80" i="16" s="1"/>
  <c r="M81" i="16"/>
  <c r="M82" i="16"/>
  <c r="O82" i="16" s="1"/>
  <c r="M83" i="16"/>
  <c r="M84" i="16"/>
  <c r="N84" i="16" s="1"/>
  <c r="M85" i="16"/>
  <c r="M86" i="16"/>
  <c r="O86" i="16" s="1"/>
  <c r="M87" i="16"/>
  <c r="M88" i="16"/>
  <c r="N88" i="16" s="1"/>
  <c r="M89" i="16"/>
  <c r="M90" i="16"/>
  <c r="O90" i="16" s="1"/>
  <c r="M91" i="16"/>
  <c r="M92" i="16"/>
  <c r="N92" i="16" s="1"/>
  <c r="M93" i="16"/>
  <c r="M94" i="16"/>
  <c r="O94" i="16" s="1"/>
  <c r="M95" i="16"/>
  <c r="M96" i="16"/>
  <c r="N96" i="16" s="1"/>
  <c r="M97" i="16"/>
  <c r="M98" i="16"/>
  <c r="O98" i="16" s="1"/>
  <c r="M99" i="16"/>
  <c r="M100" i="16"/>
  <c r="N100" i="16" s="1"/>
  <c r="M101" i="16"/>
  <c r="M102" i="16"/>
  <c r="O102" i="16" s="1"/>
  <c r="M103" i="16"/>
  <c r="M104" i="16"/>
  <c r="N104" i="16" s="1"/>
  <c r="M105" i="16"/>
  <c r="M106" i="16"/>
  <c r="O106" i="16" s="1"/>
  <c r="M107" i="16"/>
  <c r="M108" i="16"/>
  <c r="N108" i="16" s="1"/>
  <c r="M109" i="16"/>
  <c r="M110" i="16"/>
  <c r="O110" i="16" s="1"/>
  <c r="M111" i="16"/>
  <c r="M112" i="16"/>
  <c r="O112" i="16" s="1"/>
  <c r="M113" i="16"/>
  <c r="O113" i="16" s="1"/>
  <c r="M114" i="16"/>
  <c r="O114" i="16" s="1"/>
  <c r="M115" i="16"/>
  <c r="M116" i="16"/>
  <c r="O116" i="16" s="1"/>
  <c r="M117" i="16"/>
  <c r="O117" i="16" s="1"/>
  <c r="M118" i="16"/>
  <c r="O118" i="16" s="1"/>
  <c r="M119" i="16"/>
  <c r="M120" i="16"/>
  <c r="N120" i="16" s="1"/>
  <c r="M121" i="16"/>
  <c r="O121" i="16" s="1"/>
  <c r="M122" i="16"/>
  <c r="O122" i="16" s="1"/>
  <c r="M123" i="16"/>
  <c r="M124" i="16"/>
  <c r="N124" i="16" s="1"/>
  <c r="M125" i="16"/>
  <c r="O125" i="16" s="1"/>
  <c r="M126" i="16"/>
  <c r="O126" i="16" s="1"/>
  <c r="M127" i="16"/>
  <c r="M128" i="16"/>
  <c r="O128" i="16" s="1"/>
  <c r="M129" i="16"/>
  <c r="O129" i="16" s="1"/>
  <c r="M130" i="16"/>
  <c r="O130" i="16" s="1"/>
  <c r="M131" i="16"/>
  <c r="M132" i="16"/>
  <c r="O132" i="16" s="1"/>
  <c r="M133" i="16"/>
  <c r="O133" i="16" s="1"/>
  <c r="M134" i="16"/>
  <c r="O134" i="16" s="1"/>
  <c r="M135" i="16"/>
  <c r="M136" i="16"/>
  <c r="N136" i="16" s="1"/>
  <c r="M137" i="16"/>
  <c r="O137" i="16" s="1"/>
  <c r="M138" i="16"/>
  <c r="O138" i="16" s="1"/>
  <c r="M139" i="16"/>
  <c r="M140" i="16"/>
  <c r="N140" i="16" s="1"/>
  <c r="M141" i="16"/>
  <c r="O141" i="16" s="1"/>
  <c r="M142" i="16"/>
  <c r="O142" i="16" s="1"/>
  <c r="M143" i="16"/>
  <c r="M144" i="16"/>
  <c r="O144" i="16" s="1"/>
  <c r="M145" i="16"/>
  <c r="O145" i="16" s="1"/>
  <c r="M146" i="16"/>
  <c r="O146" i="16" s="1"/>
  <c r="M147" i="16"/>
  <c r="M148" i="16"/>
  <c r="O148" i="16" s="1"/>
  <c r="M149" i="16"/>
  <c r="O149" i="16" s="1"/>
  <c r="M150" i="16"/>
  <c r="O150" i="16" s="1"/>
  <c r="E20" i="16"/>
  <c r="E21" i="16"/>
  <c r="E15" i="16"/>
  <c r="E16" i="16"/>
  <c r="E17" i="16"/>
  <c r="E12" i="16"/>
  <c r="E22" i="16"/>
  <c r="E13" i="16"/>
  <c r="E18"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6" i="15"/>
  <c r="E12" i="15"/>
  <c r="E14" i="15"/>
  <c r="E13" i="15"/>
  <c r="E17"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D16" i="15"/>
  <c r="D12" i="15"/>
  <c r="D14" i="15"/>
  <c r="D13" i="15"/>
  <c r="D17"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K13" i="13"/>
  <c r="L13" i="13" s="1"/>
  <c r="K19" i="13"/>
  <c r="L19" i="13" s="1"/>
  <c r="K16" i="13"/>
  <c r="L16" i="13" s="1"/>
  <c r="K20" i="13"/>
  <c r="L20" i="13" s="1"/>
  <c r="K21" i="13"/>
  <c r="L21" i="13" s="1"/>
  <c r="K23" i="13"/>
  <c r="L23" i="13" s="1"/>
  <c r="K24" i="13"/>
  <c r="L24" i="13" s="1"/>
  <c r="K12" i="13"/>
  <c r="L12" i="13" s="1"/>
  <c r="K17" i="13"/>
  <c r="L17" i="13" s="1"/>
  <c r="K15" i="13"/>
  <c r="L15" i="13" s="1"/>
  <c r="K25" i="13"/>
  <c r="L25" i="13" s="1"/>
  <c r="K27" i="13"/>
  <c r="L27" i="13" s="1"/>
  <c r="K28" i="13"/>
  <c r="L28" i="13" s="1"/>
  <c r="K29" i="13"/>
  <c r="L29" i="13" s="1"/>
  <c r="K30" i="13"/>
  <c r="L30" i="13" s="1"/>
  <c r="K31" i="13"/>
  <c r="L31" i="13" s="1"/>
  <c r="K32" i="13"/>
  <c r="L32" i="13" s="1"/>
  <c r="K33" i="13"/>
  <c r="L33" i="13" s="1"/>
  <c r="K35" i="13"/>
  <c r="L35" i="13" s="1"/>
  <c r="K36" i="13"/>
  <c r="L36" i="13" s="1"/>
  <c r="K37" i="13"/>
  <c r="L37" i="13" s="1"/>
  <c r="K38" i="13"/>
  <c r="L38" i="13" s="1"/>
  <c r="K39" i="13"/>
  <c r="L39" i="13" s="1"/>
  <c r="K40" i="13"/>
  <c r="L40" i="13" s="1"/>
  <c r="K41" i="13"/>
  <c r="L41" i="13" s="1"/>
  <c r="K42" i="13"/>
  <c r="L42" i="13" s="1"/>
  <c r="K43" i="13"/>
  <c r="L43" i="13" s="1"/>
  <c r="K44" i="13"/>
  <c r="L44" i="13" s="1"/>
  <c r="K45" i="13"/>
  <c r="L45" i="13" s="1"/>
  <c r="K46" i="13"/>
  <c r="L46" i="13" s="1"/>
  <c r="K47" i="13"/>
  <c r="L47" i="13" s="1"/>
  <c r="K48" i="13"/>
  <c r="L48" i="13" s="1"/>
  <c r="K49" i="13"/>
  <c r="L49" i="13" s="1"/>
  <c r="K50" i="13"/>
  <c r="L50" i="13" s="1"/>
  <c r="K51" i="13"/>
  <c r="L51" i="13" s="1"/>
  <c r="K52" i="13"/>
  <c r="L52" i="13" s="1"/>
  <c r="K53" i="13"/>
  <c r="L53" i="13" s="1"/>
  <c r="K54" i="13"/>
  <c r="L54" i="13" s="1"/>
  <c r="K55" i="13"/>
  <c r="L55" i="13" s="1"/>
  <c r="K56" i="13"/>
  <c r="L56" i="13" s="1"/>
  <c r="K57" i="13"/>
  <c r="L57" i="13" s="1"/>
  <c r="K58" i="13"/>
  <c r="L58" i="13" s="1"/>
  <c r="K59" i="13"/>
  <c r="L59" i="13" s="1"/>
  <c r="K60" i="13"/>
  <c r="L60" i="13" s="1"/>
  <c r="K61" i="13"/>
  <c r="L61" i="13" s="1"/>
  <c r="K62" i="13"/>
  <c r="L62" i="13" s="1"/>
  <c r="K63" i="13"/>
  <c r="L63" i="13" s="1"/>
  <c r="K64" i="13"/>
  <c r="L64" i="13" s="1"/>
  <c r="K65" i="13"/>
  <c r="L65" i="13" s="1"/>
  <c r="K66" i="13"/>
  <c r="L66" i="13" s="1"/>
  <c r="K67" i="13"/>
  <c r="L67" i="13" s="1"/>
  <c r="K68" i="13"/>
  <c r="L68" i="13" s="1"/>
  <c r="K69" i="13"/>
  <c r="L69" i="13" s="1"/>
  <c r="K70" i="13"/>
  <c r="L70" i="13" s="1"/>
  <c r="K71" i="13"/>
  <c r="L71" i="13" s="1"/>
  <c r="K72" i="13"/>
  <c r="L72" i="13" s="1"/>
  <c r="K73" i="13"/>
  <c r="L73" i="13" s="1"/>
  <c r="K74" i="13"/>
  <c r="L74" i="13" s="1"/>
  <c r="K75" i="13"/>
  <c r="L75" i="13" s="1"/>
  <c r="K76" i="13"/>
  <c r="L76" i="13" s="1"/>
  <c r="K77" i="13"/>
  <c r="L77" i="13" s="1"/>
  <c r="K78" i="13"/>
  <c r="L78" i="13" s="1"/>
  <c r="K79" i="13"/>
  <c r="L79" i="13" s="1"/>
  <c r="K80" i="13"/>
  <c r="L80" i="13" s="1"/>
  <c r="K81" i="13"/>
  <c r="L81" i="13" s="1"/>
  <c r="K82" i="13"/>
  <c r="L82" i="13" s="1"/>
  <c r="K83" i="13"/>
  <c r="L83" i="13" s="1"/>
  <c r="K84" i="13"/>
  <c r="L84" i="13" s="1"/>
  <c r="K85" i="13"/>
  <c r="L85" i="13" s="1"/>
  <c r="K86" i="13"/>
  <c r="L86" i="13" s="1"/>
  <c r="K87" i="13"/>
  <c r="L87" i="13" s="1"/>
  <c r="K88" i="13"/>
  <c r="L88" i="13" s="1"/>
  <c r="K89" i="13"/>
  <c r="L89" i="13" s="1"/>
  <c r="K90" i="13"/>
  <c r="L90" i="13" s="1"/>
  <c r="K91" i="13"/>
  <c r="L91" i="13" s="1"/>
  <c r="K92" i="13"/>
  <c r="L92" i="13" s="1"/>
  <c r="K93" i="13"/>
  <c r="L93" i="13" s="1"/>
  <c r="K94" i="13"/>
  <c r="L94" i="13" s="1"/>
  <c r="K95" i="13"/>
  <c r="L95" i="13" s="1"/>
  <c r="K96" i="13"/>
  <c r="L96" i="13" s="1"/>
  <c r="K97" i="13"/>
  <c r="L97" i="13" s="1"/>
  <c r="K98" i="13"/>
  <c r="L98" i="13" s="1"/>
  <c r="K99" i="13"/>
  <c r="L99" i="13" s="1"/>
  <c r="K100" i="13"/>
  <c r="L100" i="13" s="1"/>
  <c r="K101" i="13"/>
  <c r="L101" i="13" s="1"/>
  <c r="K102" i="13"/>
  <c r="L102" i="13" s="1"/>
  <c r="K103" i="13"/>
  <c r="L103" i="13" s="1"/>
  <c r="K104" i="13"/>
  <c r="L104" i="13" s="1"/>
  <c r="K105" i="13"/>
  <c r="L105" i="13" s="1"/>
  <c r="K106" i="13"/>
  <c r="L106" i="13" s="1"/>
  <c r="K107" i="13"/>
  <c r="L107" i="13" s="1"/>
  <c r="K108" i="13"/>
  <c r="L108" i="13" s="1"/>
  <c r="K109" i="13"/>
  <c r="L109" i="13" s="1"/>
  <c r="K110" i="13"/>
  <c r="L110" i="13" s="1"/>
  <c r="K111" i="13"/>
  <c r="L111" i="13" s="1"/>
  <c r="K112" i="13"/>
  <c r="L112" i="13" s="1"/>
  <c r="K113" i="13"/>
  <c r="L113" i="13" s="1"/>
  <c r="K114" i="13"/>
  <c r="L114" i="13" s="1"/>
  <c r="K115" i="13"/>
  <c r="L115" i="13" s="1"/>
  <c r="K116" i="13"/>
  <c r="L116" i="13" s="1"/>
  <c r="K117" i="13"/>
  <c r="L117" i="13" s="1"/>
  <c r="K118" i="13"/>
  <c r="L118" i="13" s="1"/>
  <c r="K119" i="13"/>
  <c r="L119" i="13" s="1"/>
  <c r="K120" i="13"/>
  <c r="L120" i="13" s="1"/>
  <c r="K121" i="13"/>
  <c r="L121" i="13" s="1"/>
  <c r="K122" i="13"/>
  <c r="L122" i="13" s="1"/>
  <c r="K123" i="13"/>
  <c r="L123" i="13" s="1"/>
  <c r="K124" i="13"/>
  <c r="L124" i="13" s="1"/>
  <c r="K125" i="13"/>
  <c r="L125" i="13" s="1"/>
  <c r="K126" i="13"/>
  <c r="L126" i="13" s="1"/>
  <c r="K127" i="13"/>
  <c r="L127" i="13" s="1"/>
  <c r="K128" i="13"/>
  <c r="L128" i="13" s="1"/>
  <c r="K129" i="13"/>
  <c r="L129" i="13" s="1"/>
  <c r="K130" i="13"/>
  <c r="L130" i="13" s="1"/>
  <c r="K131" i="13"/>
  <c r="L131" i="13" s="1"/>
  <c r="K132" i="13"/>
  <c r="L132" i="13" s="1"/>
  <c r="K133" i="13"/>
  <c r="L133" i="13" s="1"/>
  <c r="K134" i="13"/>
  <c r="L134" i="13" s="1"/>
  <c r="K135" i="13"/>
  <c r="L135" i="13" s="1"/>
  <c r="K136" i="13"/>
  <c r="L136" i="13" s="1"/>
  <c r="K137" i="13"/>
  <c r="L137" i="13" s="1"/>
  <c r="K138" i="13"/>
  <c r="L138" i="13" s="1"/>
  <c r="K139" i="13"/>
  <c r="L139" i="13" s="1"/>
  <c r="K140" i="13"/>
  <c r="L140" i="13" s="1"/>
  <c r="K141" i="13"/>
  <c r="L141" i="13" s="1"/>
  <c r="K142" i="13"/>
  <c r="L142" i="13" s="1"/>
  <c r="K143" i="13"/>
  <c r="L143" i="13" s="1"/>
  <c r="K144" i="13"/>
  <c r="L144" i="13" s="1"/>
  <c r="K145" i="13"/>
  <c r="L145" i="13" s="1"/>
  <c r="K146" i="13"/>
  <c r="L146" i="13" s="1"/>
  <c r="K147" i="13"/>
  <c r="L147" i="13" s="1"/>
  <c r="K148" i="13"/>
  <c r="L148" i="13" s="1"/>
  <c r="K149" i="13"/>
  <c r="L149" i="13" s="1"/>
  <c r="K150" i="13"/>
  <c r="L150" i="13" s="1"/>
  <c r="D13" i="13"/>
  <c r="D19" i="13"/>
  <c r="D16" i="13"/>
  <c r="D20" i="13"/>
  <c r="D21" i="13"/>
  <c r="D23" i="13"/>
  <c r="D24" i="13"/>
  <c r="D12" i="13"/>
  <c r="D17" i="13"/>
  <c r="D15" i="13"/>
  <c r="D25" i="13"/>
  <c r="D27" i="13"/>
  <c r="D28" i="13"/>
  <c r="D29" i="13"/>
  <c r="D30" i="13"/>
  <c r="D31" i="13"/>
  <c r="D32" i="13"/>
  <c r="D33"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C13" i="13"/>
  <c r="C19" i="13"/>
  <c r="C16" i="13"/>
  <c r="C20" i="13"/>
  <c r="C21" i="13"/>
  <c r="C23" i="13"/>
  <c r="C24" i="13"/>
  <c r="C12" i="13"/>
  <c r="C17" i="13"/>
  <c r="C15" i="13"/>
  <c r="C25" i="13"/>
  <c r="C27" i="13"/>
  <c r="C28" i="13"/>
  <c r="C29" i="13"/>
  <c r="C30" i="13"/>
  <c r="C31" i="13"/>
  <c r="C32" i="13"/>
  <c r="C33"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D25" i="7"/>
  <c r="E25" i="7"/>
  <c r="P25" i="7"/>
  <c r="Q25" i="7" s="1"/>
  <c r="D16" i="38"/>
  <c r="E16" i="38"/>
  <c r="M16" i="38"/>
  <c r="N16" i="38" s="1"/>
  <c r="D17" i="12"/>
  <c r="D18" i="12"/>
  <c r="D15" i="12"/>
  <c r="D14" i="12"/>
  <c r="D12" i="12"/>
  <c r="D19" i="12"/>
  <c r="D20" i="12"/>
  <c r="D21" i="12"/>
  <c r="D22" i="12"/>
  <c r="D31" i="12"/>
  <c r="D32" i="12"/>
  <c r="D16"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C17" i="12"/>
  <c r="C18" i="12"/>
  <c r="C15" i="12"/>
  <c r="C14" i="12"/>
  <c r="C12" i="12"/>
  <c r="C19" i="12"/>
  <c r="C20" i="12"/>
  <c r="C21" i="12"/>
  <c r="C22" i="12"/>
  <c r="C31" i="12"/>
  <c r="C32" i="12"/>
  <c r="C16"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E15" i="12"/>
  <c r="L15" i="12"/>
  <c r="M15" i="12" s="1"/>
  <c r="L17" i="12"/>
  <c r="M17" i="12" s="1"/>
  <c r="L18" i="12"/>
  <c r="M18" i="12" s="1"/>
  <c r="L14" i="12"/>
  <c r="M14" i="12" s="1"/>
  <c r="L12" i="12"/>
  <c r="M12" i="12" s="1"/>
  <c r="L19" i="12"/>
  <c r="M19" i="12" s="1"/>
  <c r="L20" i="12"/>
  <c r="M20" i="12" s="1"/>
  <c r="L21" i="12"/>
  <c r="M21" i="12" s="1"/>
  <c r="L22" i="12"/>
  <c r="M22" i="12" s="1"/>
  <c r="L31" i="12"/>
  <c r="M31" i="12" s="1"/>
  <c r="L32" i="12"/>
  <c r="M32" i="12" s="1"/>
  <c r="L16" i="12"/>
  <c r="M16" i="12" s="1"/>
  <c r="L33" i="12"/>
  <c r="M33" i="12" s="1"/>
  <c r="L34" i="12"/>
  <c r="M34" i="12" s="1"/>
  <c r="L35" i="12"/>
  <c r="M35" i="12" s="1"/>
  <c r="L36" i="12"/>
  <c r="M36" i="12" s="1"/>
  <c r="L37" i="12"/>
  <c r="M37" i="12" s="1"/>
  <c r="L38" i="12"/>
  <c r="M38" i="12" s="1"/>
  <c r="L39" i="12"/>
  <c r="M39" i="12" s="1"/>
  <c r="L40" i="12"/>
  <c r="M40" i="12" s="1"/>
  <c r="L41" i="12"/>
  <c r="M41" i="12" s="1"/>
  <c r="L42" i="12"/>
  <c r="M42" i="12" s="1"/>
  <c r="L43" i="12"/>
  <c r="M43" i="12" s="1"/>
  <c r="L44" i="12"/>
  <c r="M44" i="12" s="1"/>
  <c r="L45" i="12"/>
  <c r="M45" i="12" s="1"/>
  <c r="L46" i="12"/>
  <c r="M46" i="12" s="1"/>
  <c r="L47" i="12"/>
  <c r="M47" i="12" s="1"/>
  <c r="L48" i="12"/>
  <c r="M48" i="12" s="1"/>
  <c r="L49" i="12"/>
  <c r="M49" i="12" s="1"/>
  <c r="L50" i="12"/>
  <c r="M50" i="12" s="1"/>
  <c r="L51" i="12"/>
  <c r="M51" i="12" s="1"/>
  <c r="L52" i="12"/>
  <c r="M52" i="12" s="1"/>
  <c r="L53" i="12"/>
  <c r="M53" i="12" s="1"/>
  <c r="L54" i="12"/>
  <c r="M54" i="12" s="1"/>
  <c r="L55" i="12"/>
  <c r="M55" i="12" s="1"/>
  <c r="L56" i="12"/>
  <c r="M56" i="12" s="1"/>
  <c r="L57" i="12"/>
  <c r="M57" i="12" s="1"/>
  <c r="L58" i="12"/>
  <c r="M58" i="12" s="1"/>
  <c r="L59" i="12"/>
  <c r="M59" i="12" s="1"/>
  <c r="L60" i="12"/>
  <c r="M60" i="12" s="1"/>
  <c r="L61" i="12"/>
  <c r="M61" i="12" s="1"/>
  <c r="L62" i="12"/>
  <c r="M62" i="12" s="1"/>
  <c r="L63" i="12"/>
  <c r="M63" i="12" s="1"/>
  <c r="L64" i="12"/>
  <c r="M64" i="12" s="1"/>
  <c r="L65" i="12"/>
  <c r="M65" i="12" s="1"/>
  <c r="L66" i="12"/>
  <c r="M66" i="12" s="1"/>
  <c r="L67" i="12"/>
  <c r="M67" i="12" s="1"/>
  <c r="L68" i="12"/>
  <c r="M68" i="12" s="1"/>
  <c r="L69" i="12"/>
  <c r="M69" i="12" s="1"/>
  <c r="L70" i="12"/>
  <c r="M70" i="12" s="1"/>
  <c r="L71" i="12"/>
  <c r="M71" i="12" s="1"/>
  <c r="L72" i="12"/>
  <c r="M72" i="12" s="1"/>
  <c r="L73" i="12"/>
  <c r="M73" i="12" s="1"/>
  <c r="L74" i="12"/>
  <c r="M74" i="12" s="1"/>
  <c r="L75" i="12"/>
  <c r="M75" i="12" s="1"/>
  <c r="L76" i="12"/>
  <c r="M76" i="12" s="1"/>
  <c r="L77" i="12"/>
  <c r="M77" i="12" s="1"/>
  <c r="L78" i="12"/>
  <c r="M78" i="12" s="1"/>
  <c r="L79" i="12"/>
  <c r="M79" i="12" s="1"/>
  <c r="L80" i="12"/>
  <c r="M80" i="12" s="1"/>
  <c r="L81" i="12"/>
  <c r="M81" i="12" s="1"/>
  <c r="L82" i="12"/>
  <c r="M82" i="12" s="1"/>
  <c r="L83" i="12"/>
  <c r="M83" i="12" s="1"/>
  <c r="L84" i="12"/>
  <c r="M84" i="12" s="1"/>
  <c r="L85" i="12"/>
  <c r="M85" i="12" s="1"/>
  <c r="L86" i="12"/>
  <c r="M86" i="12" s="1"/>
  <c r="L87" i="12"/>
  <c r="M87" i="12" s="1"/>
  <c r="L88" i="12"/>
  <c r="M88" i="12" s="1"/>
  <c r="L89" i="12"/>
  <c r="M89" i="12" s="1"/>
  <c r="L90" i="12"/>
  <c r="M90" i="12" s="1"/>
  <c r="L91" i="12"/>
  <c r="M91" i="12" s="1"/>
  <c r="L92" i="12"/>
  <c r="M92" i="12" s="1"/>
  <c r="L93" i="12"/>
  <c r="M93" i="12" s="1"/>
  <c r="L94" i="12"/>
  <c r="M94" i="12" s="1"/>
  <c r="L95" i="12"/>
  <c r="M95" i="12" s="1"/>
  <c r="L96" i="12"/>
  <c r="M96" i="12" s="1"/>
  <c r="L97" i="12"/>
  <c r="M97" i="12" s="1"/>
  <c r="L98" i="12"/>
  <c r="M98" i="12" s="1"/>
  <c r="L99" i="12"/>
  <c r="M99" i="12" s="1"/>
  <c r="L100" i="12"/>
  <c r="M100" i="12" s="1"/>
  <c r="L101" i="12"/>
  <c r="M101" i="12" s="1"/>
  <c r="L102" i="12"/>
  <c r="M102" i="12" s="1"/>
  <c r="L103" i="12"/>
  <c r="M103" i="12" s="1"/>
  <c r="L104" i="12"/>
  <c r="M104" i="12" s="1"/>
  <c r="L105" i="12"/>
  <c r="M105" i="12" s="1"/>
  <c r="L106" i="12"/>
  <c r="M106" i="12" s="1"/>
  <c r="L107" i="12"/>
  <c r="M107" i="12" s="1"/>
  <c r="L108" i="12"/>
  <c r="M108" i="12" s="1"/>
  <c r="L109" i="12"/>
  <c r="M109" i="12" s="1"/>
  <c r="L110" i="12"/>
  <c r="M110" i="12" s="1"/>
  <c r="L111" i="12"/>
  <c r="M111" i="12" s="1"/>
  <c r="L112" i="12"/>
  <c r="M112" i="12" s="1"/>
  <c r="L113" i="12"/>
  <c r="M113" i="12" s="1"/>
  <c r="L114" i="12"/>
  <c r="M114" i="12" s="1"/>
  <c r="L115" i="12"/>
  <c r="M115" i="12" s="1"/>
  <c r="L116" i="12"/>
  <c r="M116" i="12" s="1"/>
  <c r="L117" i="12"/>
  <c r="M117" i="12" s="1"/>
  <c r="L118" i="12"/>
  <c r="M118" i="12" s="1"/>
  <c r="L119" i="12"/>
  <c r="M119" i="12" s="1"/>
  <c r="L120" i="12"/>
  <c r="M120" i="12" s="1"/>
  <c r="L121" i="12"/>
  <c r="M121" i="12" s="1"/>
  <c r="L122" i="12"/>
  <c r="M122" i="12" s="1"/>
  <c r="L123" i="12"/>
  <c r="M123" i="12" s="1"/>
  <c r="L124" i="12"/>
  <c r="M124" i="12" s="1"/>
  <c r="L125" i="12"/>
  <c r="M125" i="12" s="1"/>
  <c r="L126" i="12"/>
  <c r="M126" i="12" s="1"/>
  <c r="L127" i="12"/>
  <c r="M127" i="12" s="1"/>
  <c r="L128" i="12"/>
  <c r="M128" i="12" s="1"/>
  <c r="L129" i="12"/>
  <c r="M129" i="12" s="1"/>
  <c r="L130" i="12"/>
  <c r="M130" i="12" s="1"/>
  <c r="L131" i="12"/>
  <c r="M131" i="12" s="1"/>
  <c r="L132" i="12"/>
  <c r="M132" i="12" s="1"/>
  <c r="L133" i="12"/>
  <c r="M133" i="12" s="1"/>
  <c r="L134" i="12"/>
  <c r="M134" i="12" s="1"/>
  <c r="L135" i="12"/>
  <c r="M135" i="12" s="1"/>
  <c r="L136" i="12"/>
  <c r="M136" i="12" s="1"/>
  <c r="L137" i="12"/>
  <c r="M137" i="12" s="1"/>
  <c r="L138" i="12"/>
  <c r="M138" i="12" s="1"/>
  <c r="L139" i="12"/>
  <c r="M139" i="12" s="1"/>
  <c r="L140" i="12"/>
  <c r="M140" i="12" s="1"/>
  <c r="L141" i="12"/>
  <c r="M141" i="12" s="1"/>
  <c r="L142" i="12"/>
  <c r="M142" i="12" s="1"/>
  <c r="L143" i="12"/>
  <c r="M143" i="12" s="1"/>
  <c r="L144" i="12"/>
  <c r="M144" i="12" s="1"/>
  <c r="L145" i="12"/>
  <c r="M145" i="12" s="1"/>
  <c r="L146" i="12"/>
  <c r="M146" i="12" s="1"/>
  <c r="L147" i="12"/>
  <c r="M147" i="12" s="1"/>
  <c r="L148" i="12"/>
  <c r="M148" i="12" s="1"/>
  <c r="L149" i="12"/>
  <c r="M149" i="12" s="1"/>
  <c r="L150" i="12"/>
  <c r="M150" i="12" s="1"/>
  <c r="L151" i="12"/>
  <c r="M151" i="12" s="1"/>
  <c r="L152" i="12"/>
  <c r="M152" i="12" s="1"/>
  <c r="L153" i="12"/>
  <c r="M153" i="12" s="1"/>
  <c r="L154" i="12"/>
  <c r="M154" i="12" s="1"/>
  <c r="L155" i="12"/>
  <c r="M155" i="12" s="1"/>
  <c r="L156" i="12"/>
  <c r="M156" i="12" s="1"/>
  <c r="L157" i="12"/>
  <c r="M157" i="12" s="1"/>
  <c r="L158" i="12"/>
  <c r="M158" i="12" s="1"/>
  <c r="E17" i="12"/>
  <c r="E18" i="12"/>
  <c r="E14" i="12"/>
  <c r="E12" i="12"/>
  <c r="E19" i="12"/>
  <c r="E20" i="12"/>
  <c r="E21" i="12"/>
  <c r="E22" i="12"/>
  <c r="E31" i="12"/>
  <c r="E32" i="12"/>
  <c r="E16"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O14" i="16" l="1"/>
  <c r="N144" i="16"/>
  <c r="O76" i="16"/>
  <c r="N122" i="16"/>
  <c r="N82" i="16"/>
  <c r="O140" i="16"/>
  <c r="N17" i="16"/>
  <c r="N138" i="16"/>
  <c r="N117" i="16"/>
  <c r="N66" i="16"/>
  <c r="O124" i="16"/>
  <c r="O60" i="16"/>
  <c r="N133" i="16"/>
  <c r="N112" i="16"/>
  <c r="N50" i="16"/>
  <c r="O108" i="16"/>
  <c r="O44" i="16"/>
  <c r="N149" i="16"/>
  <c r="N128" i="16"/>
  <c r="N98" i="16"/>
  <c r="N34" i="16"/>
  <c r="O92" i="16"/>
  <c r="O28" i="16"/>
  <c r="N143" i="16"/>
  <c r="O143" i="16"/>
  <c r="N115" i="16"/>
  <c r="O115" i="16"/>
  <c r="N95" i="16"/>
  <c r="O95" i="16"/>
  <c r="N75" i="16"/>
  <c r="O75" i="16"/>
  <c r="N55" i="16"/>
  <c r="O55" i="16"/>
  <c r="N31" i="16"/>
  <c r="O31" i="16"/>
  <c r="N148" i="16"/>
  <c r="N142" i="16"/>
  <c r="N137" i="16"/>
  <c r="N132" i="16"/>
  <c r="N126" i="16"/>
  <c r="N121" i="16"/>
  <c r="N116" i="16"/>
  <c r="N110" i="16"/>
  <c r="N94" i="16"/>
  <c r="N78" i="16"/>
  <c r="N62" i="16"/>
  <c r="N46" i="16"/>
  <c r="N30" i="16"/>
  <c r="N21" i="16"/>
  <c r="O136" i="16"/>
  <c r="O120" i="16"/>
  <c r="O104" i="16"/>
  <c r="O88" i="16"/>
  <c r="O72" i="16"/>
  <c r="O56" i="16"/>
  <c r="O40" i="16"/>
  <c r="O24" i="16"/>
  <c r="N139" i="16"/>
  <c r="O139" i="16"/>
  <c r="N131" i="16"/>
  <c r="O131" i="16"/>
  <c r="N123" i="16"/>
  <c r="O123" i="16"/>
  <c r="N111" i="16"/>
  <c r="O111" i="16"/>
  <c r="N103" i="16"/>
  <c r="O103" i="16"/>
  <c r="N91" i="16"/>
  <c r="O91" i="16"/>
  <c r="N79" i="16"/>
  <c r="O79" i="16"/>
  <c r="N67" i="16"/>
  <c r="O67" i="16"/>
  <c r="N59" i="16"/>
  <c r="O59" i="16"/>
  <c r="N47" i="16"/>
  <c r="O47" i="16"/>
  <c r="N39" i="16"/>
  <c r="O39" i="16"/>
  <c r="N27" i="16"/>
  <c r="O27" i="16"/>
  <c r="N12" i="16"/>
  <c r="O12" i="16"/>
  <c r="O109" i="16"/>
  <c r="N109" i="16"/>
  <c r="O105" i="16"/>
  <c r="N105" i="16"/>
  <c r="O101" i="16"/>
  <c r="N101" i="16"/>
  <c r="O97" i="16"/>
  <c r="N97" i="16"/>
  <c r="O93" i="16"/>
  <c r="N93" i="16"/>
  <c r="O89" i="16"/>
  <c r="N89" i="16"/>
  <c r="O85" i="16"/>
  <c r="N85" i="16"/>
  <c r="O81" i="16"/>
  <c r="N81" i="16"/>
  <c r="O77" i="16"/>
  <c r="N77" i="16"/>
  <c r="O73" i="16"/>
  <c r="N73" i="16"/>
  <c r="O69" i="16"/>
  <c r="N69" i="16"/>
  <c r="O65" i="16"/>
  <c r="N65" i="16"/>
  <c r="O61" i="16"/>
  <c r="N61" i="16"/>
  <c r="O57" i="16"/>
  <c r="N57" i="16"/>
  <c r="O53" i="16"/>
  <c r="N53" i="16"/>
  <c r="O49" i="16"/>
  <c r="N49" i="16"/>
  <c r="O45" i="16"/>
  <c r="N45" i="16"/>
  <c r="O41" i="16"/>
  <c r="N41" i="16"/>
  <c r="O37" i="16"/>
  <c r="N37" i="16"/>
  <c r="O33" i="16"/>
  <c r="N33" i="16"/>
  <c r="O29" i="16"/>
  <c r="N29" i="16"/>
  <c r="O25" i="16"/>
  <c r="N25" i="16"/>
  <c r="O13" i="16"/>
  <c r="N13" i="16"/>
  <c r="O16" i="16"/>
  <c r="N16" i="16"/>
  <c r="O20" i="16"/>
  <c r="N20" i="16"/>
  <c r="N146" i="16"/>
  <c r="N141" i="16"/>
  <c r="N130" i="16"/>
  <c r="N125" i="16"/>
  <c r="N114" i="16"/>
  <c r="N106" i="16"/>
  <c r="N90" i="16"/>
  <c r="N74" i="16"/>
  <c r="N58" i="16"/>
  <c r="N42" i="16"/>
  <c r="N26" i="16"/>
  <c r="O100" i="16"/>
  <c r="O84" i="16"/>
  <c r="O68" i="16"/>
  <c r="O52" i="16"/>
  <c r="O36" i="16"/>
  <c r="O22" i="16"/>
  <c r="N147" i="16"/>
  <c r="O147" i="16"/>
  <c r="N135" i="16"/>
  <c r="O135" i="16"/>
  <c r="N127" i="16"/>
  <c r="O127" i="16"/>
  <c r="N119" i="16"/>
  <c r="O119" i="16"/>
  <c r="N107" i="16"/>
  <c r="O107" i="16"/>
  <c r="N99" i="16"/>
  <c r="O99" i="16"/>
  <c r="N87" i="16"/>
  <c r="O87" i="16"/>
  <c r="N83" i="16"/>
  <c r="O83" i="16"/>
  <c r="N71" i="16"/>
  <c r="O71" i="16"/>
  <c r="N63" i="16"/>
  <c r="O63" i="16"/>
  <c r="N51" i="16"/>
  <c r="O51" i="16"/>
  <c r="N43" i="16"/>
  <c r="O43" i="16"/>
  <c r="N35" i="16"/>
  <c r="O35" i="16"/>
  <c r="N23" i="16"/>
  <c r="O23" i="16"/>
  <c r="N15" i="16"/>
  <c r="O15" i="16"/>
  <c r="N150" i="16"/>
  <c r="N145" i="16"/>
  <c r="N134" i="16"/>
  <c r="N129" i="16"/>
  <c r="N118" i="16"/>
  <c r="N113" i="16"/>
  <c r="N102" i="16"/>
  <c r="N86" i="16"/>
  <c r="N70" i="16"/>
  <c r="N54" i="16"/>
  <c r="N38" i="16"/>
  <c r="N18" i="16"/>
  <c r="O96" i="16"/>
  <c r="O80" i="16"/>
  <c r="O64" i="16"/>
  <c r="O48" i="16"/>
  <c r="O32" i="16"/>
  <c r="D13" i="12"/>
  <c r="C13" i="12"/>
  <c r="E13" i="12"/>
  <c r="K6" i="12"/>
  <c r="D44" i="38"/>
  <c r="E44" i="38"/>
  <c r="M44" i="38"/>
  <c r="N44" i="38" s="1"/>
  <c r="D18" i="10"/>
  <c r="E18" i="10"/>
  <c r="S18" i="10"/>
  <c r="T18" i="10" s="1"/>
  <c r="D14" i="10" l="1"/>
  <c r="E14" i="10"/>
  <c r="S14" i="10"/>
  <c r="T14" i="10"/>
  <c r="D13" i="10"/>
  <c r="E13" i="10"/>
  <c r="S13" i="10"/>
  <c r="T13" i="10"/>
  <c r="D15" i="10"/>
  <c r="E15" i="10"/>
  <c r="S15" i="10"/>
  <c r="T15" i="10"/>
  <c r="F15" i="9"/>
  <c r="G15" i="9"/>
  <c r="W15" i="9"/>
  <c r="X15" i="9" s="1"/>
  <c r="W13" i="9"/>
  <c r="X13" i="9" s="1"/>
  <c r="W12" i="9"/>
  <c r="X12" i="9" s="1"/>
  <c r="W14" i="9"/>
  <c r="X14" i="9" s="1"/>
  <c r="W16" i="9"/>
  <c r="X16" i="9" s="1"/>
  <c r="W17" i="9"/>
  <c r="X17" i="9" s="1"/>
  <c r="W18" i="9"/>
  <c r="X18" i="9" s="1"/>
  <c r="W19" i="9"/>
  <c r="X19" i="9" s="1"/>
  <c r="W20" i="9"/>
  <c r="X20" i="9" s="1"/>
  <c r="W21" i="9"/>
  <c r="X21" i="9" s="1"/>
  <c r="W22" i="9"/>
  <c r="X22" i="9" s="1"/>
  <c r="W23" i="9"/>
  <c r="X23" i="9" s="1"/>
  <c r="W24" i="9"/>
  <c r="X24" i="9" s="1"/>
  <c r="W25" i="9"/>
  <c r="X25" i="9" s="1"/>
  <c r="W26" i="9"/>
  <c r="X26" i="9" s="1"/>
  <c r="W27" i="9"/>
  <c r="X27" i="9" s="1"/>
  <c r="W28" i="9"/>
  <c r="X28" i="9" s="1"/>
  <c r="W29" i="9"/>
  <c r="X29" i="9" s="1"/>
  <c r="W30" i="9"/>
  <c r="X30" i="9" s="1"/>
  <c r="W31" i="9"/>
  <c r="X31" i="9" s="1"/>
  <c r="W32" i="9"/>
  <c r="X32" i="9" s="1"/>
  <c r="W33" i="9"/>
  <c r="X33" i="9" s="1"/>
  <c r="W34" i="9"/>
  <c r="X34" i="9" s="1"/>
  <c r="W35" i="9"/>
  <c r="X35" i="9" s="1"/>
  <c r="W36" i="9"/>
  <c r="X36" i="9" s="1"/>
  <c r="W37" i="9"/>
  <c r="X37" i="9" s="1"/>
  <c r="W38" i="9"/>
  <c r="X38" i="9" s="1"/>
  <c r="W39" i="9"/>
  <c r="X39" i="9" s="1"/>
  <c r="W40" i="9"/>
  <c r="X40" i="9" s="1"/>
  <c r="W41" i="9"/>
  <c r="X41" i="9" s="1"/>
  <c r="W42" i="9"/>
  <c r="X42" i="9" s="1"/>
  <c r="W43" i="9"/>
  <c r="X43" i="9" s="1"/>
  <c r="W44" i="9"/>
  <c r="X44" i="9" s="1"/>
  <c r="W45" i="9"/>
  <c r="X45" i="9" s="1"/>
  <c r="W46" i="9"/>
  <c r="X46" i="9" s="1"/>
  <c r="W47" i="9"/>
  <c r="X47" i="9" s="1"/>
  <c r="W66" i="9"/>
  <c r="X66" i="9" s="1"/>
  <c r="W67" i="9"/>
  <c r="X67" i="9" s="1"/>
  <c r="W68" i="9"/>
  <c r="X68" i="9" s="1"/>
  <c r="W69" i="9"/>
  <c r="X69" i="9" s="1"/>
  <c r="W70" i="9"/>
  <c r="X70" i="9" s="1"/>
  <c r="W71" i="9"/>
  <c r="X71" i="9" s="1"/>
  <c r="W72" i="9"/>
  <c r="X72" i="9" s="1"/>
  <c r="W73" i="9"/>
  <c r="X73" i="9" s="1"/>
  <c r="W74" i="9"/>
  <c r="X74" i="9" s="1"/>
  <c r="W75" i="9"/>
  <c r="X75" i="9" s="1"/>
  <c r="W76" i="9"/>
  <c r="X76" i="9" s="1"/>
  <c r="W77" i="9"/>
  <c r="X77" i="9" s="1"/>
  <c r="W78" i="9"/>
  <c r="X78" i="9" s="1"/>
  <c r="W79" i="9"/>
  <c r="X79" i="9" s="1"/>
  <c r="W80" i="9"/>
  <c r="X80" i="9" s="1"/>
  <c r="W81" i="9"/>
  <c r="X81" i="9" s="1"/>
  <c r="W82" i="9"/>
  <c r="X82" i="9" s="1"/>
  <c r="W83" i="9"/>
  <c r="X83" i="9" s="1"/>
  <c r="W84" i="9"/>
  <c r="X84" i="9" s="1"/>
  <c r="W85" i="9"/>
  <c r="X85" i="9" s="1"/>
  <c r="W86" i="9"/>
  <c r="X86" i="9" s="1"/>
  <c r="W87" i="9"/>
  <c r="X87" i="9" s="1"/>
  <c r="W88" i="9"/>
  <c r="X88" i="9" s="1"/>
  <c r="W89" i="9"/>
  <c r="X89" i="9" s="1"/>
  <c r="W90" i="9"/>
  <c r="X90" i="9" s="1"/>
  <c r="W91" i="9"/>
  <c r="X91" i="9" s="1"/>
  <c r="W92" i="9"/>
  <c r="X92" i="9" s="1"/>
  <c r="W93" i="9"/>
  <c r="X93" i="9" s="1"/>
  <c r="W94" i="9"/>
  <c r="X94" i="9" s="1"/>
  <c r="W95" i="9"/>
  <c r="X95" i="9" s="1"/>
  <c r="W96" i="9"/>
  <c r="X96" i="9" s="1"/>
  <c r="W97" i="9"/>
  <c r="X97" i="9" s="1"/>
  <c r="W98" i="9"/>
  <c r="X98" i="9" s="1"/>
  <c r="W99" i="9"/>
  <c r="X99" i="9" s="1"/>
  <c r="W100" i="9"/>
  <c r="X100" i="9" s="1"/>
  <c r="W101" i="9"/>
  <c r="X101" i="9" s="1"/>
  <c r="W102" i="9"/>
  <c r="X102" i="9" s="1"/>
  <c r="W103" i="9"/>
  <c r="X103" i="9" s="1"/>
  <c r="W104" i="9"/>
  <c r="X104" i="9" s="1"/>
  <c r="W105" i="9"/>
  <c r="X105" i="9" s="1"/>
  <c r="W106" i="9"/>
  <c r="X106" i="9" s="1"/>
  <c r="W107" i="9"/>
  <c r="X107" i="9" s="1"/>
  <c r="W108" i="9"/>
  <c r="X108" i="9" s="1"/>
  <c r="W109" i="9"/>
  <c r="X109" i="9" s="1"/>
  <c r="W110" i="9"/>
  <c r="X110" i="9" s="1"/>
  <c r="W111" i="9"/>
  <c r="X111" i="9" s="1"/>
  <c r="W112" i="9"/>
  <c r="X112" i="9" s="1"/>
  <c r="W113" i="9"/>
  <c r="X113" i="9" s="1"/>
  <c r="W114" i="9"/>
  <c r="X114" i="9" s="1"/>
  <c r="W115" i="9"/>
  <c r="X115" i="9" s="1"/>
  <c r="W116" i="9"/>
  <c r="X116" i="9" s="1"/>
  <c r="W117" i="9"/>
  <c r="X117" i="9" s="1"/>
  <c r="W118" i="9"/>
  <c r="X118" i="9" s="1"/>
  <c r="W119" i="9"/>
  <c r="X119" i="9" s="1"/>
  <c r="W120" i="9"/>
  <c r="X120" i="9" s="1"/>
  <c r="W121" i="9"/>
  <c r="X121" i="9" s="1"/>
  <c r="W122" i="9"/>
  <c r="X122" i="9" s="1"/>
  <c r="W123" i="9"/>
  <c r="X123" i="9" s="1"/>
  <c r="W124" i="9"/>
  <c r="X124" i="9" s="1"/>
  <c r="W125" i="9"/>
  <c r="X125" i="9" s="1"/>
  <c r="W126" i="9"/>
  <c r="X126" i="9" s="1"/>
  <c r="W127" i="9"/>
  <c r="X127" i="9" s="1"/>
  <c r="W128" i="9"/>
  <c r="X128" i="9" s="1"/>
  <c r="W129" i="9"/>
  <c r="X129" i="9" s="1"/>
  <c r="W130" i="9"/>
  <c r="X130" i="9" s="1"/>
  <c r="W131" i="9"/>
  <c r="X131" i="9" s="1"/>
  <c r="W132" i="9"/>
  <c r="X132" i="9" s="1"/>
  <c r="W133" i="9"/>
  <c r="X133" i="9" s="1"/>
  <c r="W134" i="9"/>
  <c r="X134" i="9" s="1"/>
  <c r="W135" i="9"/>
  <c r="X135" i="9" s="1"/>
  <c r="W136" i="9"/>
  <c r="X136" i="9" s="1"/>
  <c r="W137" i="9"/>
  <c r="X137" i="9" s="1"/>
  <c r="W138" i="9"/>
  <c r="X138" i="9" s="1"/>
  <c r="W139" i="9"/>
  <c r="X139" i="9" s="1"/>
  <c r="W140" i="9"/>
  <c r="X140" i="9" s="1"/>
  <c r="W141" i="9"/>
  <c r="X141" i="9" s="1"/>
  <c r="W142" i="9"/>
  <c r="X142" i="9" s="1"/>
  <c r="W143" i="9"/>
  <c r="X143" i="9" s="1"/>
  <c r="W144" i="9"/>
  <c r="X144" i="9" s="1"/>
  <c r="W145" i="9"/>
  <c r="X145" i="9" s="1"/>
  <c r="W146" i="9"/>
  <c r="X146" i="9" s="1"/>
  <c r="W147" i="9"/>
  <c r="X147" i="9" s="1"/>
  <c r="W148" i="9"/>
  <c r="X148" i="9" s="1"/>
  <c r="W149" i="9"/>
  <c r="X149" i="9" s="1"/>
  <c r="W150" i="9"/>
  <c r="X150" i="9" s="1"/>
  <c r="G13" i="9"/>
  <c r="G12" i="9"/>
  <c r="G14"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F13" i="9"/>
  <c r="F12" i="9"/>
  <c r="F14"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D17" i="38"/>
  <c r="E17" i="38"/>
  <c r="M17" i="38"/>
  <c r="N17" i="38" s="1"/>
  <c r="D43" i="38"/>
  <c r="E43" i="38"/>
  <c r="M43" i="38"/>
  <c r="N43" i="38" s="1"/>
  <c r="D24" i="7"/>
  <c r="E24" i="7"/>
  <c r="P24" i="7"/>
  <c r="Q24" i="7" s="1"/>
  <c r="D23" i="7"/>
  <c r="E23" i="7"/>
  <c r="P23" i="7"/>
  <c r="Q23" i="7" s="1"/>
  <c r="D20" i="7"/>
  <c r="E20" i="7"/>
  <c r="P20" i="7"/>
  <c r="Q20" i="7" s="1"/>
  <c r="D22" i="7"/>
  <c r="E22" i="7"/>
  <c r="P22" i="7"/>
  <c r="Q22" i="7" s="1"/>
  <c r="D21" i="7"/>
  <c r="E21" i="7"/>
  <c r="P21" i="7"/>
  <c r="Q21" i="7" s="1"/>
  <c r="D13" i="7" l="1"/>
  <c r="E13" i="7"/>
  <c r="P13" i="7"/>
  <c r="Q13" i="7" s="1"/>
  <c r="P15" i="7"/>
  <c r="Q15" i="7" s="1"/>
  <c r="P16" i="7"/>
  <c r="Q16" i="7" s="1"/>
  <c r="P17" i="7"/>
  <c r="Q17" i="7" s="1"/>
  <c r="P18" i="7"/>
  <c r="Q18" i="7" s="1"/>
  <c r="P19" i="7"/>
  <c r="Q19" i="7" s="1"/>
  <c r="P26" i="7"/>
  <c r="Q26" i="7" s="1"/>
  <c r="P27" i="7"/>
  <c r="Q27" i="7" s="1"/>
  <c r="P28" i="7"/>
  <c r="Q28" i="7" s="1"/>
  <c r="P29" i="7"/>
  <c r="Q29" i="7" s="1"/>
  <c r="P30" i="7"/>
  <c r="Q30" i="7" s="1"/>
  <c r="P31" i="7"/>
  <c r="Q31" i="7" s="1"/>
  <c r="P32" i="7"/>
  <c r="Q32" i="7" s="1"/>
  <c r="P33" i="7"/>
  <c r="Q33" i="7" s="1"/>
  <c r="P34" i="7"/>
  <c r="Q34" i="7" s="1"/>
  <c r="P35" i="7"/>
  <c r="Q35" i="7" s="1"/>
  <c r="P36" i="7"/>
  <c r="Q36" i="7" s="1"/>
  <c r="P37" i="7"/>
  <c r="Q37" i="7" s="1"/>
  <c r="P38" i="7"/>
  <c r="Q38" i="7" s="1"/>
  <c r="P39" i="7"/>
  <c r="Q39" i="7" s="1"/>
  <c r="P40" i="7"/>
  <c r="Q40" i="7" s="1"/>
  <c r="P41" i="7"/>
  <c r="Q41" i="7" s="1"/>
  <c r="P42" i="7"/>
  <c r="Q42" i="7" s="1"/>
  <c r="P43" i="7"/>
  <c r="Q43" i="7" s="1"/>
  <c r="P44" i="7"/>
  <c r="Q44" i="7" s="1"/>
  <c r="P45" i="7"/>
  <c r="Q45" i="7" s="1"/>
  <c r="P46" i="7"/>
  <c r="Q46" i="7" s="1"/>
  <c r="P47" i="7"/>
  <c r="Q47" i="7" s="1"/>
  <c r="P48" i="7"/>
  <c r="Q48" i="7" s="1"/>
  <c r="P49" i="7"/>
  <c r="Q49" i="7" s="1"/>
  <c r="P50" i="7"/>
  <c r="Q50" i="7" s="1"/>
  <c r="P51" i="7"/>
  <c r="Q51" i="7" s="1"/>
  <c r="P52" i="7"/>
  <c r="Q52" i="7" s="1"/>
  <c r="P53" i="7"/>
  <c r="Q53" i="7" s="1"/>
  <c r="P54" i="7"/>
  <c r="Q54" i="7" s="1"/>
  <c r="P55" i="7"/>
  <c r="Q55" i="7" s="1"/>
  <c r="P56" i="7"/>
  <c r="Q56" i="7" s="1"/>
  <c r="P57" i="7"/>
  <c r="Q57" i="7" s="1"/>
  <c r="P58" i="7"/>
  <c r="Q58" i="7" s="1"/>
  <c r="P59" i="7"/>
  <c r="Q59" i="7" s="1"/>
  <c r="P60" i="7"/>
  <c r="Q60" i="7" s="1"/>
  <c r="P61" i="7"/>
  <c r="Q61" i="7" s="1"/>
  <c r="P62" i="7"/>
  <c r="Q62" i="7" s="1"/>
  <c r="P72" i="7"/>
  <c r="Q72" i="7" s="1"/>
  <c r="P73" i="7"/>
  <c r="Q73" i="7" s="1"/>
  <c r="P74" i="7"/>
  <c r="Q74" i="7" s="1"/>
  <c r="P75" i="7"/>
  <c r="Q75" i="7" s="1"/>
  <c r="P76" i="7"/>
  <c r="Q76" i="7" s="1"/>
  <c r="P77" i="7"/>
  <c r="Q77" i="7" s="1"/>
  <c r="P78" i="7"/>
  <c r="Q78" i="7" s="1"/>
  <c r="P79" i="7"/>
  <c r="Q79" i="7" s="1"/>
  <c r="P80" i="7"/>
  <c r="Q80" i="7" s="1"/>
  <c r="P81" i="7"/>
  <c r="Q81" i="7" s="1"/>
  <c r="P82" i="7"/>
  <c r="Q82" i="7" s="1"/>
  <c r="P83" i="7"/>
  <c r="Q83" i="7" s="1"/>
  <c r="P84" i="7"/>
  <c r="Q84" i="7" s="1"/>
  <c r="P85" i="7"/>
  <c r="Q85" i="7" s="1"/>
  <c r="P86" i="7"/>
  <c r="Q86" i="7" s="1"/>
  <c r="P87" i="7"/>
  <c r="Q87" i="7" s="1"/>
  <c r="P88" i="7"/>
  <c r="Q88" i="7" s="1"/>
  <c r="P89" i="7"/>
  <c r="Q89" i="7" s="1"/>
  <c r="P90" i="7"/>
  <c r="Q90" i="7" s="1"/>
  <c r="P91" i="7"/>
  <c r="Q91" i="7" s="1"/>
  <c r="P92" i="7"/>
  <c r="Q92" i="7" s="1"/>
  <c r="P93" i="7"/>
  <c r="Q93" i="7" s="1"/>
  <c r="P94" i="7"/>
  <c r="Q94" i="7" s="1"/>
  <c r="P95" i="7"/>
  <c r="Q95" i="7" s="1"/>
  <c r="P96" i="7"/>
  <c r="Q96" i="7" s="1"/>
  <c r="P97" i="7"/>
  <c r="Q97" i="7" s="1"/>
  <c r="P98" i="7"/>
  <c r="Q98" i="7" s="1"/>
  <c r="P99" i="7"/>
  <c r="Q99" i="7" s="1"/>
  <c r="P100" i="7"/>
  <c r="Q100" i="7" s="1"/>
  <c r="P101" i="7"/>
  <c r="Q101" i="7" s="1"/>
  <c r="P102" i="7"/>
  <c r="Q102" i="7" s="1"/>
  <c r="P103" i="7"/>
  <c r="Q103" i="7" s="1"/>
  <c r="P104" i="7"/>
  <c r="Q104" i="7" s="1"/>
  <c r="P105" i="7"/>
  <c r="Q105" i="7" s="1"/>
  <c r="P106" i="7"/>
  <c r="Q106" i="7" s="1"/>
  <c r="P107" i="7"/>
  <c r="Q107" i="7" s="1"/>
  <c r="P108" i="7"/>
  <c r="Q108" i="7" s="1"/>
  <c r="P109" i="7"/>
  <c r="Q109" i="7" s="1"/>
  <c r="P110" i="7"/>
  <c r="Q110" i="7" s="1"/>
  <c r="P111" i="7"/>
  <c r="Q111" i="7" s="1"/>
  <c r="P112" i="7"/>
  <c r="Q112" i="7" s="1"/>
  <c r="P113" i="7"/>
  <c r="Q113" i="7" s="1"/>
  <c r="P114" i="7"/>
  <c r="Q114" i="7" s="1"/>
  <c r="P115" i="7"/>
  <c r="Q115" i="7" s="1"/>
  <c r="P116" i="7"/>
  <c r="Q116" i="7" s="1"/>
  <c r="P117" i="7"/>
  <c r="Q117" i="7" s="1"/>
  <c r="P118" i="7"/>
  <c r="Q118" i="7" s="1"/>
  <c r="P119" i="7"/>
  <c r="Q119" i="7" s="1"/>
  <c r="P120" i="7"/>
  <c r="Q120" i="7" s="1"/>
  <c r="P121" i="7"/>
  <c r="Q121" i="7" s="1"/>
  <c r="P122" i="7"/>
  <c r="Q122" i="7" s="1"/>
  <c r="P123" i="7"/>
  <c r="Q123" i="7" s="1"/>
  <c r="P124" i="7"/>
  <c r="Q124" i="7" s="1"/>
  <c r="P125" i="7"/>
  <c r="Q125" i="7" s="1"/>
  <c r="P126" i="7"/>
  <c r="Q126" i="7" s="1"/>
  <c r="P127" i="7"/>
  <c r="Q127" i="7" s="1"/>
  <c r="P128" i="7"/>
  <c r="Q128" i="7" s="1"/>
  <c r="P129" i="7"/>
  <c r="Q129" i="7" s="1"/>
  <c r="P130" i="7"/>
  <c r="Q130" i="7" s="1"/>
  <c r="P131" i="7"/>
  <c r="Q131" i="7" s="1"/>
  <c r="P132" i="7"/>
  <c r="Q132" i="7" s="1"/>
  <c r="P133" i="7"/>
  <c r="Q133" i="7" s="1"/>
  <c r="P134" i="7"/>
  <c r="Q134" i="7" s="1"/>
  <c r="P135" i="7"/>
  <c r="Q135" i="7" s="1"/>
  <c r="P136" i="7"/>
  <c r="Q136" i="7" s="1"/>
  <c r="P137" i="7"/>
  <c r="Q137" i="7" s="1"/>
  <c r="P138" i="7"/>
  <c r="Q138" i="7" s="1"/>
  <c r="P139" i="7"/>
  <c r="Q139" i="7" s="1"/>
  <c r="P140" i="7"/>
  <c r="Q140" i="7" s="1"/>
  <c r="P141" i="7"/>
  <c r="Q141" i="7" s="1"/>
  <c r="P142" i="7"/>
  <c r="Q142" i="7" s="1"/>
  <c r="P150" i="7"/>
  <c r="Q150" i="7" s="1"/>
  <c r="P14" i="7"/>
  <c r="Q14" i="7" s="1"/>
  <c r="G12" i="31" l="1"/>
  <c r="S17" i="31"/>
  <c r="S14" i="31"/>
  <c r="Q13" i="31"/>
  <c r="S12" i="31"/>
  <c r="Q31" i="31"/>
  <c r="Q32" i="31"/>
  <c r="S33" i="31"/>
  <c r="Q35" i="31"/>
  <c r="Q36" i="31"/>
  <c r="S37" i="31"/>
  <c r="Q39" i="31"/>
  <c r="Q40" i="31"/>
  <c r="S41" i="31"/>
  <c r="Q43" i="31"/>
  <c r="Q44" i="31"/>
  <c r="S45" i="31"/>
  <c r="Q47" i="31"/>
  <c r="Q48" i="31"/>
  <c r="Q51" i="31"/>
  <c r="Q52" i="31"/>
  <c r="Q55" i="31"/>
  <c r="Q56" i="31"/>
  <c r="Q57" i="31"/>
  <c r="Q59" i="31"/>
  <c r="Q60" i="31"/>
  <c r="S61" i="31"/>
  <c r="Q63" i="31"/>
  <c r="Q64" i="31"/>
  <c r="Q68" i="31"/>
  <c r="Q72" i="31"/>
  <c r="Q73" i="31"/>
  <c r="Q76" i="31"/>
  <c r="S77" i="31"/>
  <c r="S86" i="31"/>
  <c r="Q89" i="31"/>
  <c r="S93" i="31"/>
  <c r="Q105" i="31"/>
  <c r="S109" i="31"/>
  <c r="S117" i="31"/>
  <c r="Q121" i="31"/>
  <c r="S125" i="31"/>
  <c r="S133" i="31"/>
  <c r="Q137" i="31"/>
  <c r="S141" i="31"/>
  <c r="S149" i="31"/>
  <c r="S150" i="31"/>
  <c r="Q93" i="31" l="1"/>
  <c r="R93" i="31"/>
  <c r="Q41" i="31"/>
  <c r="Q12" i="31"/>
  <c r="Q141" i="31"/>
  <c r="Q77" i="31"/>
  <c r="Q37" i="31"/>
  <c r="R45" i="31"/>
  <c r="Q125" i="31"/>
  <c r="Q61" i="31"/>
  <c r="Q33" i="31"/>
  <c r="Q109" i="31"/>
  <c r="Q45" i="31"/>
  <c r="R133" i="31"/>
  <c r="S143" i="31"/>
  <c r="R143" i="31"/>
  <c r="Q143" i="31"/>
  <c r="S135" i="31"/>
  <c r="R135" i="31"/>
  <c r="Q135" i="31"/>
  <c r="S123" i="31"/>
  <c r="R123" i="31"/>
  <c r="Q123" i="31"/>
  <c r="S115" i="31"/>
  <c r="R115" i="31"/>
  <c r="Q115" i="31"/>
  <c r="S103" i="31"/>
  <c r="R103" i="31"/>
  <c r="Q103" i="31"/>
  <c r="S91" i="31"/>
  <c r="R91" i="31"/>
  <c r="Q91" i="31"/>
  <c r="S79" i="31"/>
  <c r="R79" i="31"/>
  <c r="Q79" i="31"/>
  <c r="S67" i="31"/>
  <c r="R67" i="31"/>
  <c r="Q67" i="31"/>
  <c r="R150" i="31"/>
  <c r="Q150" i="31"/>
  <c r="R146" i="31"/>
  <c r="Q146" i="31"/>
  <c r="S146" i="31"/>
  <c r="R142" i="31"/>
  <c r="Q142" i="31"/>
  <c r="S142" i="31"/>
  <c r="R138" i="31"/>
  <c r="S138" i="31"/>
  <c r="Q138" i="31"/>
  <c r="R134" i="31"/>
  <c r="Q134" i="31"/>
  <c r="R130" i="31"/>
  <c r="Q130" i="31"/>
  <c r="S130" i="31"/>
  <c r="R126" i="31"/>
  <c r="Q126" i="31"/>
  <c r="S126" i="31"/>
  <c r="R122" i="31"/>
  <c r="S122" i="31"/>
  <c r="Q122" i="31"/>
  <c r="R118" i="31"/>
  <c r="Q118" i="31"/>
  <c r="R114" i="31"/>
  <c r="Q114" i="31"/>
  <c r="S114" i="31"/>
  <c r="R110" i="31"/>
  <c r="Q110" i="31"/>
  <c r="S110" i="31"/>
  <c r="R106" i="31"/>
  <c r="S106" i="31"/>
  <c r="Q106" i="31"/>
  <c r="R102" i="31"/>
  <c r="Q102" i="31"/>
  <c r="R98" i="31"/>
  <c r="Q98" i="31"/>
  <c r="S98" i="31"/>
  <c r="R94" i="31"/>
  <c r="Q94" i="31"/>
  <c r="S94" i="31"/>
  <c r="R90" i="31"/>
  <c r="S90" i="31"/>
  <c r="Q90" i="31"/>
  <c r="R86" i="31"/>
  <c r="Q86" i="31"/>
  <c r="R82" i="31"/>
  <c r="Q82" i="31"/>
  <c r="S82" i="31"/>
  <c r="R78" i="31"/>
  <c r="Q78" i="31"/>
  <c r="S78" i="31"/>
  <c r="R74" i="31"/>
  <c r="S74" i="31"/>
  <c r="Q74" i="31"/>
  <c r="R70" i="31"/>
  <c r="Q70" i="31"/>
  <c r="R66" i="31"/>
  <c r="Q66" i="31"/>
  <c r="S66" i="31"/>
  <c r="R62" i="31"/>
  <c r="Q62" i="31"/>
  <c r="S62" i="31"/>
  <c r="R58" i="31"/>
  <c r="S58" i="31"/>
  <c r="Q58" i="31"/>
  <c r="R54" i="31"/>
  <c r="Q54" i="31"/>
  <c r="R50" i="31"/>
  <c r="Q50" i="31"/>
  <c r="S50" i="31"/>
  <c r="R46" i="31"/>
  <c r="Q46" i="31"/>
  <c r="S46" i="31"/>
  <c r="R42" i="31"/>
  <c r="S42" i="31"/>
  <c r="Q42" i="31"/>
  <c r="R38" i="31"/>
  <c r="Q38" i="31"/>
  <c r="R34" i="31"/>
  <c r="Q34" i="31"/>
  <c r="S34" i="31"/>
  <c r="R30" i="31"/>
  <c r="Q30" i="31"/>
  <c r="S30" i="31"/>
  <c r="R14" i="31"/>
  <c r="Q14" i="31"/>
  <c r="R125" i="31"/>
  <c r="R77" i="31"/>
  <c r="S134" i="31"/>
  <c r="S70" i="31"/>
  <c r="S139" i="31"/>
  <c r="R139" i="31"/>
  <c r="Q139" i="31"/>
  <c r="S127" i="31"/>
  <c r="R127" i="31"/>
  <c r="Q127" i="31"/>
  <c r="S119" i="31"/>
  <c r="R119" i="31"/>
  <c r="Q119" i="31"/>
  <c r="S107" i="31"/>
  <c r="R107" i="31"/>
  <c r="Q107" i="31"/>
  <c r="S99" i="31"/>
  <c r="R99" i="31"/>
  <c r="Q99" i="31"/>
  <c r="S87" i="31"/>
  <c r="R87" i="31"/>
  <c r="Q87" i="31"/>
  <c r="S75" i="31"/>
  <c r="R75" i="31"/>
  <c r="Q75" i="31"/>
  <c r="S145" i="31"/>
  <c r="R145" i="31"/>
  <c r="S137" i="31"/>
  <c r="R137" i="31"/>
  <c r="S129" i="31"/>
  <c r="R129" i="31"/>
  <c r="S121" i="31"/>
  <c r="R121" i="31"/>
  <c r="S113" i="31"/>
  <c r="R113" i="31"/>
  <c r="S105" i="31"/>
  <c r="R105" i="31"/>
  <c r="S101" i="31"/>
  <c r="R101" i="31"/>
  <c r="S97" i="31"/>
  <c r="R97" i="31"/>
  <c r="S89" i="31"/>
  <c r="R89" i="31"/>
  <c r="S85" i="31"/>
  <c r="R85" i="31"/>
  <c r="S81" i="31"/>
  <c r="R81" i="31"/>
  <c r="S73" i="31"/>
  <c r="R73" i="31"/>
  <c r="S69" i="31"/>
  <c r="R69" i="31"/>
  <c r="S65" i="31"/>
  <c r="R65" i="31"/>
  <c r="S57" i="31"/>
  <c r="R57" i="31"/>
  <c r="S53" i="31"/>
  <c r="R53" i="31"/>
  <c r="S49" i="31"/>
  <c r="R49" i="31"/>
  <c r="Q149" i="31"/>
  <c r="Q133" i="31"/>
  <c r="Q117" i="31"/>
  <c r="Q101" i="31"/>
  <c r="Q85" i="31"/>
  <c r="Q69" i="31"/>
  <c r="Q53" i="31"/>
  <c r="R149" i="31"/>
  <c r="R117" i="31"/>
  <c r="R61" i="31"/>
  <c r="S118" i="31"/>
  <c r="S54" i="31"/>
  <c r="S147" i="31"/>
  <c r="R147" i="31"/>
  <c r="Q147" i="31"/>
  <c r="S131" i="31"/>
  <c r="R131" i="31"/>
  <c r="Q131" i="31"/>
  <c r="S111" i="31"/>
  <c r="R111" i="31"/>
  <c r="Q111" i="31"/>
  <c r="S95" i="31"/>
  <c r="R95" i="31"/>
  <c r="Q95" i="31"/>
  <c r="S83" i="31"/>
  <c r="R83" i="31"/>
  <c r="Q83" i="31"/>
  <c r="S71" i="31"/>
  <c r="R71" i="31"/>
  <c r="Q71" i="31"/>
  <c r="S148" i="31"/>
  <c r="R148" i="31"/>
  <c r="Q148" i="31"/>
  <c r="S144" i="31"/>
  <c r="R144" i="31"/>
  <c r="Q144" i="31"/>
  <c r="S140" i="31"/>
  <c r="R140" i="31"/>
  <c r="Q140" i="31"/>
  <c r="S136" i="31"/>
  <c r="R136" i="31"/>
  <c r="Q136" i="31"/>
  <c r="S132" i="31"/>
  <c r="R132" i="31"/>
  <c r="Q132" i="31"/>
  <c r="S128" i="31"/>
  <c r="R128" i="31"/>
  <c r="Q128" i="31"/>
  <c r="S124" i="31"/>
  <c r="R124" i="31"/>
  <c r="Q124" i="31"/>
  <c r="S120" i="31"/>
  <c r="R120" i="31"/>
  <c r="Q120" i="31"/>
  <c r="S116" i="31"/>
  <c r="R116" i="31"/>
  <c r="Q116" i="31"/>
  <c r="S112" i="31"/>
  <c r="R112" i="31"/>
  <c r="Q112" i="31"/>
  <c r="S108" i="31"/>
  <c r="R108" i="31"/>
  <c r="Q108" i="31"/>
  <c r="S104" i="31"/>
  <c r="R104" i="31"/>
  <c r="Q104" i="31"/>
  <c r="S100" i="31"/>
  <c r="R100" i="31"/>
  <c r="Q100" i="31"/>
  <c r="S96" i="31"/>
  <c r="R96" i="31"/>
  <c r="Q96" i="31"/>
  <c r="S92" i="31"/>
  <c r="R92" i="31"/>
  <c r="Q92" i="31"/>
  <c r="S88" i="31"/>
  <c r="R88" i="31"/>
  <c r="Q88" i="31"/>
  <c r="S84" i="31"/>
  <c r="R84" i="31"/>
  <c r="Q84" i="31"/>
  <c r="S80" i="31"/>
  <c r="R80" i="31"/>
  <c r="Q80" i="31"/>
  <c r="Q145" i="31"/>
  <c r="Q129" i="31"/>
  <c r="Q113" i="31"/>
  <c r="Q97" i="31"/>
  <c r="Q81" i="31"/>
  <c r="Q65" i="31"/>
  <c r="Q49" i="31"/>
  <c r="R141" i="31"/>
  <c r="R109" i="31"/>
  <c r="S102" i="31"/>
  <c r="S38" i="31"/>
  <c r="R41" i="31"/>
  <c r="R12" i="31"/>
  <c r="S76" i="31"/>
  <c r="R76" i="31"/>
  <c r="S72" i="31"/>
  <c r="R72" i="31"/>
  <c r="S68" i="31"/>
  <c r="R68" i="31"/>
  <c r="S64" i="31"/>
  <c r="R64" i="31"/>
  <c r="S60" i="31"/>
  <c r="R60" i="31"/>
  <c r="S56" i="31"/>
  <c r="R56" i="31"/>
  <c r="S52" i="31"/>
  <c r="R52" i="31"/>
  <c r="S48" i="31"/>
  <c r="R48" i="31"/>
  <c r="S44" i="31"/>
  <c r="R44" i="31"/>
  <c r="S40" i="31"/>
  <c r="R40" i="31"/>
  <c r="S36" i="31"/>
  <c r="R36" i="31"/>
  <c r="S32" i="31"/>
  <c r="R32" i="31"/>
  <c r="R37" i="31"/>
  <c r="S63" i="31"/>
  <c r="R63" i="31"/>
  <c r="S59" i="31"/>
  <c r="R59" i="31"/>
  <c r="S55" i="31"/>
  <c r="R55" i="31"/>
  <c r="S51" i="31"/>
  <c r="R51" i="31"/>
  <c r="S47" i="31"/>
  <c r="R47" i="31"/>
  <c r="S43" i="31"/>
  <c r="R43" i="31"/>
  <c r="S39" i="31"/>
  <c r="R39" i="31"/>
  <c r="S35" i="31"/>
  <c r="R35" i="31"/>
  <c r="S31" i="31"/>
  <c r="R31" i="31"/>
  <c r="S13" i="31"/>
  <c r="R13" i="31"/>
  <c r="R33" i="31"/>
  <c r="R17" i="31"/>
  <c r="Q17" i="31"/>
  <c r="D38" i="7"/>
  <c r="D39" i="7"/>
  <c r="D40" i="7"/>
  <c r="D41" i="7"/>
  <c r="D42" i="7"/>
  <c r="D43" i="7"/>
  <c r="D44" i="7"/>
  <c r="D45" i="7"/>
  <c r="D46" i="7"/>
  <c r="D47" i="7"/>
  <c r="D48" i="7"/>
  <c r="D49" i="7"/>
  <c r="D50" i="7"/>
  <c r="D51" i="7"/>
  <c r="D52" i="7"/>
  <c r="D53" i="7"/>
  <c r="D54" i="7"/>
  <c r="D55" i="7"/>
  <c r="D56" i="7"/>
  <c r="D57" i="7"/>
  <c r="D58" i="7"/>
  <c r="D59" i="7"/>
  <c r="D60" i="7"/>
  <c r="D61" i="7"/>
  <c r="D62"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50" i="7"/>
  <c r="D14" i="7"/>
  <c r="D16" i="7"/>
  <c r="D17" i="7"/>
  <c r="D18" i="7"/>
  <c r="D19" i="7"/>
  <c r="D26" i="7"/>
  <c r="D27" i="7"/>
  <c r="D28" i="7"/>
  <c r="D29" i="7"/>
  <c r="D30" i="7"/>
  <c r="D31" i="7"/>
  <c r="D32" i="7"/>
  <c r="D33" i="7"/>
  <c r="D34" i="7"/>
  <c r="D35" i="7"/>
  <c r="D36" i="7"/>
  <c r="D37"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50" i="7"/>
  <c r="E16" i="7"/>
  <c r="E17" i="7"/>
  <c r="E18" i="7"/>
  <c r="E19" i="7"/>
  <c r="E26" i="7"/>
  <c r="E14" i="7"/>
  <c r="P12" i="7"/>
  <c r="Q12" i="7" s="1"/>
  <c r="D20" i="19" l="1"/>
  <c r="D21" i="19"/>
  <c r="D16" i="19"/>
  <c r="D18" i="19"/>
  <c r="D22" i="19"/>
  <c r="D23" i="19"/>
  <c r="D24" i="19"/>
  <c r="D25" i="19"/>
  <c r="D26" i="19"/>
  <c r="D27" i="19"/>
  <c r="D28" i="19"/>
  <c r="D29" i="19"/>
  <c r="D30" i="19"/>
  <c r="D31" i="19"/>
  <c r="D32" i="19"/>
  <c r="D33" i="19"/>
  <c r="D34" i="19"/>
  <c r="D35" i="19"/>
  <c r="D36" i="19"/>
  <c r="D37" i="19"/>
  <c r="D38" i="19"/>
  <c r="D19" i="19"/>
  <c r="D39" i="19"/>
  <c r="D10" i="19"/>
  <c r="D11" i="19"/>
  <c r="D12" i="19"/>
  <c r="D9" i="19"/>
  <c r="K18" i="13" l="1"/>
  <c r="L18" i="13" s="1"/>
  <c r="M19" i="16"/>
  <c r="N19" i="16" s="1"/>
  <c r="E19" i="16"/>
  <c r="K10" i="16"/>
  <c r="J10" i="16"/>
  <c r="I10" i="16"/>
  <c r="M7" i="16"/>
  <c r="M6" i="16"/>
  <c r="A5" i="16"/>
  <c r="A4" i="16"/>
  <c r="A3" i="16"/>
  <c r="E15" i="15"/>
  <c r="D15" i="15"/>
  <c r="J10" i="15"/>
  <c r="I10" i="15"/>
  <c r="L10" i="15"/>
  <c r="J7" i="15"/>
  <c r="J6" i="15"/>
  <c r="A5" i="15"/>
  <c r="A4" i="15"/>
  <c r="A3" i="15"/>
  <c r="L10" i="14"/>
  <c r="O10" i="14"/>
  <c r="M10" i="14"/>
  <c r="Q10" i="14"/>
  <c r="O7" i="14"/>
  <c r="O6" i="14"/>
  <c r="A5" i="14"/>
  <c r="A4" i="14"/>
  <c r="A3" i="14"/>
  <c r="C18" i="13"/>
  <c r="I10" i="13"/>
  <c r="H10" i="13"/>
  <c r="G10" i="13"/>
  <c r="J7" i="13"/>
  <c r="J6" i="13"/>
  <c r="A5" i="13"/>
  <c r="A4" i="13"/>
  <c r="A3" i="13"/>
  <c r="D18" i="13"/>
  <c r="L13" i="12"/>
  <c r="M13" i="12" s="1"/>
  <c r="J10" i="12"/>
  <c r="I10" i="12"/>
  <c r="H10" i="12"/>
  <c r="K7" i="12"/>
  <c r="A5" i="12"/>
  <c r="A4" i="12"/>
  <c r="A3" i="12"/>
  <c r="S12" i="10"/>
  <c r="T12" i="10" s="1"/>
  <c r="S16" i="10"/>
  <c r="T16" i="10" s="1"/>
  <c r="S17" i="10"/>
  <c r="T17" i="10" s="1"/>
  <c r="S19" i="10"/>
  <c r="T19" i="10" s="1"/>
  <c r="S20" i="10"/>
  <c r="T20" i="10" s="1"/>
  <c r="S21" i="10"/>
  <c r="T21" i="10" s="1"/>
  <c r="S22" i="10"/>
  <c r="T22" i="10" s="1"/>
  <c r="S23" i="10"/>
  <c r="T23" i="10" s="1"/>
  <c r="S24" i="10"/>
  <c r="T24" i="10" s="1"/>
  <c r="S25" i="10"/>
  <c r="T25" i="10" s="1"/>
  <c r="S26" i="10"/>
  <c r="T26" i="10" s="1"/>
  <c r="S27" i="10"/>
  <c r="T27" i="10" s="1"/>
  <c r="S28" i="10"/>
  <c r="T28" i="10" s="1"/>
  <c r="S29" i="10"/>
  <c r="T29" i="10" s="1"/>
  <c r="S30" i="10"/>
  <c r="T30" i="10" s="1"/>
  <c r="S31" i="10"/>
  <c r="T31" i="10" s="1"/>
  <c r="S32" i="10"/>
  <c r="T32" i="10" s="1"/>
  <c r="S33" i="10"/>
  <c r="T33" i="10" s="1"/>
  <c r="S34" i="10"/>
  <c r="T34" i="10" s="1"/>
  <c r="S35" i="10"/>
  <c r="T35" i="10" s="1"/>
  <c r="S36" i="10"/>
  <c r="T36" i="10" s="1"/>
  <c r="S37" i="10"/>
  <c r="T37" i="10" s="1"/>
  <c r="S38" i="10"/>
  <c r="T38" i="10" s="1"/>
  <c r="S39" i="10"/>
  <c r="T39" i="10" s="1"/>
  <c r="S40" i="10"/>
  <c r="T40" i="10" s="1"/>
  <c r="S41" i="10"/>
  <c r="T41" i="10" s="1"/>
  <c r="S42" i="10"/>
  <c r="T42" i="10" s="1"/>
  <c r="S43" i="10"/>
  <c r="T43" i="10" s="1"/>
  <c r="S44" i="10"/>
  <c r="T44" i="10" s="1"/>
  <c r="S45" i="10"/>
  <c r="T45" i="10" s="1"/>
  <c r="S46" i="10"/>
  <c r="T46" i="10" s="1"/>
  <c r="S47" i="10"/>
  <c r="T47" i="10" s="1"/>
  <c r="S48" i="10"/>
  <c r="T48" i="10" s="1"/>
  <c r="S49" i="10"/>
  <c r="T49" i="10" s="1"/>
  <c r="S50" i="10"/>
  <c r="T50" i="10" s="1"/>
  <c r="S51" i="10"/>
  <c r="T51" i="10" s="1"/>
  <c r="S52" i="10"/>
  <c r="T52" i="10" s="1"/>
  <c r="S53" i="10"/>
  <c r="T53" i="10" s="1"/>
  <c r="S54" i="10"/>
  <c r="T54" i="10" s="1"/>
  <c r="S55" i="10"/>
  <c r="T55" i="10" s="1"/>
  <c r="S56" i="10"/>
  <c r="T56" i="10" s="1"/>
  <c r="S57" i="10"/>
  <c r="T57" i="10" s="1"/>
  <c r="S58" i="10"/>
  <c r="T58" i="10" s="1"/>
  <c r="S59" i="10"/>
  <c r="T59" i="10" s="1"/>
  <c r="S60" i="10"/>
  <c r="T60" i="10" s="1"/>
  <c r="S61" i="10"/>
  <c r="T61" i="10" s="1"/>
  <c r="S62" i="10"/>
  <c r="T62" i="10" s="1"/>
  <c r="S63" i="10"/>
  <c r="T63" i="10" s="1"/>
  <c r="S64" i="10"/>
  <c r="T64" i="10" s="1"/>
  <c r="S65" i="10"/>
  <c r="T65" i="10" s="1"/>
  <c r="S66" i="10"/>
  <c r="T66" i="10" s="1"/>
  <c r="S67" i="10"/>
  <c r="T67" i="10" s="1"/>
  <c r="S68" i="10"/>
  <c r="T68" i="10" s="1"/>
  <c r="S69" i="10"/>
  <c r="T69" i="10" s="1"/>
  <c r="S70" i="10"/>
  <c r="T70" i="10" s="1"/>
  <c r="S71" i="10"/>
  <c r="T71" i="10" s="1"/>
  <c r="S72" i="10"/>
  <c r="T72" i="10" s="1"/>
  <c r="S73" i="10"/>
  <c r="T73" i="10" s="1"/>
  <c r="S74" i="10"/>
  <c r="T74" i="10" s="1"/>
  <c r="S75" i="10"/>
  <c r="T75" i="10" s="1"/>
  <c r="S76" i="10"/>
  <c r="T76" i="10" s="1"/>
  <c r="S77" i="10"/>
  <c r="T77" i="10" s="1"/>
  <c r="S78" i="10"/>
  <c r="T78" i="10" s="1"/>
  <c r="S79" i="10"/>
  <c r="T79" i="10" s="1"/>
  <c r="S80" i="10"/>
  <c r="T80" i="10" s="1"/>
  <c r="S81" i="10"/>
  <c r="T81" i="10" s="1"/>
  <c r="S82" i="10"/>
  <c r="T82" i="10" s="1"/>
  <c r="S83" i="10"/>
  <c r="T83" i="10" s="1"/>
  <c r="S84" i="10"/>
  <c r="T84" i="10" s="1"/>
  <c r="S85" i="10"/>
  <c r="T85" i="10" s="1"/>
  <c r="S86" i="10"/>
  <c r="T86" i="10" s="1"/>
  <c r="S87" i="10"/>
  <c r="T87" i="10" s="1"/>
  <c r="S88" i="10"/>
  <c r="T88" i="10" s="1"/>
  <c r="S89" i="10"/>
  <c r="T89" i="10" s="1"/>
  <c r="S90" i="10"/>
  <c r="T90" i="10" s="1"/>
  <c r="S91" i="10"/>
  <c r="T91" i="10" s="1"/>
  <c r="S92" i="10"/>
  <c r="T92" i="10" s="1"/>
  <c r="S93" i="10"/>
  <c r="T93" i="10" s="1"/>
  <c r="S94" i="10"/>
  <c r="T94" i="10" s="1"/>
  <c r="S95" i="10"/>
  <c r="T95" i="10" s="1"/>
  <c r="S96" i="10"/>
  <c r="T96" i="10" s="1"/>
  <c r="S97" i="10"/>
  <c r="T97" i="10" s="1"/>
  <c r="S98" i="10"/>
  <c r="T98" i="10" s="1"/>
  <c r="S99" i="10"/>
  <c r="T99" i="10" s="1"/>
  <c r="S100" i="10"/>
  <c r="T100" i="10" s="1"/>
  <c r="S101" i="10"/>
  <c r="T101" i="10" s="1"/>
  <c r="S102" i="10"/>
  <c r="T102" i="10" s="1"/>
  <c r="S103" i="10"/>
  <c r="T103" i="10" s="1"/>
  <c r="S104" i="10"/>
  <c r="T104" i="10" s="1"/>
  <c r="S105" i="10"/>
  <c r="T105" i="10" s="1"/>
  <c r="S106" i="10"/>
  <c r="T106" i="10" s="1"/>
  <c r="S107" i="10"/>
  <c r="T107" i="10" s="1"/>
  <c r="S108" i="10"/>
  <c r="T108" i="10" s="1"/>
  <c r="S109" i="10"/>
  <c r="T109" i="10" s="1"/>
  <c r="S110" i="10"/>
  <c r="T110" i="10" s="1"/>
  <c r="S111" i="10"/>
  <c r="T111" i="10" s="1"/>
  <c r="S112" i="10"/>
  <c r="T112" i="10" s="1"/>
  <c r="S113" i="10"/>
  <c r="T113" i="10" s="1"/>
  <c r="S114" i="10"/>
  <c r="T114" i="10" s="1"/>
  <c r="S115" i="10"/>
  <c r="T115" i="10" s="1"/>
  <c r="S116" i="10"/>
  <c r="T116" i="10" s="1"/>
  <c r="S117" i="10"/>
  <c r="T117" i="10" s="1"/>
  <c r="S118" i="10"/>
  <c r="T118" i="10" s="1"/>
  <c r="S119" i="10"/>
  <c r="T119" i="10" s="1"/>
  <c r="S120" i="10"/>
  <c r="T120" i="10" s="1"/>
  <c r="S121" i="10"/>
  <c r="T121" i="10" s="1"/>
  <c r="S122" i="10"/>
  <c r="T122" i="10" s="1"/>
  <c r="S123" i="10"/>
  <c r="T123" i="10" s="1"/>
  <c r="S124" i="10"/>
  <c r="T124" i="10" s="1"/>
  <c r="S125" i="10"/>
  <c r="T125" i="10" s="1"/>
  <c r="S126" i="10"/>
  <c r="T126" i="10" s="1"/>
  <c r="S127" i="10"/>
  <c r="T127" i="10" s="1"/>
  <c r="S128" i="10"/>
  <c r="T128" i="10" s="1"/>
  <c r="S129" i="10"/>
  <c r="T129" i="10" s="1"/>
  <c r="S130" i="10"/>
  <c r="T130" i="10" s="1"/>
  <c r="S131" i="10"/>
  <c r="T131" i="10" s="1"/>
  <c r="S132" i="10"/>
  <c r="T132" i="10" s="1"/>
  <c r="S133" i="10"/>
  <c r="T133" i="10" s="1"/>
  <c r="S134" i="10"/>
  <c r="T134" i="10" s="1"/>
  <c r="S135" i="10"/>
  <c r="T135" i="10" s="1"/>
  <c r="S136" i="10"/>
  <c r="T136" i="10" s="1"/>
  <c r="S137" i="10"/>
  <c r="T137" i="10" s="1"/>
  <c r="S138" i="10"/>
  <c r="T138" i="10" s="1"/>
  <c r="S139" i="10"/>
  <c r="T139" i="10" s="1"/>
  <c r="S140" i="10"/>
  <c r="T140" i="10" s="1"/>
  <c r="S141" i="10"/>
  <c r="T141" i="10" s="1"/>
  <c r="S142" i="10"/>
  <c r="T142" i="10" s="1"/>
  <c r="S143" i="10"/>
  <c r="T143" i="10" s="1"/>
  <c r="S144" i="10"/>
  <c r="T144" i="10" s="1"/>
  <c r="S145" i="10"/>
  <c r="T145" i="10" s="1"/>
  <c r="S146" i="10"/>
  <c r="T146" i="10" s="1"/>
  <c r="S147" i="10"/>
  <c r="T147" i="10" s="1"/>
  <c r="S148" i="10"/>
  <c r="T148" i="10" s="1"/>
  <c r="S149" i="10"/>
  <c r="T149" i="10" s="1"/>
  <c r="S150" i="10"/>
  <c r="T150" i="10" s="1"/>
  <c r="E12" i="10"/>
  <c r="E16" i="10"/>
  <c r="E17"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D12" i="10"/>
  <c r="D16" i="10"/>
  <c r="D17"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Q10" i="10"/>
  <c r="P10" i="10"/>
  <c r="O10" i="10"/>
  <c r="R7" i="10"/>
  <c r="R6" i="10"/>
  <c r="A5" i="10"/>
  <c r="A4" i="10"/>
  <c r="A3" i="10"/>
  <c r="M150" i="38"/>
  <c r="N150" i="38" s="1"/>
  <c r="M149" i="38"/>
  <c r="N149" i="38" s="1"/>
  <c r="M148" i="38"/>
  <c r="N148" i="38" s="1"/>
  <c r="M147" i="38"/>
  <c r="N147" i="38" s="1"/>
  <c r="M146" i="38"/>
  <c r="N146" i="38" s="1"/>
  <c r="M145" i="38"/>
  <c r="N145" i="38" s="1"/>
  <c r="M144" i="38"/>
  <c r="N144" i="38" s="1"/>
  <c r="M143" i="38"/>
  <c r="N143" i="38" s="1"/>
  <c r="M142" i="38"/>
  <c r="N142" i="38" s="1"/>
  <c r="M141" i="38"/>
  <c r="N141" i="38" s="1"/>
  <c r="M140" i="38"/>
  <c r="N140" i="38" s="1"/>
  <c r="M139" i="38"/>
  <c r="N139" i="38" s="1"/>
  <c r="M138" i="38"/>
  <c r="N138" i="38" s="1"/>
  <c r="M137" i="38"/>
  <c r="N137" i="38" s="1"/>
  <c r="M136" i="38"/>
  <c r="N136" i="38" s="1"/>
  <c r="M135" i="38"/>
  <c r="N135" i="38" s="1"/>
  <c r="M134" i="38"/>
  <c r="N134" i="38" s="1"/>
  <c r="M133" i="38"/>
  <c r="N133" i="38" s="1"/>
  <c r="M132" i="38"/>
  <c r="N132" i="38" s="1"/>
  <c r="M131" i="38"/>
  <c r="N131" i="38" s="1"/>
  <c r="M130" i="38"/>
  <c r="N130" i="38" s="1"/>
  <c r="M129" i="38"/>
  <c r="N129" i="38" s="1"/>
  <c r="M128" i="38"/>
  <c r="N128" i="38" s="1"/>
  <c r="M127" i="38"/>
  <c r="N127" i="38" s="1"/>
  <c r="M126" i="38"/>
  <c r="N126" i="38" s="1"/>
  <c r="M125" i="38"/>
  <c r="N125" i="38" s="1"/>
  <c r="M124" i="38"/>
  <c r="N124" i="38" s="1"/>
  <c r="M123" i="38"/>
  <c r="N123" i="38" s="1"/>
  <c r="M122" i="38"/>
  <c r="N122" i="38" s="1"/>
  <c r="M121" i="38"/>
  <c r="N121" i="38" s="1"/>
  <c r="M120" i="38"/>
  <c r="N120" i="38" s="1"/>
  <c r="M119" i="38"/>
  <c r="N119" i="38" s="1"/>
  <c r="M118" i="38"/>
  <c r="N118" i="38" s="1"/>
  <c r="M117" i="38"/>
  <c r="N117" i="38" s="1"/>
  <c r="M116" i="38"/>
  <c r="N116" i="38" s="1"/>
  <c r="M115" i="38"/>
  <c r="N115" i="38" s="1"/>
  <c r="M114" i="38"/>
  <c r="N114" i="38" s="1"/>
  <c r="M113" i="38"/>
  <c r="N113" i="38" s="1"/>
  <c r="M112" i="38"/>
  <c r="N112" i="38" s="1"/>
  <c r="M111" i="38"/>
  <c r="N111" i="38" s="1"/>
  <c r="M110" i="38"/>
  <c r="N110" i="38" s="1"/>
  <c r="M109" i="38"/>
  <c r="N109" i="38" s="1"/>
  <c r="M108" i="38"/>
  <c r="N108" i="38" s="1"/>
  <c r="M107" i="38"/>
  <c r="N107" i="38" s="1"/>
  <c r="M106" i="38"/>
  <c r="N106" i="38" s="1"/>
  <c r="M105" i="38"/>
  <c r="N105" i="38" s="1"/>
  <c r="M104" i="38"/>
  <c r="N104" i="38" s="1"/>
  <c r="M103" i="38"/>
  <c r="N103" i="38" s="1"/>
  <c r="M102" i="38"/>
  <c r="N102" i="38" s="1"/>
  <c r="M101" i="38"/>
  <c r="N101" i="38" s="1"/>
  <c r="M100" i="38"/>
  <c r="N100" i="38" s="1"/>
  <c r="M99" i="38"/>
  <c r="N99" i="38" s="1"/>
  <c r="M98" i="38"/>
  <c r="N98" i="38" s="1"/>
  <c r="M97" i="38"/>
  <c r="N97" i="38" s="1"/>
  <c r="M96" i="38"/>
  <c r="N96" i="38" s="1"/>
  <c r="M95" i="38"/>
  <c r="N95" i="38" s="1"/>
  <c r="M94" i="38"/>
  <c r="N94" i="38" s="1"/>
  <c r="M93" i="38"/>
  <c r="N93" i="38" s="1"/>
  <c r="M92" i="38"/>
  <c r="N92" i="38" s="1"/>
  <c r="M91" i="38"/>
  <c r="N91" i="38" s="1"/>
  <c r="M90" i="38"/>
  <c r="N90" i="38" s="1"/>
  <c r="M89" i="38"/>
  <c r="N89" i="38" s="1"/>
  <c r="M88" i="38"/>
  <c r="N88" i="38" s="1"/>
  <c r="M87" i="38"/>
  <c r="N87" i="38" s="1"/>
  <c r="M86" i="38"/>
  <c r="N86" i="38" s="1"/>
  <c r="M85" i="38"/>
  <c r="N85" i="38" s="1"/>
  <c r="M84" i="38"/>
  <c r="N84" i="38" s="1"/>
  <c r="M70" i="38"/>
  <c r="N70" i="38" s="1"/>
  <c r="M69" i="38"/>
  <c r="N69" i="38" s="1"/>
  <c r="M68" i="38"/>
  <c r="N68" i="38" s="1"/>
  <c r="M67" i="38"/>
  <c r="N67" i="38" s="1"/>
  <c r="M66" i="38"/>
  <c r="N66" i="38" s="1"/>
  <c r="M65" i="38"/>
  <c r="N65" i="38" s="1"/>
  <c r="M64" i="38"/>
  <c r="N64" i="38" s="1"/>
  <c r="M63" i="38"/>
  <c r="N63" i="38" s="1"/>
  <c r="M62" i="38"/>
  <c r="N62" i="38" s="1"/>
  <c r="M61" i="38"/>
  <c r="N61" i="38" s="1"/>
  <c r="M60" i="38"/>
  <c r="N60" i="38" s="1"/>
  <c r="M59" i="38"/>
  <c r="N59" i="38" s="1"/>
  <c r="M58" i="38"/>
  <c r="N58" i="38" s="1"/>
  <c r="M57" i="38"/>
  <c r="N57" i="38" s="1"/>
  <c r="M56" i="38"/>
  <c r="N56" i="38" s="1"/>
  <c r="M55" i="38"/>
  <c r="N55" i="38" s="1"/>
  <c r="M54" i="38"/>
  <c r="N54" i="38" s="1"/>
  <c r="M53" i="38"/>
  <c r="N53" i="38" s="1"/>
  <c r="M52" i="38"/>
  <c r="N52" i="38" s="1"/>
  <c r="M40" i="38"/>
  <c r="N40" i="38" s="1"/>
  <c r="M14" i="38"/>
  <c r="N14" i="38" s="1"/>
  <c r="M39" i="38"/>
  <c r="N39" i="38" s="1"/>
  <c r="M38" i="38"/>
  <c r="N38" i="38" s="1"/>
  <c r="M33" i="38"/>
  <c r="N33" i="38" s="1"/>
  <c r="M32" i="38"/>
  <c r="N32" i="38" s="1"/>
  <c r="M15" i="38"/>
  <c r="N15" i="38" s="1"/>
  <c r="M12" i="38"/>
  <c r="N12" i="38" s="1"/>
  <c r="M51" i="38"/>
  <c r="N51" i="38" s="1"/>
  <c r="M50" i="38"/>
  <c r="N50" i="38" s="1"/>
  <c r="M49" i="38"/>
  <c r="N49" i="38" s="1"/>
  <c r="M48" i="38"/>
  <c r="N48" i="38" s="1"/>
  <c r="M47" i="38"/>
  <c r="N47" i="38" s="1"/>
  <c r="M46" i="38"/>
  <c r="N46" i="38" s="1"/>
  <c r="M45" i="38"/>
  <c r="N45" i="38" s="1"/>
  <c r="M42" i="38"/>
  <c r="N42" i="38" s="1"/>
  <c r="M18" i="38"/>
  <c r="N18" i="38" s="1"/>
  <c r="M37" i="38"/>
  <c r="N37" i="38" s="1"/>
  <c r="M41" i="38"/>
  <c r="N41" i="38" s="1"/>
  <c r="E15" i="7"/>
  <c r="D15" i="7"/>
  <c r="N10" i="7"/>
  <c r="M10" i="7"/>
  <c r="L10" i="7"/>
  <c r="O7" i="7"/>
  <c r="O6" i="7"/>
  <c r="A5" i="7"/>
  <c r="A4" i="7"/>
  <c r="A3" i="7"/>
  <c r="O10" i="31"/>
  <c r="N10" i="31"/>
  <c r="M10" i="31"/>
  <c r="Q7" i="31"/>
  <c r="Q6" i="31"/>
  <c r="A5" i="31"/>
  <c r="A4" i="31"/>
  <c r="A3" i="31"/>
  <c r="P10" i="31" l="1"/>
  <c r="S10" i="31" s="1"/>
  <c r="T10" i="10"/>
  <c r="S10" i="10"/>
  <c r="O19" i="16"/>
  <c r="M10" i="16"/>
  <c r="O10" i="16" s="1"/>
  <c r="K10" i="13"/>
  <c r="L10" i="12"/>
  <c r="P10" i="7"/>
  <c r="A5" i="17"/>
  <c r="A4" i="17"/>
  <c r="A3" i="17"/>
  <c r="Q10" i="31" l="1"/>
  <c r="U10" i="9"/>
  <c r="T10" i="9"/>
  <c r="S10" i="9"/>
  <c r="V7" i="9"/>
  <c r="V6" i="9"/>
  <c r="A5" i="9"/>
  <c r="A4" i="9"/>
  <c r="A3" i="9"/>
  <c r="E41" i="38"/>
  <c r="E37" i="38"/>
  <c r="E18" i="38"/>
  <c r="E42" i="38"/>
  <c r="E45" i="38"/>
  <c r="E46" i="38"/>
  <c r="E47" i="38"/>
  <c r="E48" i="38"/>
  <c r="E49" i="38"/>
  <c r="E50" i="38"/>
  <c r="E51" i="38"/>
  <c r="E12" i="38"/>
  <c r="E15" i="38"/>
  <c r="E32" i="38"/>
  <c r="E33" i="38"/>
  <c r="E38" i="38"/>
  <c r="E39" i="38"/>
  <c r="E14" i="38"/>
  <c r="E40" i="38"/>
  <c r="E52" i="38"/>
  <c r="E53" i="38"/>
  <c r="E54" i="38"/>
  <c r="E55" i="38"/>
  <c r="E56" i="38"/>
  <c r="E57" i="38"/>
  <c r="E58" i="38"/>
  <c r="E59" i="38"/>
  <c r="E60" i="38"/>
  <c r="E61" i="38"/>
  <c r="E62" i="38"/>
  <c r="E63" i="38"/>
  <c r="E64" i="38"/>
  <c r="E65" i="38"/>
  <c r="E66" i="38"/>
  <c r="E67" i="38"/>
  <c r="E68" i="38"/>
  <c r="E69" i="38"/>
  <c r="E70" i="38"/>
  <c r="E84" i="38"/>
  <c r="E85" i="38"/>
  <c r="E86" i="38"/>
  <c r="E87" i="38"/>
  <c r="E88" i="38"/>
  <c r="E89" i="38"/>
  <c r="E90" i="38"/>
  <c r="E91" i="38"/>
  <c r="E92" i="38"/>
  <c r="E93" i="38"/>
  <c r="E94" i="38"/>
  <c r="E95" i="38"/>
  <c r="E96" i="38"/>
  <c r="E97" i="38"/>
  <c r="E98" i="38"/>
  <c r="E99" i="38"/>
  <c r="E100" i="38"/>
  <c r="E101" i="38"/>
  <c r="E102" i="38"/>
  <c r="E103" i="38"/>
  <c r="E104" i="38"/>
  <c r="E105" i="38"/>
  <c r="E106" i="38"/>
  <c r="E107" i="38"/>
  <c r="E108" i="38"/>
  <c r="E109" i="38"/>
  <c r="E110" i="38"/>
  <c r="E111" i="38"/>
  <c r="E112" i="38"/>
  <c r="E113" i="38"/>
  <c r="E114" i="38"/>
  <c r="E115" i="38"/>
  <c r="E116" i="38"/>
  <c r="E117" i="38"/>
  <c r="E118" i="38"/>
  <c r="E119" i="38"/>
  <c r="E120" i="38"/>
  <c r="E121" i="38"/>
  <c r="E122" i="38"/>
  <c r="E123" i="38"/>
  <c r="E124" i="38"/>
  <c r="E125" i="38"/>
  <c r="E126" i="38"/>
  <c r="E127" i="38"/>
  <c r="E128" i="38"/>
  <c r="E129" i="38"/>
  <c r="E130" i="38"/>
  <c r="E131" i="38"/>
  <c r="E132" i="38"/>
  <c r="E133" i="38"/>
  <c r="E134" i="38"/>
  <c r="E135" i="38"/>
  <c r="E136" i="38"/>
  <c r="E137" i="38"/>
  <c r="E138" i="38"/>
  <c r="E139" i="38"/>
  <c r="E140" i="38"/>
  <c r="E141" i="38"/>
  <c r="E142" i="38"/>
  <c r="E143" i="38"/>
  <c r="E144" i="38"/>
  <c r="E145" i="38"/>
  <c r="E146" i="38"/>
  <c r="E147" i="38"/>
  <c r="E148" i="38"/>
  <c r="E149" i="38"/>
  <c r="E150" i="38"/>
  <c r="D41" i="38"/>
  <c r="D37" i="38"/>
  <c r="D18" i="38"/>
  <c r="D42" i="38"/>
  <c r="D45" i="38"/>
  <c r="D46" i="38"/>
  <c r="D47" i="38"/>
  <c r="D48" i="38"/>
  <c r="D49" i="38"/>
  <c r="D50" i="38"/>
  <c r="D51" i="38"/>
  <c r="D12" i="38"/>
  <c r="D15" i="38"/>
  <c r="D32" i="38"/>
  <c r="D33" i="38"/>
  <c r="D38" i="38"/>
  <c r="D39" i="38"/>
  <c r="D14" i="38"/>
  <c r="D40" i="38"/>
  <c r="D52" i="38"/>
  <c r="D53" i="38"/>
  <c r="D54" i="38"/>
  <c r="D55" i="38"/>
  <c r="D56" i="38"/>
  <c r="D57" i="38"/>
  <c r="D58" i="38"/>
  <c r="D59" i="38"/>
  <c r="D60" i="38"/>
  <c r="D61" i="38"/>
  <c r="D62" i="38"/>
  <c r="D63" i="38"/>
  <c r="D64" i="38"/>
  <c r="D65" i="38"/>
  <c r="D66" i="38"/>
  <c r="D67" i="38"/>
  <c r="D68" i="38"/>
  <c r="D69" i="38"/>
  <c r="D70"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K10" i="38"/>
  <c r="J10" i="38"/>
  <c r="I10" i="38"/>
  <c r="L7" i="38"/>
  <c r="L6" i="38"/>
  <c r="A5" i="38"/>
  <c r="A4" i="38"/>
  <c r="A3" i="38"/>
  <c r="N10" i="16"/>
  <c r="Q10" i="7" l="1"/>
  <c r="M10" i="38"/>
  <c r="N10" i="38"/>
  <c r="X10" i="9"/>
  <c r="W10" i="9"/>
  <c r="L10" i="13"/>
  <c r="M10" i="12"/>
  <c r="R10" i="31" l="1"/>
  <c r="S14" i="11" l="1"/>
  <c r="S15" i="11"/>
  <c r="T15" i="11" s="1"/>
  <c r="S16" i="11"/>
  <c r="T16" i="11" s="1"/>
  <c r="S17" i="11"/>
  <c r="T17" i="11" s="1"/>
  <c r="S18" i="11"/>
  <c r="T18" i="11" s="1"/>
  <c r="S19" i="11"/>
  <c r="T19" i="11" s="1"/>
  <c r="S20" i="11"/>
  <c r="T20" i="11" s="1"/>
  <c r="S21" i="11"/>
  <c r="T21" i="11" s="1"/>
  <c r="S22" i="11"/>
  <c r="T22" i="11" s="1"/>
  <c r="S23" i="11"/>
  <c r="T23" i="11" s="1"/>
  <c r="S24" i="11"/>
  <c r="T24" i="11" s="1"/>
  <c r="S25" i="11"/>
  <c r="T25" i="11" s="1"/>
  <c r="S26" i="11"/>
  <c r="T26" i="11" s="1"/>
  <c r="S27" i="11"/>
  <c r="T27" i="11" s="1"/>
  <c r="S28" i="11"/>
  <c r="T28" i="11" s="1"/>
  <c r="S29" i="11"/>
  <c r="T29" i="11" s="1"/>
  <c r="S30" i="11"/>
  <c r="T30" i="11" s="1"/>
  <c r="S31" i="11"/>
  <c r="T31" i="11" s="1"/>
  <c r="S32" i="11"/>
  <c r="T32" i="11" s="1"/>
  <c r="S33" i="11"/>
  <c r="T33" i="11" s="1"/>
  <c r="S34" i="11"/>
  <c r="T34" i="11" s="1"/>
  <c r="S35" i="11"/>
  <c r="T35" i="11" s="1"/>
  <c r="S36" i="11"/>
  <c r="T36" i="11" s="1"/>
  <c r="S37" i="11"/>
  <c r="T37" i="11" s="1"/>
  <c r="S38" i="11"/>
  <c r="T38" i="11" s="1"/>
  <c r="S39" i="11"/>
  <c r="T39" i="11" s="1"/>
  <c r="S40" i="11"/>
  <c r="T40" i="11" s="1"/>
  <c r="S41" i="11"/>
  <c r="T41" i="11" s="1"/>
  <c r="S42" i="11"/>
  <c r="T42" i="11" s="1"/>
  <c r="S43" i="11"/>
  <c r="T43" i="11" s="1"/>
  <c r="S44" i="11"/>
  <c r="T44" i="11" s="1"/>
  <c r="S45" i="11"/>
  <c r="T45" i="11" s="1"/>
  <c r="S46" i="11"/>
  <c r="T46" i="11" s="1"/>
  <c r="S47" i="11"/>
  <c r="T47" i="11" s="1"/>
  <c r="S48" i="11"/>
  <c r="T48" i="11" s="1"/>
  <c r="S49" i="11"/>
  <c r="T49" i="11" s="1"/>
  <c r="S50" i="11"/>
  <c r="T50" i="11" s="1"/>
  <c r="S51" i="11"/>
  <c r="T51" i="11" s="1"/>
  <c r="S52" i="11"/>
  <c r="T52" i="11" s="1"/>
  <c r="S53" i="11"/>
  <c r="T53" i="11" s="1"/>
  <c r="S54" i="11"/>
  <c r="T54" i="11" s="1"/>
  <c r="S55" i="11"/>
  <c r="T55" i="11" s="1"/>
  <c r="S56" i="11"/>
  <c r="T56" i="11" s="1"/>
  <c r="S57" i="11"/>
  <c r="T57" i="11" s="1"/>
  <c r="S58" i="11"/>
  <c r="T58" i="11" s="1"/>
  <c r="S59" i="11"/>
  <c r="T59" i="11" s="1"/>
  <c r="S60" i="11"/>
  <c r="T60" i="11" s="1"/>
  <c r="S61" i="11"/>
  <c r="T61" i="11" s="1"/>
  <c r="S62" i="11"/>
  <c r="T62" i="11" s="1"/>
  <c r="S63" i="11"/>
  <c r="T63" i="11" s="1"/>
  <c r="S64" i="11"/>
  <c r="T64" i="11" s="1"/>
  <c r="S65" i="11"/>
  <c r="T65" i="11" s="1"/>
  <c r="S66" i="11"/>
  <c r="T66" i="11" s="1"/>
  <c r="S67" i="11"/>
  <c r="T67" i="11" s="1"/>
  <c r="S68" i="11"/>
  <c r="T68" i="11" s="1"/>
  <c r="S69" i="11"/>
  <c r="T69" i="11" s="1"/>
  <c r="S70" i="11"/>
  <c r="T70" i="11" s="1"/>
  <c r="S71" i="11"/>
  <c r="T71" i="11" s="1"/>
  <c r="S72" i="11"/>
  <c r="T72" i="11" s="1"/>
  <c r="S73" i="11"/>
  <c r="T73" i="11" s="1"/>
  <c r="S74" i="11"/>
  <c r="T74" i="11" s="1"/>
  <c r="S75" i="11"/>
  <c r="T75" i="11" s="1"/>
  <c r="S76" i="11"/>
  <c r="T76" i="11" s="1"/>
  <c r="S77" i="11"/>
  <c r="T77" i="11" s="1"/>
  <c r="S78" i="11"/>
  <c r="T78" i="11" s="1"/>
  <c r="S79" i="11"/>
  <c r="T79" i="11" s="1"/>
  <c r="S80" i="11"/>
  <c r="T80" i="11" s="1"/>
  <c r="S81" i="11"/>
  <c r="T81" i="11" s="1"/>
  <c r="S82" i="11"/>
  <c r="T82" i="11" s="1"/>
  <c r="S83" i="11"/>
  <c r="T83" i="11" s="1"/>
  <c r="S84" i="11"/>
  <c r="T84" i="11" s="1"/>
  <c r="S85" i="11"/>
  <c r="T85" i="11" s="1"/>
  <c r="S86" i="11"/>
  <c r="T86" i="11" s="1"/>
  <c r="S87" i="11"/>
  <c r="T87" i="11" s="1"/>
  <c r="S88" i="11"/>
  <c r="T88" i="11" s="1"/>
  <c r="S89" i="11"/>
  <c r="T89" i="11" s="1"/>
  <c r="S90" i="11"/>
  <c r="T90" i="11" s="1"/>
  <c r="S91" i="11"/>
  <c r="T91" i="11" s="1"/>
  <c r="S92" i="11"/>
  <c r="T92" i="11" s="1"/>
  <c r="S93" i="11"/>
  <c r="T93" i="11" s="1"/>
  <c r="S94" i="11"/>
  <c r="T94" i="11" s="1"/>
  <c r="S95" i="11"/>
  <c r="T95" i="11" s="1"/>
  <c r="S96" i="11"/>
  <c r="T96" i="11" s="1"/>
  <c r="S97" i="11"/>
  <c r="T97" i="11" s="1"/>
  <c r="S98" i="11"/>
  <c r="T98" i="11" s="1"/>
  <c r="S99" i="11"/>
  <c r="T99" i="11" s="1"/>
  <c r="S100" i="11"/>
  <c r="T100" i="11" s="1"/>
  <c r="S101" i="11"/>
  <c r="T101" i="11" s="1"/>
  <c r="S102" i="11"/>
  <c r="T102" i="11" s="1"/>
  <c r="S103" i="11"/>
  <c r="T103" i="11" s="1"/>
  <c r="S104" i="11"/>
  <c r="T104" i="11" s="1"/>
  <c r="S105" i="11"/>
  <c r="T105" i="11" s="1"/>
  <c r="S106" i="11"/>
  <c r="T106" i="11" s="1"/>
  <c r="S107" i="11"/>
  <c r="T107" i="11" s="1"/>
  <c r="S108" i="11"/>
  <c r="T108" i="11" s="1"/>
  <c r="S109" i="11"/>
  <c r="T109" i="11" s="1"/>
  <c r="S110" i="11"/>
  <c r="T110" i="11" s="1"/>
  <c r="S111" i="11"/>
  <c r="T111" i="11" s="1"/>
  <c r="S112" i="11"/>
  <c r="T112" i="11" s="1"/>
  <c r="S113" i="11"/>
  <c r="T113" i="11" s="1"/>
  <c r="S114" i="11"/>
  <c r="T114" i="11" s="1"/>
  <c r="S115" i="11"/>
  <c r="T115" i="11" s="1"/>
  <c r="S116" i="11"/>
  <c r="T116" i="11" s="1"/>
  <c r="S117" i="11"/>
  <c r="T117" i="11" s="1"/>
  <c r="S118" i="11"/>
  <c r="T118" i="11" s="1"/>
  <c r="S119" i="11"/>
  <c r="T119" i="11" s="1"/>
  <c r="S120" i="11"/>
  <c r="T120" i="11" s="1"/>
  <c r="S121" i="11"/>
  <c r="T121" i="11" s="1"/>
  <c r="S122" i="11"/>
  <c r="T122" i="11" s="1"/>
  <c r="S123" i="11"/>
  <c r="T123" i="11" s="1"/>
  <c r="S124" i="11"/>
  <c r="T124" i="11" s="1"/>
  <c r="S125" i="11"/>
  <c r="T125" i="11" s="1"/>
  <c r="S126" i="11"/>
  <c r="T126" i="11" s="1"/>
  <c r="S127" i="11"/>
  <c r="T127" i="11" s="1"/>
  <c r="S128" i="11"/>
  <c r="T128" i="11" s="1"/>
  <c r="S129" i="11"/>
  <c r="T129" i="11" s="1"/>
  <c r="S130" i="11"/>
  <c r="T130" i="11" s="1"/>
  <c r="S131" i="11"/>
  <c r="T131" i="11" s="1"/>
  <c r="S132" i="11"/>
  <c r="T132" i="11" s="1"/>
  <c r="S133" i="11"/>
  <c r="T133" i="11" s="1"/>
  <c r="S134" i="11"/>
  <c r="T134" i="11" s="1"/>
  <c r="S135" i="11"/>
  <c r="T135" i="11" s="1"/>
  <c r="S136" i="11"/>
  <c r="T136" i="11" s="1"/>
  <c r="S137" i="11"/>
  <c r="T137" i="11" s="1"/>
  <c r="S138" i="11"/>
  <c r="T138" i="11" s="1"/>
  <c r="S139" i="11"/>
  <c r="T139" i="11" s="1"/>
  <c r="S140" i="11"/>
  <c r="T140" i="11" s="1"/>
  <c r="S141" i="11"/>
  <c r="T141" i="11" s="1"/>
  <c r="S142" i="11"/>
  <c r="T142" i="11" s="1"/>
  <c r="S143" i="11"/>
  <c r="T143" i="11" s="1"/>
  <c r="S144" i="11"/>
  <c r="T144" i="11" s="1"/>
  <c r="S145" i="11"/>
  <c r="T145" i="11" s="1"/>
  <c r="S146" i="11"/>
  <c r="T146" i="11" s="1"/>
  <c r="S147" i="11"/>
  <c r="T147" i="11" s="1"/>
  <c r="S148" i="11"/>
  <c r="T148" i="11" s="1"/>
  <c r="S149" i="11"/>
  <c r="T149" i="11" s="1"/>
  <c r="S150" i="11"/>
  <c r="T150" i="11" s="1"/>
  <c r="S151" i="11"/>
  <c r="T151" i="11" s="1"/>
  <c r="S152" i="11"/>
  <c r="T152" i="11" s="1"/>
  <c r="S153" i="11"/>
  <c r="T153" i="11" s="1"/>
  <c r="S154" i="11"/>
  <c r="T154" i="11" s="1"/>
  <c r="S155" i="11"/>
  <c r="T155" i="11" s="1"/>
  <c r="S156" i="11"/>
  <c r="T156" i="11" s="1"/>
  <c r="S157" i="11"/>
  <c r="T157" i="11" s="1"/>
  <c r="S158" i="11"/>
  <c r="T158" i="11" s="1"/>
  <c r="S159" i="11"/>
  <c r="T159" i="11" s="1"/>
  <c r="S160" i="11"/>
  <c r="T160" i="11" s="1"/>
  <c r="S161" i="11"/>
  <c r="T161" i="11" s="1"/>
  <c r="S162" i="11"/>
  <c r="T162" i="11" s="1"/>
  <c r="S163" i="11"/>
  <c r="T163" i="11" s="1"/>
  <c r="S164" i="11"/>
  <c r="T164" i="11" s="1"/>
  <c r="S165" i="11"/>
  <c r="T165" i="11" s="1"/>
  <c r="S166" i="11"/>
  <c r="T166" i="11" s="1"/>
  <c r="S167" i="11"/>
  <c r="T167" i="11" s="1"/>
  <c r="S168" i="11"/>
  <c r="T168" i="11" s="1"/>
  <c r="S169" i="11"/>
  <c r="T169" i="11" s="1"/>
  <c r="S170" i="11"/>
  <c r="T170" i="11" s="1"/>
  <c r="S171" i="11"/>
  <c r="T171" i="11" s="1"/>
  <c r="S172" i="11"/>
  <c r="T172" i="11" s="1"/>
  <c r="S173" i="11"/>
  <c r="T173" i="11" s="1"/>
  <c r="S174" i="11"/>
  <c r="T174" i="11" s="1"/>
  <c r="S175" i="11"/>
  <c r="T175" i="11" s="1"/>
  <c r="S176" i="11"/>
  <c r="T176" i="11" s="1"/>
  <c r="S177" i="11"/>
  <c r="T177" i="11" s="1"/>
  <c r="S178" i="11"/>
  <c r="T178" i="11" s="1"/>
  <c r="S179" i="11"/>
  <c r="T179" i="11" s="1"/>
  <c r="S180" i="11"/>
  <c r="T180" i="11" s="1"/>
  <c r="S181" i="11"/>
  <c r="T181" i="11" s="1"/>
  <c r="S182" i="11"/>
  <c r="T182" i="11" s="1"/>
  <c r="S183" i="11"/>
  <c r="T183" i="11" s="1"/>
  <c r="S184" i="11"/>
  <c r="T184" i="11" s="1"/>
  <c r="S185" i="11"/>
  <c r="T185" i="11" s="1"/>
  <c r="S186" i="11"/>
  <c r="T186" i="11" s="1"/>
  <c r="S187" i="11"/>
  <c r="T187" i="11" s="1"/>
  <c r="S188" i="11"/>
  <c r="T188" i="11" s="1"/>
  <c r="S189" i="11"/>
  <c r="T189" i="11" s="1"/>
  <c r="S190" i="11"/>
  <c r="T190" i="11" s="1"/>
  <c r="S191" i="11"/>
  <c r="T191" i="11" s="1"/>
  <c r="S192" i="11"/>
  <c r="T192" i="11" s="1"/>
  <c r="S193" i="11"/>
  <c r="T193" i="11" s="1"/>
  <c r="S194" i="11"/>
  <c r="T194" i="11" s="1"/>
  <c r="S195" i="11"/>
  <c r="T195" i="11" s="1"/>
  <c r="S196" i="11"/>
  <c r="T196" i="11" s="1"/>
  <c r="S197" i="11"/>
  <c r="T197" i="11" s="1"/>
  <c r="S198" i="11"/>
  <c r="T198" i="11" s="1"/>
  <c r="S199" i="11"/>
  <c r="T199" i="11" s="1"/>
  <c r="S200" i="11"/>
  <c r="T200" i="11" s="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Q12" i="11"/>
  <c r="P12" i="11"/>
  <c r="O12" i="11"/>
  <c r="R9" i="11"/>
  <c r="R8" i="11"/>
  <c r="A7" i="11"/>
  <c r="A6" i="11"/>
  <c r="A5" i="11"/>
  <c r="T14" i="11" l="1"/>
  <c r="S12" i="11"/>
  <c r="B40" i="19" l="1"/>
  <c r="C40" i="19" l="1"/>
  <c r="T12" i="11" l="1"/>
  <c r="L7" i="17"/>
  <c r="H7" i="17"/>
  <c r="C13" i="19" l="1"/>
  <c r="B13" i="19"/>
  <c r="A5" i="19"/>
  <c r="A4" i="19"/>
  <c r="A3" i="19"/>
  <c r="M172" i="7"/>
  <c r="N172" i="7" s="1"/>
  <c r="M171" i="7"/>
  <c r="N171" i="7" s="1"/>
  <c r="M170" i="7"/>
  <c r="N170" i="7" s="1"/>
  <c r="M169" i="7"/>
  <c r="N169" i="7" s="1"/>
  <c r="M168" i="7"/>
  <c r="N168" i="7" s="1"/>
  <c r="M167" i="7"/>
  <c r="N167" i="7" s="1"/>
  <c r="M166" i="7"/>
  <c r="N166" i="7" s="1"/>
  <c r="M165" i="7"/>
  <c r="N165" i="7" s="1"/>
  <c r="M164" i="7"/>
  <c r="N164" i="7" s="1"/>
  <c r="M163" i="7"/>
  <c r="N163" i="7" s="1"/>
  <c r="M162" i="7"/>
  <c r="N162" i="7" s="1"/>
  <c r="M161" i="7"/>
  <c r="N161" i="7" s="1"/>
  <c r="M160" i="7"/>
  <c r="N160" i="7" s="1"/>
  <c r="M159" i="7"/>
  <c r="N159" i="7" s="1"/>
  <c r="M158" i="7"/>
  <c r="N158" i="7" s="1"/>
  <c r="M157" i="7"/>
  <c r="N157" i="7" s="1"/>
  <c r="M156" i="7"/>
  <c r="N156" i="7" s="1"/>
  <c r="M155" i="7"/>
  <c r="N155" i="7" s="1"/>
  <c r="M154" i="7"/>
  <c r="N154" i="7" s="1"/>
  <c r="M153" i="7"/>
  <c r="N153" i="7" s="1"/>
  <c r="M152" i="7"/>
  <c r="N152" i="7" s="1"/>
  <c r="M151" i="7"/>
  <c r="N151" i="7" s="1"/>
  <c r="A5" i="3"/>
  <c r="A4" i="3"/>
  <c r="A3" i="3"/>
  <c r="H22" i="48"/>
  <c r="G22" i="48"/>
  <c r="E22" i="48"/>
  <c r="D22" i="48"/>
  <c r="I21" i="48"/>
  <c r="J21" i="48" s="1"/>
  <c r="I20" i="48"/>
  <c r="J20" i="48" s="1"/>
  <c r="I19" i="48"/>
  <c r="J19" i="48" s="1"/>
  <c r="I18" i="48"/>
  <c r="J18" i="48" s="1"/>
  <c r="I17" i="48"/>
  <c r="J17" i="48" s="1"/>
  <c r="H318" i="18"/>
  <c r="H317" i="18"/>
  <c r="I317" i="18" s="1"/>
  <c r="H316" i="18"/>
  <c r="I316" i="18" s="1"/>
  <c r="H315" i="18"/>
  <c r="I315" i="18" s="1"/>
  <c r="H314" i="18"/>
  <c r="I314" i="18" s="1"/>
  <c r="H313" i="18"/>
  <c r="I313" i="18" s="1"/>
  <c r="H312" i="18"/>
  <c r="I312" i="18" s="1"/>
  <c r="H311" i="18"/>
  <c r="I311" i="18" s="1"/>
  <c r="H310" i="18"/>
  <c r="I310" i="18" s="1"/>
  <c r="H309" i="18"/>
  <c r="I309" i="18" s="1"/>
  <c r="H308" i="18"/>
  <c r="I308" i="18" s="1"/>
  <c r="H307" i="18"/>
  <c r="I307" i="18" s="1"/>
  <c r="H306" i="18"/>
  <c r="I306" i="18" s="1"/>
  <c r="H305" i="18"/>
  <c r="I305" i="18" s="1"/>
  <c r="H304" i="18"/>
  <c r="I304" i="18" s="1"/>
  <c r="H303" i="18"/>
  <c r="I303" i="18" s="1"/>
  <c r="H302" i="18"/>
  <c r="I302" i="18" s="1"/>
  <c r="H301" i="18"/>
  <c r="I301" i="18" s="1"/>
  <c r="H300" i="18"/>
  <c r="I300" i="18" s="1"/>
  <c r="H299" i="18"/>
  <c r="I299" i="18" s="1"/>
  <c r="H298" i="18"/>
  <c r="I298" i="18" s="1"/>
  <c r="I319" i="18" s="1"/>
  <c r="B110" i="18"/>
  <c r="D98" i="18"/>
  <c r="C98" i="18"/>
  <c r="B98" i="18"/>
  <c r="BC40" i="18"/>
  <c r="D40" i="19" l="1"/>
  <c r="F22" i="48"/>
  <c r="I22" i="48"/>
  <c r="D13" i="19"/>
  <c r="J22" i="48"/>
  <c r="D42" i="19" l="1"/>
  <c r="D43" i="19" s="1"/>
</calcChain>
</file>

<file path=xl/comments1.xml><?xml version="1.0" encoding="utf-8"?>
<comments xmlns="http://schemas.openxmlformats.org/spreadsheetml/2006/main">
  <authors>
    <author>Mintra Chaipant</author>
    <author>Cal EMA</author>
    <author>Yoon, Charlie@CalOES</author>
  </authors>
  <commentList>
    <comment ref="A10" authorId="0" shapeId="0">
      <text>
        <r>
          <rPr>
            <b/>
            <sz val="16"/>
            <color indexed="81"/>
            <rFont val="Century Gothic"/>
            <family val="2"/>
          </rPr>
          <t>State Homeland Security Strategy Goals (SHSS):</t>
        </r>
        <r>
          <rPr>
            <b/>
            <sz val="14"/>
            <color indexed="81"/>
            <rFont val="Century Gothic"/>
            <family val="2"/>
          </rPr>
          <t xml:space="preserve">
#1: </t>
        </r>
        <r>
          <rPr>
            <sz val="14"/>
            <color indexed="81"/>
            <rFont val="Century Gothic"/>
            <family val="2"/>
          </rPr>
          <t xml:space="preserve">Enhance Information Collection, Analysis, and Sharing, in Support of Public Safety Operations Across California
</t>
        </r>
        <r>
          <rPr>
            <b/>
            <sz val="14"/>
            <color indexed="81"/>
            <rFont val="Century Gothic"/>
            <family val="2"/>
          </rPr>
          <t xml:space="preserve">
#2: </t>
        </r>
        <r>
          <rPr>
            <sz val="14"/>
            <color indexed="81"/>
            <rFont val="Century Gothic"/>
            <family val="2"/>
          </rPr>
          <t xml:space="preserve">Protect Critical Infrastructure and Key Resources From All Threats and Hazards
</t>
        </r>
        <r>
          <rPr>
            <b/>
            <sz val="14"/>
            <color indexed="81"/>
            <rFont val="Century Gothic"/>
            <family val="2"/>
          </rPr>
          <t>#3:</t>
        </r>
        <r>
          <rPr>
            <sz val="14"/>
            <color indexed="81"/>
            <rFont val="Century Gothic"/>
            <family val="2"/>
          </rPr>
          <t xml:space="preserve"> Strengthen Security and Preparedness Across Cyberspace
</t>
        </r>
        <r>
          <rPr>
            <b/>
            <sz val="14"/>
            <color indexed="81"/>
            <rFont val="Century Gothic"/>
            <family val="2"/>
          </rPr>
          <t xml:space="preserve">
#4: </t>
        </r>
        <r>
          <rPr>
            <sz val="14"/>
            <color indexed="81"/>
            <rFont val="Century Gothic"/>
            <family val="2"/>
          </rPr>
          <t xml:space="preserve">Strengthen Communications Capabilities Through Planning, Governance, Technology, and Equipment
</t>
        </r>
        <r>
          <rPr>
            <b/>
            <sz val="14"/>
            <color indexed="81"/>
            <rFont val="Century Gothic"/>
            <family val="2"/>
          </rPr>
          <t xml:space="preserve">
#5: </t>
        </r>
        <r>
          <rPr>
            <sz val="14"/>
            <color indexed="81"/>
            <rFont val="Century Gothic"/>
            <family val="2"/>
          </rPr>
          <t xml:space="preserve">Enhance Community Preparedness
</t>
        </r>
        <r>
          <rPr>
            <b/>
            <sz val="14"/>
            <color indexed="81"/>
            <rFont val="Century Gothic"/>
            <family val="2"/>
          </rPr>
          <t xml:space="preserve">
#6: </t>
        </r>
        <r>
          <rPr>
            <sz val="14"/>
            <color indexed="81"/>
            <rFont val="Century Gothic"/>
            <family val="2"/>
          </rPr>
          <t xml:space="preserve">Enhance Multi-Jurisdictional / Inter-Jurisdictional All-Hazards Incident Catastrophic Planning, Response, and Recovery Capabilities
</t>
        </r>
        <r>
          <rPr>
            <b/>
            <sz val="14"/>
            <color indexed="81"/>
            <rFont val="Century Gothic"/>
            <family val="2"/>
          </rPr>
          <t xml:space="preserve">
#7: </t>
        </r>
        <r>
          <rPr>
            <sz val="14"/>
            <color indexed="81"/>
            <rFont val="Century Gothic"/>
            <family val="2"/>
          </rPr>
          <t xml:space="preserve">Improve Medical and Health Capabilities
</t>
        </r>
        <r>
          <rPr>
            <b/>
            <sz val="14"/>
            <color indexed="81"/>
            <rFont val="Century Gothic"/>
            <family val="2"/>
          </rPr>
          <t xml:space="preserve">
#8: </t>
        </r>
        <r>
          <rPr>
            <sz val="14"/>
            <color indexed="81"/>
            <rFont val="Century Gothic"/>
            <family val="2"/>
          </rPr>
          <t xml:space="preserve">Enhance Incident Recovery Capabilities
</t>
        </r>
        <r>
          <rPr>
            <b/>
            <sz val="14"/>
            <color indexed="81"/>
            <rFont val="Century Gothic"/>
            <family val="2"/>
          </rPr>
          <t xml:space="preserve">
#9: </t>
        </r>
        <r>
          <rPr>
            <sz val="14"/>
            <color indexed="81"/>
            <rFont val="Century Gothic"/>
            <family val="2"/>
          </rPr>
          <t xml:space="preserve">Strengthen Food and Agriculture Preparedness
</t>
        </r>
        <r>
          <rPr>
            <b/>
            <sz val="14"/>
            <color indexed="81"/>
            <rFont val="Century Gothic"/>
            <family val="2"/>
          </rPr>
          <t xml:space="preserve">
#10: </t>
        </r>
        <r>
          <rPr>
            <sz val="14"/>
            <color indexed="81"/>
            <rFont val="Century Gothic"/>
            <family val="2"/>
          </rPr>
          <t xml:space="preserve">Prevent Violent Extremism Through Multi-Jurisdictional and Inter-Jurisdictional Collaboration and Coordination
</t>
        </r>
        <r>
          <rPr>
            <b/>
            <sz val="14"/>
            <color indexed="81"/>
            <rFont val="Century Gothic"/>
            <family val="2"/>
          </rPr>
          <t xml:space="preserve">
#11: </t>
        </r>
        <r>
          <rPr>
            <sz val="14"/>
            <color indexed="81"/>
            <rFont val="Century Gothic"/>
            <family val="2"/>
          </rPr>
          <t xml:space="preserve">Enhance Homeland Security Exercise, Evaluation, and Training Programs
</t>
        </r>
        <r>
          <rPr>
            <b/>
            <sz val="14"/>
            <color indexed="81"/>
            <rFont val="Century Gothic"/>
            <family val="2"/>
          </rPr>
          <t xml:space="preserve">#12: </t>
        </r>
        <r>
          <rPr>
            <sz val="14"/>
            <color indexed="81"/>
            <rFont val="Century Gothic"/>
            <family val="2"/>
          </rPr>
          <t>Protect Against Effects of Climate Change</t>
        </r>
      </text>
    </comment>
    <comment ref="B10" authorId="1" shapeId="0">
      <text>
        <r>
          <rPr>
            <b/>
            <sz val="16"/>
            <color indexed="81"/>
            <rFont val="Century Gothic"/>
            <family val="2"/>
          </rPr>
          <t>Direct/Subaward:</t>
        </r>
        <r>
          <rPr>
            <sz val="14"/>
            <color indexed="81"/>
            <rFont val="Century Gothic"/>
            <family val="2"/>
          </rPr>
          <t xml:space="preserve">
Use the drop down list to identify if the project is Direct or Subaward</t>
        </r>
      </text>
    </comment>
    <comment ref="C10" authorId="0" shapeId="0">
      <text>
        <r>
          <rPr>
            <b/>
            <sz val="16"/>
            <color indexed="81"/>
            <rFont val="Century Gothic"/>
            <family val="2"/>
          </rPr>
          <t xml:space="preserve">Project:
</t>
        </r>
        <r>
          <rPr>
            <b/>
            <sz val="14"/>
            <color indexed="81"/>
            <rFont val="Century Gothic"/>
            <family val="2"/>
          </rPr>
          <t xml:space="preserve">
</t>
        </r>
        <r>
          <rPr>
            <sz val="14"/>
            <color indexed="81"/>
            <rFont val="Century Gothic"/>
            <family val="2"/>
          </rPr>
          <t>Use the pull down menu to enter the project letter.  Limited to 26 project (A-Z)</t>
        </r>
      </text>
    </comment>
    <comment ref="D10" authorId="2" shapeId="0">
      <text>
        <r>
          <rPr>
            <b/>
            <sz val="18"/>
            <color indexed="81"/>
            <rFont val="Century Gothic"/>
            <family val="2"/>
          </rPr>
          <t>Project Title:</t>
        </r>
        <r>
          <rPr>
            <sz val="14"/>
            <color indexed="81"/>
            <rFont val="Century Gothic"/>
            <family val="2"/>
          </rPr>
          <t xml:space="preserve">
Provide a title for specified project. Title must reflect nature of work to be completed under the project.</t>
        </r>
      </text>
    </comment>
    <comment ref="E10" authorId="2" shapeId="0">
      <text>
        <r>
          <rPr>
            <b/>
            <sz val="16"/>
            <color indexed="81"/>
            <rFont val="Century Gothic"/>
            <family val="2"/>
          </rPr>
          <t xml:space="preserve">Project Description:
</t>
        </r>
        <r>
          <rPr>
            <sz val="13"/>
            <color indexed="81"/>
            <rFont val="Century Gothic"/>
            <family val="2"/>
          </rPr>
          <t xml:space="preserve">
</t>
        </r>
        <r>
          <rPr>
            <sz val="14"/>
            <color indexed="81"/>
            <rFont val="Century Gothic"/>
            <family val="2"/>
          </rPr>
          <t>Provide a detailed description of your project. Do not exceed 1,000 characters in any cell. Word Wrap feature will not function beyond 1,000 characters (including punctuation, spaces, etc.)</t>
        </r>
      </text>
    </comment>
    <comment ref="J10" authorId="1" shapeId="0">
      <text>
        <r>
          <rPr>
            <b/>
            <sz val="16"/>
            <color indexed="81"/>
            <rFont val="Century Gothic"/>
            <family val="2"/>
          </rPr>
          <t>Core Capability:</t>
        </r>
        <r>
          <rPr>
            <sz val="9"/>
            <color indexed="81"/>
            <rFont val="Tahoma"/>
            <family val="2"/>
          </rPr>
          <t xml:space="preserve">
</t>
        </r>
        <r>
          <rPr>
            <sz val="14"/>
            <color indexed="81"/>
            <rFont val="Century Gothic"/>
            <family val="2"/>
          </rPr>
          <t>Select a Core Capability that best corresponds to your projects.</t>
        </r>
      </text>
    </comment>
    <comment ref="K10" authorId="1" shapeId="0">
      <text>
        <r>
          <rPr>
            <b/>
            <sz val="16"/>
            <color indexed="81"/>
            <rFont val="Century Gothic"/>
            <family val="2"/>
          </rPr>
          <t>Capability Building:</t>
        </r>
        <r>
          <rPr>
            <sz val="9"/>
            <color indexed="81"/>
            <rFont val="Century Gothic"/>
            <family val="2"/>
          </rPr>
          <t xml:space="preserve">
</t>
        </r>
        <r>
          <rPr>
            <sz val="14"/>
            <color indexed="81"/>
            <rFont val="Century Gothic"/>
            <family val="2"/>
          </rPr>
          <t>Select Build or Sustain Capability that corresponds to your project.</t>
        </r>
      </text>
    </comment>
    <comment ref="L10" authorId="1" shapeId="0">
      <text>
        <r>
          <rPr>
            <b/>
            <sz val="16"/>
            <color indexed="81"/>
            <rFont val="Century Gothic"/>
            <family val="2"/>
          </rPr>
          <t>Deployable / Shareable:</t>
        </r>
        <r>
          <rPr>
            <b/>
            <sz val="9"/>
            <color indexed="81"/>
            <rFont val="Century Gothic"/>
            <family val="2"/>
          </rPr>
          <t xml:space="preserve">
</t>
        </r>
        <r>
          <rPr>
            <b/>
            <sz val="14"/>
            <color indexed="81"/>
            <rFont val="Century Gothic"/>
            <family val="2"/>
          </rPr>
          <t>Deployable:</t>
        </r>
        <r>
          <rPr>
            <sz val="14"/>
            <color indexed="81"/>
            <rFont val="Century Gothic"/>
            <family val="2"/>
          </rPr>
          <t xml:space="preserve"> Indicates if the assets or activities of the project are deployable to other jurisdictions.
</t>
        </r>
        <r>
          <rPr>
            <b/>
            <sz val="14"/>
            <color indexed="81"/>
            <rFont val="Century Gothic"/>
            <family val="2"/>
          </rPr>
          <t>Shareable:</t>
        </r>
        <r>
          <rPr>
            <sz val="14"/>
            <color indexed="81"/>
            <rFont val="Century Gothic"/>
            <family val="2"/>
          </rPr>
          <t xml:space="preserve"> Indicates if the assets or activities of the project are shareable since they are not physically deployable.</t>
        </r>
      </text>
    </comment>
    <comment ref="Q10" authorId="2" shapeId="0">
      <text>
        <r>
          <rPr>
            <b/>
            <sz val="16"/>
            <color indexed="81"/>
            <rFont val="Century Gothic"/>
            <family val="2"/>
          </rPr>
          <t xml:space="preserve">Expenditures to Date
</t>
        </r>
        <r>
          <rPr>
            <sz val="14"/>
            <color indexed="81"/>
            <rFont val="Century Gothic"/>
            <family val="2"/>
          </rPr>
          <t>This value includes the total cost charged to the grant and the corresponding match amount.</t>
        </r>
      </text>
    </comment>
  </commentList>
</comments>
</file>

<file path=xl/comments10.xml><?xml version="1.0" encoding="utf-8"?>
<comments xmlns="http://schemas.openxmlformats.org/spreadsheetml/2006/main">
  <authors>
    <author>LDavis</author>
    <author>Huy Tram</author>
  </authors>
  <commentList>
    <comment ref="A10" authorId="0" shapeId="0">
      <text>
        <r>
          <rPr>
            <b/>
            <sz val="14"/>
            <color indexed="81"/>
            <rFont val="Century Gothic"/>
            <family val="2"/>
          </rPr>
          <t>Project Letter:</t>
        </r>
        <r>
          <rPr>
            <sz val="14"/>
            <color indexed="81"/>
            <rFont val="Century Gothic"/>
            <family val="2"/>
          </rPr>
          <t xml:space="preserve">
Use the drop down menu to enter the </t>
        </r>
        <r>
          <rPr>
            <b/>
            <sz val="14"/>
            <color indexed="81"/>
            <rFont val="Century Gothic"/>
            <family val="2"/>
          </rPr>
          <t>Project</t>
        </r>
        <r>
          <rPr>
            <sz val="14"/>
            <color indexed="81"/>
            <rFont val="Century Gothic"/>
            <family val="2"/>
          </rPr>
          <t xml:space="preserve"> letter.  Limited to 20 projects A-T</t>
        </r>
      </text>
    </comment>
    <comment ref="D10" authorId="0" shapeId="0">
      <text>
        <r>
          <rPr>
            <b/>
            <sz val="12"/>
            <color indexed="81"/>
            <rFont val="Century Gothic"/>
            <family val="2"/>
          </rPr>
          <t xml:space="preserve">Funding Source:
EMPG – </t>
        </r>
        <r>
          <rPr>
            <sz val="12"/>
            <color indexed="81"/>
            <rFont val="Century Gothic"/>
            <family val="2"/>
          </rPr>
          <t>Emergency Management Performance Grant Program</t>
        </r>
        <r>
          <rPr>
            <b/>
            <sz val="12"/>
            <color indexed="81"/>
            <rFont val="Century Gothic"/>
            <family val="2"/>
          </rPr>
          <t xml:space="preserve">
</t>
        </r>
        <r>
          <rPr>
            <b/>
            <sz val="9"/>
            <color indexed="81"/>
            <rFont val="Tahoma"/>
            <family val="2"/>
          </rPr>
          <t xml:space="preserve">
</t>
        </r>
      </text>
    </comment>
    <comment ref="E10" authorId="1" shapeId="0">
      <text>
        <r>
          <rPr>
            <b/>
            <sz val="12"/>
            <color indexed="81"/>
            <rFont val="Century Gothic"/>
            <family val="2"/>
          </rPr>
          <t xml:space="preserve">Discipline:
</t>
        </r>
        <r>
          <rPr>
            <sz val="12"/>
            <color indexed="81"/>
            <rFont val="Century Gothic"/>
            <family val="2"/>
          </rPr>
          <t xml:space="preserve">
</t>
        </r>
        <r>
          <rPr>
            <b/>
            <sz val="12"/>
            <color indexed="81"/>
            <rFont val="Century Gothic"/>
            <family val="2"/>
          </rPr>
          <t>EMG</t>
        </r>
        <r>
          <rPr>
            <sz val="12"/>
            <color indexed="81"/>
            <rFont val="Century Gothic"/>
            <family val="2"/>
          </rPr>
          <t xml:space="preserve"> - Emergency Management</t>
        </r>
        <r>
          <rPr>
            <sz val="9"/>
            <color indexed="81"/>
            <rFont val="Tahoma"/>
            <family val="2"/>
          </rPr>
          <t xml:space="preserve">
</t>
        </r>
      </text>
    </comment>
    <comment ref="G10" authorId="1" shapeId="0">
      <text>
        <r>
          <rPr>
            <b/>
            <sz val="12"/>
            <color indexed="81"/>
            <rFont val="Century Gothic"/>
            <family val="2"/>
          </rPr>
          <t>Solution Area Sub-Category:</t>
        </r>
        <r>
          <rPr>
            <sz val="12"/>
            <color indexed="81"/>
            <rFont val="Century Gothic"/>
            <family val="2"/>
          </rPr>
          <t xml:space="preserve">
Select an option from the "Solution Area" drop down menu to display  "Solution Area Sub-Category" options</t>
        </r>
      </text>
    </comment>
  </commentList>
</comments>
</file>

<file path=xl/comments11.xml><?xml version="1.0" encoding="utf-8"?>
<comments xmlns="http://schemas.openxmlformats.org/spreadsheetml/2006/main">
  <authors>
    <author>Huy Tram</author>
    <author>Yoon, Charlie@CalOES</author>
  </authors>
  <commentList>
    <comment ref="A10" authorId="0" shapeId="0">
      <text>
        <r>
          <rPr>
            <b/>
            <u/>
            <sz val="12"/>
            <color indexed="81"/>
            <rFont val="Century Gothic"/>
            <family val="2"/>
          </rPr>
          <t>Project</t>
        </r>
        <r>
          <rPr>
            <b/>
            <sz val="12"/>
            <color indexed="81"/>
            <rFont val="Century Gothic"/>
            <family val="2"/>
          </rPr>
          <t>:</t>
        </r>
        <r>
          <rPr>
            <sz val="12"/>
            <color indexed="81"/>
            <rFont val="Century Gothic"/>
            <family val="2"/>
          </rPr>
          <t xml:space="preserve">
Use the pull down menu to enter the project letter.  Limited to 20 project (A-T)</t>
        </r>
        <r>
          <rPr>
            <sz val="9"/>
            <color indexed="81"/>
            <rFont val="Tahoma"/>
            <family val="2"/>
          </rPr>
          <t xml:space="preserve">
</t>
        </r>
      </text>
    </comment>
    <comment ref="D10" authorId="1" shapeId="0">
      <text>
        <r>
          <rPr>
            <b/>
            <u/>
            <sz val="16"/>
            <color indexed="81"/>
            <rFont val="Century Gothic"/>
            <family val="2"/>
          </rPr>
          <t>Match Description</t>
        </r>
        <r>
          <rPr>
            <b/>
            <sz val="16"/>
            <color indexed="81"/>
            <rFont val="Century Gothic"/>
            <family val="2"/>
          </rPr>
          <t xml:space="preserve">
</t>
        </r>
        <r>
          <rPr>
            <sz val="13"/>
            <color indexed="81"/>
            <rFont val="Century Gothic"/>
            <family val="2"/>
          </rPr>
          <t>Provide a detailed description of the match for your project. Do not exceed 1,000 characters in any cell. Word Wrap feature will not function beyond 1,000 characters (including punctuation, spaces, etc.).</t>
        </r>
      </text>
    </comment>
    <comment ref="G10" authorId="0" shapeId="0">
      <text>
        <r>
          <rPr>
            <b/>
            <u/>
            <sz val="16"/>
            <color indexed="81"/>
            <rFont val="Century Gothic"/>
            <family val="2"/>
          </rPr>
          <t>Solution Area Sub-Category</t>
        </r>
        <r>
          <rPr>
            <b/>
            <sz val="16"/>
            <color indexed="81"/>
            <rFont val="Century Gothic"/>
            <family val="2"/>
          </rPr>
          <t>:</t>
        </r>
        <r>
          <rPr>
            <sz val="16"/>
            <color indexed="81"/>
            <rFont val="Century Gothic"/>
            <family val="2"/>
          </rPr>
          <t xml:space="preserve">
</t>
        </r>
        <r>
          <rPr>
            <sz val="13"/>
            <color indexed="81"/>
            <rFont val="Century Gothic"/>
            <family val="2"/>
          </rPr>
          <t xml:space="preserve">
Select an option from the "Solution Area" drop down menu to display a "Solution Area Sub-Category" option</t>
        </r>
      </text>
    </comment>
  </commentList>
</comments>
</file>

<file path=xl/comments2.xml><?xml version="1.0" encoding="utf-8"?>
<comments xmlns="http://schemas.openxmlformats.org/spreadsheetml/2006/main">
  <authors>
    <author>LDavis</author>
    <author>Huy Tram</author>
  </authors>
  <commentList>
    <comment ref="A10" authorId="0" shapeId="0">
      <text>
        <r>
          <rPr>
            <b/>
            <u/>
            <sz val="16"/>
            <color indexed="81"/>
            <rFont val="Century Gothic"/>
            <family val="2"/>
          </rPr>
          <t>Project Letter</t>
        </r>
        <r>
          <rPr>
            <b/>
            <sz val="16"/>
            <color indexed="81"/>
            <rFont val="Century Gothic"/>
            <family val="2"/>
          </rPr>
          <t>:</t>
        </r>
        <r>
          <rPr>
            <sz val="12"/>
            <color indexed="81"/>
            <rFont val="Century Gothic"/>
            <family val="2"/>
          </rPr>
          <t xml:space="preserve">
</t>
        </r>
        <r>
          <rPr>
            <sz val="14"/>
            <color indexed="81"/>
            <rFont val="Century Gothic"/>
            <family val="2"/>
          </rPr>
          <t xml:space="preserve">
Use the drop down menu to enter the </t>
        </r>
        <r>
          <rPr>
            <b/>
            <sz val="14"/>
            <color indexed="81"/>
            <rFont val="Century Gothic"/>
            <family val="2"/>
          </rPr>
          <t>Project</t>
        </r>
        <r>
          <rPr>
            <sz val="14"/>
            <color indexed="81"/>
            <rFont val="Century Gothic"/>
            <family val="2"/>
          </rPr>
          <t xml:space="preserve"> letter.  Limited to 20 projects A-T</t>
        </r>
      </text>
    </comment>
    <comment ref="D10" authorId="1"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Funding Source</t>
        </r>
        <r>
          <rPr>
            <b/>
            <sz val="16"/>
            <color indexed="81"/>
            <rFont val="Century Gothic"/>
            <family val="2"/>
          </rPr>
          <t>:</t>
        </r>
        <r>
          <rPr>
            <b/>
            <sz val="14"/>
            <color indexed="81"/>
            <rFont val="Century Gothic"/>
            <family val="2"/>
          </rPr>
          <t xml:space="preserve">
EMPG – </t>
        </r>
        <r>
          <rPr>
            <sz val="14"/>
            <color indexed="81"/>
            <rFont val="Century Gothic"/>
            <family val="2"/>
          </rPr>
          <t>Emergency Management Performance Grant Program</t>
        </r>
        <r>
          <rPr>
            <sz val="9"/>
            <color indexed="81"/>
            <rFont val="Tahoma"/>
            <family val="2"/>
          </rPr>
          <t xml:space="preserve">
</t>
        </r>
      </text>
    </comment>
    <comment ref="E10" authorId="0"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Discipline</t>
        </r>
        <r>
          <rPr>
            <b/>
            <sz val="16"/>
            <color indexed="81"/>
            <rFont val="Century Gothic"/>
            <family val="2"/>
          </rPr>
          <t>:</t>
        </r>
        <r>
          <rPr>
            <sz val="14"/>
            <color indexed="81"/>
            <rFont val="Century Gothic"/>
            <family val="2"/>
          </rPr>
          <t xml:space="preserve">
</t>
        </r>
        <r>
          <rPr>
            <b/>
            <sz val="14"/>
            <color indexed="81"/>
            <rFont val="Century Gothic"/>
            <family val="2"/>
          </rPr>
          <t>EMG</t>
        </r>
        <r>
          <rPr>
            <sz val="14"/>
            <color indexed="81"/>
            <rFont val="Century Gothic"/>
            <family val="2"/>
          </rPr>
          <t xml:space="preserve"> - Emergency Management</t>
        </r>
        <r>
          <rPr>
            <sz val="9"/>
            <color indexed="81"/>
            <rFont val="Tahoma"/>
            <family val="2"/>
          </rPr>
          <t xml:space="preserve">
</t>
        </r>
      </text>
    </comment>
    <comment ref="G10" authorId="1" shapeId="0">
      <text>
        <r>
          <rPr>
            <b/>
            <u/>
            <sz val="16"/>
            <color indexed="81"/>
            <rFont val="Century Gothic"/>
            <family val="2"/>
          </rPr>
          <t>Expenditure Category</t>
        </r>
        <r>
          <rPr>
            <b/>
            <sz val="16"/>
            <color indexed="81"/>
            <rFont val="Century Gothic"/>
            <family val="2"/>
          </rPr>
          <t>:</t>
        </r>
        <r>
          <rPr>
            <b/>
            <sz val="14"/>
            <color indexed="81"/>
            <rFont val="Century Gothic"/>
            <family val="2"/>
          </rPr>
          <t xml:space="preserve"> 
</t>
        </r>
        <r>
          <rPr>
            <sz val="14"/>
            <color indexed="81"/>
            <rFont val="Century Gothic"/>
            <family val="2"/>
          </rPr>
          <t xml:space="preserve">
Select an option from the "Solution Area Sub-Category" drop down menu to display "Expenditure Category" options</t>
        </r>
        <r>
          <rPr>
            <sz val="9"/>
            <color indexed="81"/>
            <rFont val="Tahoma"/>
            <family val="2"/>
          </rPr>
          <t xml:space="preserve">
</t>
        </r>
      </text>
    </comment>
    <comment ref="H10" authorId="1" shapeId="0">
      <text>
        <r>
          <rPr>
            <b/>
            <u/>
            <sz val="16"/>
            <color indexed="81"/>
            <rFont val="Century Gothic"/>
            <family val="2"/>
          </rPr>
          <t>Final Product</t>
        </r>
        <r>
          <rPr>
            <b/>
            <sz val="14"/>
            <color indexed="81"/>
            <rFont val="Century Gothic"/>
            <family val="2"/>
          </rPr>
          <t>:</t>
        </r>
        <r>
          <rPr>
            <sz val="14"/>
            <color indexed="81"/>
            <rFont val="Century Gothic"/>
            <family val="2"/>
          </rPr>
          <t xml:space="preserve">
Please briefly describe the final product of this planning activity. Refer to your Program Representative for possible examples of final products.</t>
        </r>
        <r>
          <rPr>
            <sz val="9"/>
            <color indexed="81"/>
            <rFont val="Tahoma"/>
            <family val="2"/>
          </rPr>
          <t xml:space="preserve">
</t>
        </r>
      </text>
    </comment>
  </commentList>
</comments>
</file>

<file path=xl/comments3.xml><?xml version="1.0" encoding="utf-8"?>
<comments xmlns="http://schemas.openxmlformats.org/spreadsheetml/2006/main">
  <authors>
    <author>LDavis</author>
    <author>Cal EMA</author>
  </authors>
  <commentList>
    <comment ref="A10" authorId="0" shapeId="0">
      <text>
        <r>
          <rPr>
            <b/>
            <u/>
            <sz val="16"/>
            <color indexed="81"/>
            <rFont val="Century Gothic"/>
            <family val="2"/>
          </rPr>
          <t>Project Letter</t>
        </r>
        <r>
          <rPr>
            <b/>
            <sz val="16"/>
            <color indexed="81"/>
            <rFont val="Century Gothic"/>
            <family val="2"/>
          </rPr>
          <t>:</t>
        </r>
        <r>
          <rPr>
            <sz val="14"/>
            <color indexed="81"/>
            <rFont val="Century Gothic"/>
            <family val="2"/>
          </rPr>
          <t xml:space="preserve">
Use the drop down menu to enter the </t>
        </r>
        <r>
          <rPr>
            <b/>
            <sz val="14"/>
            <color indexed="81"/>
            <rFont val="Century Gothic"/>
            <family val="2"/>
          </rPr>
          <t>Project</t>
        </r>
        <r>
          <rPr>
            <sz val="14"/>
            <color indexed="81"/>
            <rFont val="Century Gothic"/>
            <family val="2"/>
          </rPr>
          <t xml:space="preserve"> letter.  Limited to 20 projects A-T</t>
        </r>
      </text>
    </comment>
    <comment ref="D10" authorId="1"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Funding Source</t>
        </r>
        <r>
          <rPr>
            <b/>
            <sz val="16"/>
            <color indexed="81"/>
            <rFont val="Century Gothic"/>
            <family val="2"/>
          </rPr>
          <t>:</t>
        </r>
        <r>
          <rPr>
            <b/>
            <sz val="14"/>
            <color indexed="81"/>
            <rFont val="Century Gothic"/>
            <family val="2"/>
          </rPr>
          <t xml:space="preserve">
</t>
        </r>
        <r>
          <rPr>
            <sz val="14"/>
            <color indexed="81"/>
            <rFont val="Century Gothic"/>
            <family val="2"/>
          </rPr>
          <t xml:space="preserve">
EMPG – Emergency Management Performance Grant Program</t>
        </r>
        <r>
          <rPr>
            <sz val="9"/>
            <color indexed="81"/>
            <rFont val="Tahoma"/>
            <family val="2"/>
          </rPr>
          <t xml:space="preserve">
</t>
        </r>
      </text>
    </comment>
    <comment ref="E10" authorId="1"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 xml:space="preserve">
Discipline</t>
        </r>
        <r>
          <rPr>
            <b/>
            <sz val="16"/>
            <color indexed="81"/>
            <rFont val="Century Gothic"/>
            <family val="2"/>
          </rPr>
          <t>:</t>
        </r>
        <r>
          <rPr>
            <b/>
            <sz val="14"/>
            <color indexed="81"/>
            <rFont val="Century Gothic"/>
            <family val="2"/>
          </rPr>
          <t xml:space="preserve">
EMG</t>
        </r>
        <r>
          <rPr>
            <sz val="14"/>
            <color indexed="81"/>
            <rFont val="Century Gothic"/>
            <family val="2"/>
          </rPr>
          <t xml:space="preserve"> - Emergency Management</t>
        </r>
      </text>
    </comment>
    <comment ref="G10" authorId="1" shapeId="0">
      <text>
        <r>
          <rPr>
            <b/>
            <u/>
            <sz val="16"/>
            <color indexed="81"/>
            <rFont val="Century Gothic"/>
            <family val="2"/>
          </rPr>
          <t>Expenditure Category</t>
        </r>
        <r>
          <rPr>
            <b/>
            <sz val="14"/>
            <color indexed="81"/>
            <rFont val="Century Gothic"/>
            <family val="2"/>
          </rPr>
          <t xml:space="preserve">:
</t>
        </r>
        <r>
          <rPr>
            <sz val="14"/>
            <color indexed="81"/>
            <rFont val="Century Gothic"/>
            <family val="2"/>
          </rPr>
          <t xml:space="preserve">
Select an option from the "Solution Area Sub-Category" drop down menu to display  "Expenditure Category" options</t>
        </r>
        <r>
          <rPr>
            <sz val="9"/>
            <color indexed="81"/>
            <rFont val="Tahoma"/>
            <family val="2"/>
          </rPr>
          <t xml:space="preserve">
</t>
        </r>
      </text>
    </comment>
  </commentList>
</comments>
</file>

<file path=xl/comments4.xml><?xml version="1.0" encoding="utf-8"?>
<comments xmlns="http://schemas.openxmlformats.org/spreadsheetml/2006/main">
  <authors>
    <author>LDavis</author>
    <author>Huy Tram</author>
  </authors>
  <commentList>
    <comment ref="A10" authorId="0" shapeId="0">
      <text>
        <r>
          <rPr>
            <b/>
            <u/>
            <sz val="18"/>
            <color indexed="81"/>
            <rFont val="Century Gothic"/>
            <family val="2"/>
          </rPr>
          <t>Project Letter</t>
        </r>
        <r>
          <rPr>
            <b/>
            <sz val="18"/>
            <color indexed="81"/>
            <rFont val="Century Gothic"/>
            <family val="2"/>
          </rPr>
          <t>:</t>
        </r>
        <r>
          <rPr>
            <b/>
            <sz val="9"/>
            <color indexed="81"/>
            <rFont val="Tahoma"/>
            <family val="2"/>
          </rPr>
          <t xml:space="preserve">
</t>
        </r>
        <r>
          <rPr>
            <sz val="16"/>
            <color indexed="81"/>
            <rFont val="Century Gothic"/>
            <family val="2"/>
          </rPr>
          <t>Label each project with a unique letter between A through T.  Limit the number of projects to 20.</t>
        </r>
      </text>
    </comment>
    <comment ref="B10" authorId="1" shapeId="0">
      <text>
        <r>
          <rPr>
            <b/>
            <u/>
            <sz val="18"/>
            <color indexed="81"/>
            <rFont val="Century Gothic"/>
            <family val="2"/>
          </rPr>
          <t>Equipment Description</t>
        </r>
        <r>
          <rPr>
            <b/>
            <sz val="18"/>
            <color indexed="81"/>
            <rFont val="Century Gothic"/>
            <family val="2"/>
          </rPr>
          <t xml:space="preserve">: </t>
        </r>
        <r>
          <rPr>
            <sz val="9"/>
            <color indexed="81"/>
            <rFont val="Century Gothic"/>
            <family val="2"/>
          </rPr>
          <t xml:space="preserve">
</t>
        </r>
        <r>
          <rPr>
            <sz val="16"/>
            <color indexed="81"/>
            <rFont val="Century Gothic"/>
            <family val="2"/>
          </rPr>
          <t>Briefly describe the equipment, including the quantity in parentheses.</t>
        </r>
        <r>
          <rPr>
            <sz val="9"/>
            <color indexed="81"/>
            <rFont val="Century Gothic"/>
            <family val="2"/>
          </rPr>
          <t xml:space="preserve">
</t>
        </r>
        <r>
          <rPr>
            <sz val="9"/>
            <color indexed="81"/>
            <rFont val="Tahoma"/>
            <family val="2"/>
          </rPr>
          <t xml:space="preserve">
</t>
        </r>
      </text>
    </comment>
    <comment ref="F10" authorId="1" shapeId="0">
      <text>
        <r>
          <rPr>
            <b/>
            <sz val="18"/>
            <color indexed="10"/>
            <rFont val="Century Gothic"/>
            <family val="2"/>
          </rPr>
          <t>*** This field auto-populates  ***</t>
        </r>
        <r>
          <rPr>
            <b/>
            <sz val="18"/>
            <color indexed="81"/>
            <rFont val="Century Gothic"/>
            <family val="2"/>
          </rPr>
          <t xml:space="preserve">
</t>
        </r>
        <r>
          <rPr>
            <b/>
            <u/>
            <sz val="18"/>
            <color indexed="81"/>
            <rFont val="Century Gothic"/>
            <family val="2"/>
          </rPr>
          <t>Funding Source</t>
        </r>
        <r>
          <rPr>
            <b/>
            <sz val="12"/>
            <color indexed="81"/>
            <rFont val="Century Gothic"/>
            <family val="2"/>
          </rPr>
          <t xml:space="preserve">
</t>
        </r>
        <r>
          <rPr>
            <sz val="12"/>
            <color indexed="81"/>
            <rFont val="Century Gothic"/>
            <family val="2"/>
          </rPr>
          <t xml:space="preserve">
</t>
        </r>
        <r>
          <rPr>
            <b/>
            <sz val="16"/>
            <color indexed="81"/>
            <rFont val="Century Gothic"/>
            <family val="2"/>
          </rPr>
          <t>EMPG</t>
        </r>
        <r>
          <rPr>
            <sz val="16"/>
            <color indexed="81"/>
            <rFont val="Century Gothic"/>
            <family val="2"/>
          </rPr>
          <t xml:space="preserve"> – Emergency Management Performance Grant Program</t>
        </r>
        <r>
          <rPr>
            <b/>
            <sz val="12"/>
            <color indexed="81"/>
            <rFont val="Century Gothic"/>
            <family val="2"/>
          </rPr>
          <t xml:space="preserve">
</t>
        </r>
        <r>
          <rPr>
            <b/>
            <sz val="9"/>
            <color indexed="81"/>
            <rFont val="Tahoma"/>
            <family val="2"/>
          </rPr>
          <t xml:space="preserve">
</t>
        </r>
      </text>
    </comment>
    <comment ref="G10" authorId="1"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 xml:space="preserve">
Discipline</t>
        </r>
        <r>
          <rPr>
            <b/>
            <sz val="16"/>
            <color indexed="81"/>
            <rFont val="Century Gothic"/>
            <family val="2"/>
          </rPr>
          <t>:</t>
        </r>
        <r>
          <rPr>
            <sz val="12"/>
            <color indexed="81"/>
            <rFont val="Century Gothic"/>
            <family val="2"/>
          </rPr>
          <t xml:space="preserve">
</t>
        </r>
        <r>
          <rPr>
            <b/>
            <sz val="14"/>
            <color indexed="81"/>
            <rFont val="Century Gothic"/>
            <family val="2"/>
          </rPr>
          <t xml:space="preserve">EMG </t>
        </r>
        <r>
          <rPr>
            <sz val="14"/>
            <color indexed="81"/>
            <rFont val="Century Gothic"/>
            <family val="2"/>
          </rPr>
          <t>- Emergency Management</t>
        </r>
        <r>
          <rPr>
            <sz val="12"/>
            <color indexed="81"/>
            <rFont val="Century Gothic"/>
            <family val="2"/>
          </rPr>
          <t xml:space="preserve">
</t>
        </r>
        <r>
          <rPr>
            <sz val="9"/>
            <color indexed="81"/>
            <rFont val="Tahoma"/>
            <family val="2"/>
          </rPr>
          <t xml:space="preserve">
</t>
        </r>
      </text>
    </comment>
  </commentList>
</comments>
</file>

<file path=xl/comments5.xml><?xml version="1.0" encoding="utf-8"?>
<comments xmlns="http://schemas.openxmlformats.org/spreadsheetml/2006/main">
  <authors>
    <author>LDavis</author>
    <author>Huy Tram</author>
  </authors>
  <commentList>
    <comment ref="A10" authorId="0" shapeId="0">
      <text>
        <r>
          <rPr>
            <b/>
            <u/>
            <sz val="16"/>
            <color indexed="81"/>
            <rFont val="Century Gothic"/>
            <family val="2"/>
          </rPr>
          <t>Project Letter</t>
        </r>
        <r>
          <rPr>
            <sz val="16"/>
            <color indexed="81"/>
            <rFont val="Century Gothic"/>
            <family val="2"/>
          </rPr>
          <t>:</t>
        </r>
        <r>
          <rPr>
            <sz val="12"/>
            <color indexed="81"/>
            <rFont val="Century Gothic"/>
            <family val="2"/>
          </rPr>
          <t xml:space="preserve">
Use the drop down menu to enter the </t>
        </r>
        <r>
          <rPr>
            <b/>
            <sz val="12"/>
            <color indexed="81"/>
            <rFont val="Century Gothic"/>
            <family val="2"/>
          </rPr>
          <t>Project</t>
        </r>
        <r>
          <rPr>
            <sz val="12"/>
            <color indexed="81"/>
            <rFont val="Century Gothic"/>
            <family val="2"/>
          </rPr>
          <t xml:space="preserve"> letter.  Limited to 20 projects A-T</t>
        </r>
      </text>
    </comment>
    <comment ref="C10" authorId="0" shapeId="0">
      <text>
        <r>
          <rPr>
            <b/>
            <u/>
            <sz val="16"/>
            <color indexed="81"/>
            <rFont val="Century Gothic"/>
            <family val="2"/>
          </rPr>
          <t>Course Name</t>
        </r>
        <r>
          <rPr>
            <b/>
            <sz val="16"/>
            <color indexed="81"/>
            <rFont val="Century Gothic"/>
            <family val="2"/>
          </rPr>
          <t>:</t>
        </r>
        <r>
          <rPr>
            <b/>
            <sz val="12"/>
            <color indexed="81"/>
            <rFont val="Century Gothic"/>
            <family val="2"/>
          </rPr>
          <t xml:space="preserve">
</t>
        </r>
        <r>
          <rPr>
            <sz val="12"/>
            <color indexed="81"/>
            <rFont val="Century Gothic"/>
            <family val="2"/>
          </rPr>
          <t>Please use a course name that communicates the project to those who are not familiar with your jurisdiction.  For example "The Baytown Project" does not communicate to a reader outside of your area or Approval Body</t>
        </r>
      </text>
    </comment>
    <comment ref="D10" authorId="1"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 xml:space="preserve">
Funding Source</t>
        </r>
        <r>
          <rPr>
            <b/>
            <sz val="16"/>
            <color indexed="81"/>
            <rFont val="Century Gothic"/>
            <family val="2"/>
          </rPr>
          <t xml:space="preserve">:
</t>
        </r>
        <r>
          <rPr>
            <b/>
            <sz val="12"/>
            <color indexed="81"/>
            <rFont val="Century Gothic"/>
            <family val="2"/>
          </rPr>
          <t xml:space="preserve">
</t>
        </r>
        <r>
          <rPr>
            <b/>
            <sz val="14"/>
            <color indexed="81"/>
            <rFont val="Century Gothic"/>
            <family val="2"/>
          </rPr>
          <t xml:space="preserve">EMPG – </t>
        </r>
        <r>
          <rPr>
            <sz val="14"/>
            <color indexed="81"/>
            <rFont val="Century Gothic"/>
            <family val="2"/>
          </rPr>
          <t>Emergency Management Performance Grant Program</t>
        </r>
        <r>
          <rPr>
            <b/>
            <sz val="9"/>
            <color indexed="81"/>
            <rFont val="Tahoma"/>
            <family val="2"/>
          </rPr>
          <t xml:space="preserve">
</t>
        </r>
      </text>
    </comment>
    <comment ref="E10" authorId="0"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Discipline</t>
        </r>
        <r>
          <rPr>
            <b/>
            <sz val="16"/>
            <color indexed="81"/>
            <rFont val="Century Gothic"/>
            <family val="2"/>
          </rPr>
          <t>:</t>
        </r>
        <r>
          <rPr>
            <sz val="12"/>
            <color indexed="81"/>
            <rFont val="Century Gothic"/>
            <family val="2"/>
          </rPr>
          <t xml:space="preserve">
</t>
        </r>
        <r>
          <rPr>
            <b/>
            <sz val="12"/>
            <color indexed="81"/>
            <rFont val="Century Gothic"/>
            <family val="2"/>
          </rPr>
          <t>EMG</t>
        </r>
        <r>
          <rPr>
            <sz val="12"/>
            <color indexed="81"/>
            <rFont val="Century Gothic"/>
            <family val="2"/>
          </rPr>
          <t xml:space="preserve"> - Emergency Management</t>
        </r>
        <r>
          <rPr>
            <sz val="9"/>
            <color indexed="81"/>
            <rFont val="Tahoma"/>
            <family val="2"/>
          </rPr>
          <t xml:space="preserve">
</t>
        </r>
      </text>
    </comment>
    <comment ref="G10" authorId="1" shapeId="0">
      <text>
        <r>
          <rPr>
            <b/>
            <u/>
            <sz val="16"/>
            <color indexed="81"/>
            <rFont val="Century Gothic"/>
            <family val="2"/>
          </rPr>
          <t>Expenditure Category</t>
        </r>
        <r>
          <rPr>
            <b/>
            <sz val="16"/>
            <color indexed="81"/>
            <rFont val="Century Gothic"/>
            <family val="2"/>
          </rPr>
          <t>:</t>
        </r>
        <r>
          <rPr>
            <b/>
            <sz val="12"/>
            <color indexed="81"/>
            <rFont val="Century Gothic"/>
            <family val="2"/>
          </rPr>
          <t xml:space="preserve">
</t>
        </r>
        <r>
          <rPr>
            <sz val="12"/>
            <color indexed="81"/>
            <rFont val="Century Gothic"/>
            <family val="2"/>
          </rPr>
          <t xml:space="preserve">Select an option from the "Solution Area Sub-Category" drop down menu to display "Expenditure Category" options
</t>
        </r>
      </text>
    </comment>
  </commentList>
</comments>
</file>

<file path=xl/comments6.xml><?xml version="1.0" encoding="utf-8"?>
<comments xmlns="http://schemas.openxmlformats.org/spreadsheetml/2006/main">
  <authors>
    <author>LDavis</author>
    <author>Huy Tram</author>
  </authors>
  <commentList>
    <comment ref="A12" authorId="0" shapeId="0">
      <text>
        <r>
          <rPr>
            <b/>
            <u/>
            <sz val="16"/>
            <color indexed="81"/>
            <rFont val="Century Gothic"/>
            <family val="2"/>
          </rPr>
          <t>Project Letter</t>
        </r>
        <r>
          <rPr>
            <b/>
            <sz val="16"/>
            <color indexed="81"/>
            <rFont val="Century Gothic"/>
            <family val="2"/>
          </rPr>
          <t>:</t>
        </r>
        <r>
          <rPr>
            <sz val="16"/>
            <color indexed="81"/>
            <rFont val="Century Gothic"/>
            <family val="2"/>
          </rPr>
          <t xml:space="preserve">
</t>
        </r>
        <r>
          <rPr>
            <sz val="14"/>
            <color indexed="81"/>
            <rFont val="Century Gothic"/>
            <family val="2"/>
          </rPr>
          <t xml:space="preserve">
Use the drop down menu to enter the Project letter.  You are limited to 20 projects A-T</t>
        </r>
      </text>
    </comment>
    <comment ref="D12" authorId="0" shapeId="0">
      <text>
        <r>
          <rPr>
            <b/>
            <sz val="16"/>
            <color indexed="10"/>
            <rFont val="Century Gothic"/>
            <family val="2"/>
          </rPr>
          <t xml:space="preserve">** This field auto-populates **
</t>
        </r>
        <r>
          <rPr>
            <b/>
            <u/>
            <sz val="16"/>
            <color indexed="81"/>
            <rFont val="Century Gothic"/>
            <family val="2"/>
          </rPr>
          <t xml:space="preserve">
Funding Source</t>
        </r>
        <r>
          <rPr>
            <b/>
            <sz val="16"/>
            <color indexed="81"/>
            <rFont val="Century Gothic"/>
            <family val="2"/>
          </rPr>
          <t>:</t>
        </r>
        <r>
          <rPr>
            <b/>
            <sz val="14"/>
            <color indexed="81"/>
            <rFont val="Century Gothic"/>
            <family val="2"/>
          </rPr>
          <t xml:space="preserve">
EMPG – </t>
        </r>
        <r>
          <rPr>
            <sz val="14"/>
            <color indexed="81"/>
            <rFont val="Century Gothic"/>
            <family val="2"/>
          </rPr>
          <t>Emergency Management Performance Grant Program</t>
        </r>
        <r>
          <rPr>
            <b/>
            <sz val="14"/>
            <color indexed="81"/>
            <rFont val="Century Gothic"/>
            <family val="2"/>
          </rPr>
          <t xml:space="preserve">
</t>
        </r>
      </text>
    </comment>
    <comment ref="E12" authorId="1"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Discipline</t>
        </r>
        <r>
          <rPr>
            <b/>
            <sz val="16"/>
            <color indexed="81"/>
            <rFont val="Century Gothic"/>
            <family val="2"/>
          </rPr>
          <t>:</t>
        </r>
        <r>
          <rPr>
            <sz val="14"/>
            <color indexed="81"/>
            <rFont val="Century Gothic"/>
            <family val="2"/>
          </rPr>
          <t xml:space="preserve">
</t>
        </r>
        <r>
          <rPr>
            <b/>
            <sz val="14"/>
            <color indexed="81"/>
            <rFont val="Century Gothic"/>
            <family val="2"/>
          </rPr>
          <t>EMG</t>
        </r>
        <r>
          <rPr>
            <sz val="14"/>
            <color indexed="81"/>
            <rFont val="Century Gothic"/>
            <family val="2"/>
          </rPr>
          <t xml:space="preserve"> - Emergency Management
</t>
        </r>
      </text>
    </comment>
    <comment ref="G12" authorId="1" shapeId="0">
      <text>
        <r>
          <rPr>
            <b/>
            <u/>
            <sz val="16"/>
            <color indexed="81"/>
            <rFont val="Century Gothic"/>
            <family val="2"/>
          </rPr>
          <t>Expenditure Category</t>
        </r>
        <r>
          <rPr>
            <b/>
            <sz val="16"/>
            <color indexed="81"/>
            <rFont val="Century Gothic"/>
            <family val="2"/>
          </rPr>
          <t>:</t>
        </r>
        <r>
          <rPr>
            <b/>
            <sz val="14"/>
            <color indexed="81"/>
            <rFont val="Century Gothic"/>
            <family val="2"/>
          </rPr>
          <t xml:space="preserve">
</t>
        </r>
        <r>
          <rPr>
            <sz val="14"/>
            <color indexed="81"/>
            <rFont val="Century Gothic"/>
            <family val="2"/>
          </rPr>
          <t xml:space="preserve">Select an option from the "Solution Area Sub-Category" drop down menu to display an "Expenditure Category" option
</t>
        </r>
      </text>
    </comment>
  </commentList>
</comments>
</file>

<file path=xl/comments7.xml><?xml version="1.0" encoding="utf-8"?>
<comments xmlns="http://schemas.openxmlformats.org/spreadsheetml/2006/main">
  <authors>
    <author>Yoon, Charlie@CalOES</author>
  </authors>
  <commentList>
    <comment ref="A10" authorId="0" shapeId="0">
      <text>
        <r>
          <rPr>
            <b/>
            <u/>
            <sz val="16"/>
            <color indexed="81"/>
            <rFont val="Century Gothic"/>
            <family val="2"/>
          </rPr>
          <t>Project Letter</t>
        </r>
        <r>
          <rPr>
            <b/>
            <sz val="16"/>
            <color indexed="81"/>
            <rFont val="Century Gothic"/>
            <family val="2"/>
          </rPr>
          <t>:</t>
        </r>
        <r>
          <rPr>
            <b/>
            <sz val="9"/>
            <color indexed="81"/>
            <rFont val="Tahoma"/>
            <family val="2"/>
          </rPr>
          <t xml:space="preserve">
</t>
        </r>
        <r>
          <rPr>
            <sz val="14"/>
            <color indexed="81"/>
            <rFont val="Century Gothic"/>
            <family val="2"/>
          </rPr>
          <t xml:space="preserve">
Use the drop down menu to enter the Project letter.  Limited to 20 projects A-T</t>
        </r>
        <r>
          <rPr>
            <sz val="9"/>
            <color indexed="81"/>
            <rFont val="Tahoma"/>
            <family val="2"/>
          </rPr>
          <t xml:space="preserve">
</t>
        </r>
      </text>
    </comment>
    <comment ref="C10" authorId="0"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Funding Source</t>
        </r>
        <r>
          <rPr>
            <b/>
            <sz val="16"/>
            <color indexed="81"/>
            <rFont val="Century Gothic"/>
            <family val="2"/>
          </rPr>
          <t xml:space="preserve">
</t>
        </r>
        <r>
          <rPr>
            <sz val="9"/>
            <color indexed="81"/>
            <rFont val="Tahoma"/>
            <family val="2"/>
          </rPr>
          <t xml:space="preserve">
</t>
        </r>
        <r>
          <rPr>
            <b/>
            <sz val="14"/>
            <color indexed="81"/>
            <rFont val="Century Gothic"/>
            <family val="2"/>
          </rPr>
          <t>EMPG</t>
        </r>
        <r>
          <rPr>
            <sz val="14"/>
            <color indexed="81"/>
            <rFont val="Century Gothic"/>
            <family val="2"/>
          </rPr>
          <t xml:space="preserve"> – Emergency Management Performance Grant Program
</t>
        </r>
        <r>
          <rPr>
            <sz val="9"/>
            <color indexed="81"/>
            <rFont val="Tahoma"/>
            <family val="2"/>
          </rPr>
          <t xml:space="preserve">
</t>
        </r>
      </text>
    </comment>
    <comment ref="D10" authorId="0"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Discipline</t>
        </r>
        <r>
          <rPr>
            <b/>
            <sz val="16"/>
            <color indexed="81"/>
            <rFont val="Century Gothic"/>
            <family val="2"/>
          </rPr>
          <t>:</t>
        </r>
        <r>
          <rPr>
            <b/>
            <sz val="9"/>
            <color indexed="81"/>
            <rFont val="Tahoma"/>
            <family val="2"/>
          </rPr>
          <t xml:space="preserve">
</t>
        </r>
        <r>
          <rPr>
            <b/>
            <sz val="14"/>
            <color indexed="81"/>
            <rFont val="Century Gothic"/>
            <family val="2"/>
          </rPr>
          <t>EMG</t>
        </r>
        <r>
          <rPr>
            <sz val="14"/>
            <color indexed="81"/>
            <rFont val="Century Gothic"/>
            <family val="2"/>
          </rPr>
          <t xml:space="preserve"> - Emergency Management</t>
        </r>
      </text>
    </comment>
    <comment ref="E10" authorId="0" shapeId="0">
      <text>
        <r>
          <rPr>
            <b/>
            <sz val="16"/>
            <color indexed="10"/>
            <rFont val="Century Gothic"/>
            <family val="2"/>
          </rPr>
          <t>** This field auto-populates **</t>
        </r>
        <r>
          <rPr>
            <b/>
            <sz val="16"/>
            <color indexed="81"/>
            <rFont val="Century Gothic"/>
            <family val="2"/>
          </rPr>
          <t xml:space="preserve">
</t>
        </r>
        <r>
          <rPr>
            <b/>
            <u/>
            <sz val="16"/>
            <color indexed="81"/>
            <rFont val="Century Gothic"/>
            <family val="2"/>
          </rPr>
          <t>Solution Area Sub-Category</t>
        </r>
        <r>
          <rPr>
            <b/>
            <sz val="16"/>
            <color indexed="81"/>
            <rFont val="Century Gothic"/>
            <family val="2"/>
          </rPr>
          <t>:</t>
        </r>
        <r>
          <rPr>
            <b/>
            <sz val="9"/>
            <color indexed="81"/>
            <rFont val="Tahoma"/>
            <family val="2"/>
          </rPr>
          <t xml:space="preserve">
</t>
        </r>
        <r>
          <rPr>
            <b/>
            <sz val="14"/>
            <color indexed="81"/>
            <rFont val="Century Gothic"/>
            <family val="2"/>
          </rPr>
          <t>Grant Admin</t>
        </r>
        <r>
          <rPr>
            <sz val="14"/>
            <color indexed="81"/>
            <rFont val="Century Gothic"/>
            <family val="2"/>
          </rPr>
          <t xml:space="preserve"> - Grant Administration</t>
        </r>
      </text>
    </comment>
    <comment ref="F10" authorId="0" shapeId="0">
      <text>
        <r>
          <rPr>
            <b/>
            <u/>
            <sz val="16"/>
            <color indexed="81"/>
            <rFont val="Century Gothic"/>
            <family val="2"/>
          </rPr>
          <t>Expenditure Category</t>
        </r>
        <r>
          <rPr>
            <b/>
            <sz val="16"/>
            <color indexed="81"/>
            <rFont val="Century Gothic"/>
            <family val="2"/>
          </rPr>
          <t>:</t>
        </r>
        <r>
          <rPr>
            <b/>
            <sz val="14"/>
            <color indexed="81"/>
            <rFont val="Century Gothic"/>
            <family val="2"/>
          </rPr>
          <t xml:space="preserve">
</t>
        </r>
        <r>
          <rPr>
            <sz val="14"/>
            <color indexed="81"/>
            <rFont val="Century Gothic"/>
            <family val="2"/>
          </rPr>
          <t xml:space="preserve">
Select an option from the "Solution Area Sub-Category" drop down menu to display an "Expenditure Category" option</t>
        </r>
      </text>
    </comment>
  </commentList>
</comments>
</file>

<file path=xl/comments8.xml><?xml version="1.0" encoding="utf-8"?>
<comments xmlns="http://schemas.openxmlformats.org/spreadsheetml/2006/main">
  <authors>
    <author>LDavis</author>
    <author>Huy Tram</author>
  </authors>
  <commentList>
    <comment ref="A10" authorId="0" shapeId="0">
      <text>
        <r>
          <rPr>
            <b/>
            <u/>
            <sz val="16"/>
            <color indexed="81"/>
            <rFont val="Century Gothic"/>
            <family val="2"/>
          </rPr>
          <t>Project Letter</t>
        </r>
        <r>
          <rPr>
            <b/>
            <sz val="12"/>
            <color indexed="81"/>
            <rFont val="Century Gothic"/>
            <family val="2"/>
          </rPr>
          <t>:</t>
        </r>
        <r>
          <rPr>
            <sz val="12"/>
            <color indexed="81"/>
            <rFont val="Century Gothic"/>
            <family val="2"/>
          </rPr>
          <t xml:space="preserve">
</t>
        </r>
        <r>
          <rPr>
            <sz val="14"/>
            <color indexed="81"/>
            <rFont val="Century Gothic"/>
            <family val="2"/>
          </rPr>
          <t xml:space="preserve">
Use the drop down menu to enter the </t>
        </r>
        <r>
          <rPr>
            <b/>
            <sz val="14"/>
            <color indexed="81"/>
            <rFont val="Century Gothic"/>
            <family val="2"/>
          </rPr>
          <t>Project</t>
        </r>
        <r>
          <rPr>
            <sz val="14"/>
            <color indexed="81"/>
            <rFont val="Century Gothic"/>
            <family val="2"/>
          </rPr>
          <t xml:space="preserve"> letter.  Limited to 20 projects A-T</t>
        </r>
      </text>
    </comment>
    <comment ref="C10" authorId="1" shapeId="0">
      <text>
        <r>
          <rPr>
            <b/>
            <u/>
            <sz val="16"/>
            <color indexed="81"/>
            <rFont val="Century Gothic"/>
            <family val="2"/>
          </rPr>
          <t>Funding Source</t>
        </r>
        <r>
          <rPr>
            <b/>
            <sz val="16"/>
            <color indexed="81"/>
            <rFont val="Century Gothic"/>
            <family val="2"/>
          </rPr>
          <t>:</t>
        </r>
        <r>
          <rPr>
            <b/>
            <sz val="12"/>
            <color indexed="81"/>
            <rFont val="Century Gothic"/>
            <family val="2"/>
          </rPr>
          <t xml:space="preserve">
</t>
        </r>
        <r>
          <rPr>
            <b/>
            <sz val="14"/>
            <color indexed="81"/>
            <rFont val="Century Gothic"/>
            <family val="2"/>
          </rPr>
          <t xml:space="preserve">
EMPG – </t>
        </r>
        <r>
          <rPr>
            <sz val="14"/>
            <color indexed="81"/>
            <rFont val="Century Gothic"/>
            <family val="2"/>
          </rPr>
          <t>Emergency Management Performance Grant Program</t>
        </r>
      </text>
    </comment>
    <comment ref="E10" authorId="1" shapeId="0">
      <text>
        <r>
          <rPr>
            <b/>
            <u/>
            <sz val="16"/>
            <color indexed="81"/>
            <rFont val="Century Gothic"/>
            <family val="2"/>
          </rPr>
          <t>ICR Rate</t>
        </r>
        <r>
          <rPr>
            <b/>
            <sz val="16"/>
            <color indexed="81"/>
            <rFont val="Century Gothic"/>
            <family val="2"/>
          </rPr>
          <t>:</t>
        </r>
        <r>
          <rPr>
            <b/>
            <sz val="12"/>
            <color indexed="81"/>
            <rFont val="Century Gothic"/>
            <family val="2"/>
          </rPr>
          <t xml:space="preserve">
</t>
        </r>
        <r>
          <rPr>
            <b/>
            <sz val="14"/>
            <color indexed="81"/>
            <rFont val="Century Gothic"/>
            <family val="2"/>
          </rPr>
          <t xml:space="preserve">
• 10% MTDC </t>
        </r>
        <r>
          <rPr>
            <sz val="14"/>
            <color indexed="81"/>
            <rFont val="Century Gothic"/>
            <family val="2"/>
          </rPr>
          <t xml:space="preserve">– The De Minimis Rate of MTDC
• </t>
        </r>
        <r>
          <rPr>
            <b/>
            <sz val="14"/>
            <color indexed="81"/>
            <rFont val="Century Gothic"/>
            <family val="2"/>
          </rPr>
          <t>S/W</t>
        </r>
        <r>
          <rPr>
            <sz val="14"/>
            <color indexed="81"/>
            <rFont val="Century Gothic"/>
            <family val="2"/>
          </rPr>
          <t xml:space="preserve"> - Salary and Wages
• </t>
        </r>
        <r>
          <rPr>
            <b/>
            <sz val="14"/>
            <color indexed="81"/>
            <rFont val="Century Gothic"/>
            <family val="2"/>
          </rPr>
          <t xml:space="preserve">SW&amp;B </t>
        </r>
        <r>
          <rPr>
            <sz val="14"/>
            <color indexed="81"/>
            <rFont val="Century Gothic"/>
            <family val="2"/>
          </rPr>
          <t xml:space="preserve">- Salary, Wages and Benefits
• </t>
        </r>
        <r>
          <rPr>
            <b/>
            <sz val="14"/>
            <color indexed="81"/>
            <rFont val="Century Gothic"/>
            <family val="2"/>
          </rPr>
          <t>TDC</t>
        </r>
        <r>
          <rPr>
            <sz val="14"/>
            <color indexed="81"/>
            <rFont val="Century Gothic"/>
            <family val="2"/>
          </rPr>
          <t xml:space="preserve"> -Total Direct Costs
• </t>
        </r>
        <r>
          <rPr>
            <b/>
            <sz val="14"/>
            <color indexed="81"/>
            <rFont val="Century Gothic"/>
            <family val="2"/>
          </rPr>
          <t xml:space="preserve">MTDC </t>
        </r>
        <r>
          <rPr>
            <sz val="14"/>
            <color indexed="81"/>
            <rFont val="Century Gothic"/>
            <family val="2"/>
          </rPr>
          <t xml:space="preserve">– Modified Total Direct Costs
• </t>
        </r>
        <r>
          <rPr>
            <b/>
            <sz val="14"/>
            <color indexed="81"/>
            <rFont val="Century Gothic"/>
            <family val="2"/>
          </rPr>
          <t>Other</t>
        </r>
        <r>
          <rPr>
            <sz val="14"/>
            <color indexed="81"/>
            <rFont val="Century Gothic"/>
            <family val="2"/>
          </rPr>
          <t xml:space="preserve"> - Another Base</t>
        </r>
      </text>
    </comment>
  </commentList>
</comments>
</file>

<file path=xl/comments9.xml><?xml version="1.0" encoding="utf-8"?>
<comments xmlns="http://schemas.openxmlformats.org/spreadsheetml/2006/main">
  <authors>
    <author>LDavis</author>
  </authors>
  <commentList>
    <comment ref="A10" authorId="0" shapeId="0">
      <text>
        <r>
          <rPr>
            <b/>
            <sz val="12"/>
            <color indexed="81"/>
            <rFont val="Century Gothic"/>
            <family val="2"/>
          </rPr>
          <t>Project Letter:</t>
        </r>
        <r>
          <rPr>
            <sz val="12"/>
            <color indexed="81"/>
            <rFont val="Century Gothic"/>
            <family val="2"/>
          </rPr>
          <t xml:space="preserve">
Use the drop down menu to enter the </t>
        </r>
        <r>
          <rPr>
            <b/>
            <sz val="12"/>
            <color indexed="81"/>
            <rFont val="Century Gothic"/>
            <family val="2"/>
          </rPr>
          <t>Project</t>
        </r>
        <r>
          <rPr>
            <sz val="12"/>
            <color indexed="81"/>
            <rFont val="Century Gothic"/>
            <family val="2"/>
          </rPr>
          <t xml:space="preserve"> letter.  Limited to 20 projects A-T</t>
        </r>
      </text>
    </comment>
  </commentList>
</comments>
</file>

<file path=xl/sharedStrings.xml><?xml version="1.0" encoding="utf-8"?>
<sst xmlns="http://schemas.openxmlformats.org/spreadsheetml/2006/main" count="2497" uniqueCount="1365">
  <si>
    <t>Regional Catastrophic Preparedness Grant Program (RCPGP) COMPETITIVE</t>
  </si>
  <si>
    <t>Regional Catastrophic Preparedness Grant Program (RCPGP) NON-COMPETITIVE</t>
  </si>
  <si>
    <t>PROJECT LEDGER</t>
  </si>
  <si>
    <t>AUTHORIZED AGENT</t>
  </si>
  <si>
    <t>Transit Security Grant Program (TSGP)</t>
  </si>
  <si>
    <t>Buffer Zone Protection Program (BZPP)</t>
  </si>
  <si>
    <t>Statement of Certification-Approval Authority Body - BZPP</t>
  </si>
  <si>
    <t>this Grant Program and the Agency's application represents the needs for this Grant Program.</t>
  </si>
  <si>
    <t>Statement of Certification-Approval Authority Body - PROP 1B Intracity Transit</t>
  </si>
  <si>
    <t>Statement of Certification-Approval Authority Body - PROP 1B Heavy Rail Transit</t>
  </si>
  <si>
    <t>Date</t>
  </si>
  <si>
    <t>Employee</t>
  </si>
  <si>
    <t>Contractor</t>
  </si>
  <si>
    <t>Statement of Certification - Authorized Agent</t>
  </si>
  <si>
    <t>CCP</t>
  </si>
  <si>
    <t>Information Technology</t>
  </si>
  <si>
    <t>Enter the planning activity.</t>
  </si>
  <si>
    <t>initial application</t>
  </si>
  <si>
    <t>cash request</t>
  </si>
  <si>
    <t>modification</t>
  </si>
  <si>
    <t>advance</t>
  </si>
  <si>
    <t>California Port &amp; Maritime Security Grant Program (CPMSGP)</t>
  </si>
  <si>
    <t>Equipment</t>
  </si>
  <si>
    <t>New-In Use</t>
  </si>
  <si>
    <t>Equipment Inventory</t>
  </si>
  <si>
    <t>2005-0002</t>
  </si>
  <si>
    <t>2008-0006</t>
  </si>
  <si>
    <t>2007-0003</t>
  </si>
  <si>
    <t>2006-0071</t>
  </si>
  <si>
    <t>2005-0015</t>
  </si>
  <si>
    <t>2008-0009</t>
  </si>
  <si>
    <t>2007-0067</t>
  </si>
  <si>
    <t>2007-0006</t>
  </si>
  <si>
    <t>2006-0008</t>
  </si>
  <si>
    <t>2008-0008</t>
  </si>
  <si>
    <t>2006-0061</t>
  </si>
  <si>
    <t>2006-0045</t>
  </si>
  <si>
    <t>2005-0068</t>
  </si>
  <si>
    <t>Enter the name of vendor from whom the equipment was purchased.</t>
  </si>
  <si>
    <t>Overtime for Information, Investigative, and Intelligence Sharing Activities</t>
  </si>
  <si>
    <t>Personal Protective Equipment</t>
  </si>
  <si>
    <t>Explosive Device Mitigation and Remediation Equipment</t>
  </si>
  <si>
    <t>CBRNE Search and Rescue Equipment</t>
  </si>
  <si>
    <t>Interoperable Communications Equipment</t>
  </si>
  <si>
    <t>Physical Security Enhancement Equipment</t>
  </si>
  <si>
    <t>Terrorism Incident Prevention Equipment</t>
  </si>
  <si>
    <t>CBRNE Logistical Support Equipment</t>
  </si>
  <si>
    <t>AEL Number &amp; Title</t>
  </si>
  <si>
    <t>Ledger Type</t>
  </si>
  <si>
    <t>Enter the name of the project.</t>
  </si>
  <si>
    <t>Statement of Certification-Approval Authority Body - CPMSGP</t>
  </si>
  <si>
    <t>SOURCE_Discipline</t>
  </si>
  <si>
    <t>SOURCE_ProjectLetter</t>
  </si>
  <si>
    <t>SOURCE_FundingSource</t>
  </si>
  <si>
    <t>SOURCE_SolutionAreaSubCategoryPlanning</t>
  </si>
  <si>
    <t>SOURCE_SolutionAreaSubCategoryTraining</t>
  </si>
  <si>
    <t>SOURCE_EquipmentCondition</t>
  </si>
  <si>
    <t>SOURCE_ExerciseType</t>
  </si>
  <si>
    <t>SOURCE_ExerciseRole</t>
  </si>
  <si>
    <t>Participate</t>
  </si>
  <si>
    <t>Evaluate</t>
  </si>
  <si>
    <t>Observe</t>
  </si>
  <si>
    <t>Produce</t>
  </si>
  <si>
    <t>Vendor</t>
  </si>
  <si>
    <t>Project Description</t>
  </si>
  <si>
    <t>Project Ledger</t>
  </si>
  <si>
    <t>Training Roster</t>
  </si>
  <si>
    <t>Exercise Roster</t>
  </si>
  <si>
    <t>Under Penalty of Perjury I certify that:</t>
  </si>
  <si>
    <t>Statement of Certification-Approval Authority Body - PROP 1B Waterborne Transit</t>
  </si>
  <si>
    <t>Operational Area's application represents the needs for the Operation Stonegarden Grant Program.</t>
  </si>
  <si>
    <t>Operation Stonegarden</t>
  </si>
  <si>
    <t>PROPOSITION 1B- Ports</t>
  </si>
  <si>
    <t>PROPOSITION 1B- Waterborne Transit</t>
  </si>
  <si>
    <t>PROPOSITION 1B- Intracity Transit</t>
  </si>
  <si>
    <t>PROPOSITION 1B- Heavy Rail Transit</t>
  </si>
  <si>
    <t>By signing below, I hereby certify that the Transit Agency's application represents the Approval Authority's consensus and needs for the Transit Security Grant Program.</t>
  </si>
  <si>
    <t>2008-0015</t>
  </si>
  <si>
    <t>2008-0018</t>
  </si>
  <si>
    <t>2008-0005</t>
  </si>
  <si>
    <t>2008-0001</t>
  </si>
  <si>
    <t>2008-0002</t>
  </si>
  <si>
    <t>2007-0023</t>
  </si>
  <si>
    <t>2008-0026</t>
  </si>
  <si>
    <t>2007-0111</t>
  </si>
  <si>
    <t>2007-0002</t>
  </si>
  <si>
    <t xml:space="preserve">By signing below, I hereby certify I am the duly appointed Authorized Agent and have the authority to apply for the Proposition 1B Intracity Grant Program, and the City's </t>
  </si>
  <si>
    <t>Interoperable Emergency Communications Grant Program (IECGP)</t>
  </si>
  <si>
    <t>OPSG</t>
  </si>
  <si>
    <t>Area's application represents the needs for the Buffer Zone Protection Program.</t>
  </si>
  <si>
    <t>Nonprofit Security Grant Program, and the organization's application represents the needs for the Nonprofit Security Grant Program.</t>
  </si>
  <si>
    <t>as described in the Governing Body Resolution, and the entity's application represents the needs for the Public Safety Interoperable Communications grant.</t>
  </si>
  <si>
    <t>Enter course name.</t>
  </si>
  <si>
    <t>Y</t>
  </si>
  <si>
    <t>Final Product</t>
  </si>
  <si>
    <t>By signing below, I hereby certify I am the duly appointed Authorized Agent and have the authority to apply for the _ , and the _ application represents the needs for the _.</t>
  </si>
  <si>
    <t>Administrator</t>
  </si>
  <si>
    <t>Analyst</t>
  </si>
  <si>
    <t>Condition and Disposition</t>
  </si>
  <si>
    <t>Initial Application</t>
  </si>
  <si>
    <t>CBRNE Reference Materials</t>
  </si>
  <si>
    <t>Agricultural Terrorism Prevention, Response and Mitigation Equipment</t>
  </si>
  <si>
    <t>I am the duly authorized officer of the claimant herein. This claim is true, correct, and all expenditures were made in accordance with applicable laws, rules, regulations and grant conditions and assurances.</t>
  </si>
  <si>
    <t>through</t>
  </si>
  <si>
    <t>Modification</t>
  </si>
  <si>
    <t>PROP1B</t>
  </si>
  <si>
    <t xml:space="preserve">By signing below, I hereby certify I am the duly appointed Authorized Agent and have the authority to apply for the Proposition 1B Heavy Rail Grant Program, and the Transit </t>
  </si>
  <si>
    <t>Authority's application represents the needs for the Proposition 1B Heavy Rail Grant Program.</t>
  </si>
  <si>
    <t xml:space="preserve">By signing below, I hereby certify I am the duly appointed Authorized Agent and have the authority to apply for the Proposition 1B Waterborne Transit Grant Program, and </t>
  </si>
  <si>
    <t>and this port authority's application represents the needs for the California Port and Maritime Security Grant Program, as applicable.</t>
  </si>
  <si>
    <t>2007-0001</t>
  </si>
  <si>
    <t>2006-0001</t>
  </si>
  <si>
    <t>2009-0015</t>
  </si>
  <si>
    <t>2009-0004</t>
  </si>
  <si>
    <t>2009-0026</t>
  </si>
  <si>
    <t>2009-1004</t>
  </si>
  <si>
    <t>2009-0003</t>
  </si>
  <si>
    <t>2009-0019</t>
  </si>
  <si>
    <t>2008-1018</t>
  </si>
  <si>
    <t>this Grant Program and the Operational Area's application represents the needs for this Grant Program.</t>
  </si>
  <si>
    <t>Coversheet</t>
  </si>
  <si>
    <t>Approval Authority &amp; POC Contact Information</t>
  </si>
  <si>
    <t>Grant Assurances</t>
  </si>
  <si>
    <t>Financial Management Forms Workbook</t>
  </si>
  <si>
    <t>Equipment Inventory – Ledger</t>
  </si>
  <si>
    <t>Authorized Agent Signature</t>
  </si>
  <si>
    <t>SA</t>
  </si>
  <si>
    <t>the Waterborne Transit Authority's application represents the needs for the Proposition 1B Waterborne Transit Grant Program.</t>
  </si>
  <si>
    <t>New-Not In Use</t>
  </si>
  <si>
    <t>Used-In Use</t>
  </si>
  <si>
    <t>Used-Not In Use</t>
  </si>
  <si>
    <r>
      <t xml:space="preserve">The expenditure period for an Initial Application is the complete life of the grant. For example: </t>
    </r>
    <r>
      <rPr>
        <b/>
        <sz val="10"/>
        <rFont val="Tahoma"/>
        <family val="2"/>
      </rPr>
      <t>7/1/2008 - 6/31/09.</t>
    </r>
  </si>
  <si>
    <r>
      <t xml:space="preserve">Expenditure periods for Modifications are based on quarter dates. Subgrantees are limited to one Mod. Per Quarter. Example: </t>
    </r>
    <r>
      <rPr>
        <b/>
        <sz val="10"/>
        <rFont val="Tahoma"/>
        <family val="2"/>
      </rPr>
      <t>1/1/2009 - 3/31/2009</t>
    </r>
    <r>
      <rPr>
        <sz val="10"/>
        <rFont val="Tahoma"/>
        <family val="2"/>
      </rPr>
      <t xml:space="preserve"> or </t>
    </r>
    <r>
      <rPr>
        <b/>
        <sz val="10"/>
        <rFont val="Tahoma"/>
        <family val="2"/>
      </rPr>
      <t>9/1/2009 - 12/31/2009.</t>
    </r>
  </si>
  <si>
    <t>SOURCE_GrantManagementArea</t>
  </si>
  <si>
    <t>SOURCE_GrantManagementType</t>
  </si>
  <si>
    <t>-----ORGANIZATION-----</t>
  </si>
  <si>
    <t>-----PLANNING-----</t>
  </si>
  <si>
    <t>-----EQUIPMENT-----</t>
  </si>
  <si>
    <t>Signature of Authorized Agent</t>
  </si>
  <si>
    <t>Cash Request</t>
  </si>
  <si>
    <t>Damaged</t>
  </si>
  <si>
    <t>STATE AGENCY</t>
  </si>
  <si>
    <t>URBAN AREA SECURITY INITIATIVE</t>
  </si>
  <si>
    <t xml:space="preserve">By signing below, I hereby certify I am the duly appointed Authorized Agent and have the authority to apply for the Buffer Zone Protection Program, and the Operational </t>
  </si>
  <si>
    <r>
      <t xml:space="preserve">Statement of Certification - </t>
    </r>
    <r>
      <rPr>
        <b/>
        <sz val="10"/>
        <color indexed="10"/>
        <rFont val="Tahoma"/>
        <family val="2"/>
      </rPr>
      <t>Non-Profit Authorized Agent</t>
    </r>
    <r>
      <rPr>
        <sz val="10"/>
        <color indexed="10"/>
        <rFont val="Tahoma"/>
        <family val="2"/>
      </rPr>
      <t xml:space="preserve"> - By signing below, I hereby certify I am the duly appointed Authorized Agent and have the authority to apply for </t>
    </r>
  </si>
  <si>
    <t>Grant Year</t>
  </si>
  <si>
    <t>SOURCE_FIPSMsg</t>
  </si>
  <si>
    <t>Enter manually here</t>
  </si>
  <si>
    <t>-----TRAINING-----</t>
  </si>
  <si>
    <t>-----M &amp; A-----</t>
  </si>
  <si>
    <t>-----EXERCISE-----</t>
  </si>
  <si>
    <t>SOURCE_SolutionAreaFull</t>
  </si>
  <si>
    <t>By signing below, I hereby certify I am the duly appointed Authorized Agent and have the authority to apply for the Operation Stonegarden Grant Program, and the</t>
  </si>
  <si>
    <t>Other Authorized Equipment</t>
  </si>
  <si>
    <t xml:space="preserve">By signing below, I hereby certify I am the duly appointed Authorized Agent and have the authority to apply for the Competitive Regional Catastrophic Preparedness </t>
  </si>
  <si>
    <t>Statement of Certification-Approval Authority Body - Operation Stonegarden</t>
  </si>
  <si>
    <t>APPLICATION FORMS- IJ</t>
  </si>
  <si>
    <t>Project Descriptions</t>
  </si>
  <si>
    <t>NEPA</t>
  </si>
  <si>
    <t>Chemical Sector Buffer Zone Protection Plan (Chem-BZPP)</t>
  </si>
  <si>
    <t>Nonprofit Security Grant Program (NSGP)</t>
  </si>
  <si>
    <t>Public Safety Interoperable Communications (PSIC)</t>
  </si>
  <si>
    <t>Invoice Number</t>
  </si>
  <si>
    <t>Statement of Certification-Approval Authority Body - TSGP</t>
  </si>
  <si>
    <t>Statement of Certification-Approval Authority Body - CHEM BZPP</t>
  </si>
  <si>
    <t>Statement of Certification-Approval Authority Body - NSGP</t>
  </si>
  <si>
    <t>Statement of Certification-Approval Authority Body - PSIC</t>
  </si>
  <si>
    <t>RCPGP-C</t>
  </si>
  <si>
    <t>RCPGP-NC</t>
  </si>
  <si>
    <t xml:space="preserve">Grant Program, and the urban area's application represents the needs for the Regional Catastrophic Preparedness Grant Program. </t>
  </si>
  <si>
    <t>Statement of Certification-Approval Authority Body - RCPGP COMP.</t>
  </si>
  <si>
    <t>Hiring of Full or Part-Time Staff</t>
  </si>
  <si>
    <t>All Other M&amp;A Expenses</t>
  </si>
  <si>
    <t>EMG</t>
  </si>
  <si>
    <t>UASI</t>
  </si>
  <si>
    <t>TSGP</t>
  </si>
  <si>
    <t>BZPP</t>
  </si>
  <si>
    <t>Workshop</t>
  </si>
  <si>
    <t>Seminar</t>
  </si>
  <si>
    <t>Tabletop</t>
  </si>
  <si>
    <t>Functional</t>
  </si>
  <si>
    <t>Full Scale</t>
  </si>
  <si>
    <t>Develop</t>
  </si>
  <si>
    <t>Control</t>
  </si>
  <si>
    <t>TSGPF</t>
  </si>
  <si>
    <t>IEC</t>
  </si>
  <si>
    <t>NSGP</t>
  </si>
  <si>
    <t>RTTAC</t>
  </si>
  <si>
    <t>Title</t>
  </si>
  <si>
    <t>Management</t>
  </si>
  <si>
    <t>Supervisor</t>
  </si>
  <si>
    <t>Support Staff</t>
  </si>
  <si>
    <t>Subject Matter Expert</t>
  </si>
  <si>
    <t>Clerical</t>
  </si>
  <si>
    <t>Instructor</t>
  </si>
  <si>
    <t>Accountant</t>
  </si>
  <si>
    <t>Bookkeeper</t>
  </si>
  <si>
    <t>Grant Administration</t>
  </si>
  <si>
    <t>Grant Management</t>
  </si>
  <si>
    <t xml:space="preserve">Fiscal </t>
  </si>
  <si>
    <t>Recordkeeping</t>
  </si>
  <si>
    <t>Monitoring - Audits</t>
  </si>
  <si>
    <t>Training</t>
  </si>
  <si>
    <t>Exercise</t>
  </si>
  <si>
    <t>Logistics</t>
  </si>
  <si>
    <t>Metropolitan Medical Response System (MMRS)</t>
  </si>
  <si>
    <t>Date:</t>
  </si>
  <si>
    <t>OPERATIONAL AREA</t>
  </si>
  <si>
    <t xml:space="preserve">By signing below, I hereby certify I am the duly appointed Authorized Agent and have the authority to apply for the Public Safety Interoperable Communications grant </t>
  </si>
  <si>
    <t xml:space="preserve">By signing below, I hereby certify I am the duly appointed Authorized Agent and have the authority to apply for the California Port and Maritime Security Grant Program, </t>
  </si>
  <si>
    <t xml:space="preserve">By signing below, I hereby certify that the Operational Area's application represents the Approval Authority's consensus on the Operational Area's Homeland Security </t>
  </si>
  <si>
    <t xml:space="preserve">By signing below, I hereby certify I am the duly appointed Authorized Agent and have the authority to apply for the Interoperable Emergency Communications Grant </t>
  </si>
  <si>
    <t xml:space="preserve">By signing below, I hereby certify that the Operational Area's application represents the Approval Authority's consensus on the Operational Area's Homeland </t>
  </si>
  <si>
    <t>Organization</t>
  </si>
  <si>
    <t>Amount This Request</t>
  </si>
  <si>
    <t>Total Approved</t>
  </si>
  <si>
    <t>Project</t>
  </si>
  <si>
    <t>A</t>
  </si>
  <si>
    <t>B</t>
  </si>
  <si>
    <t>C</t>
  </si>
  <si>
    <t>D</t>
  </si>
  <si>
    <t>E</t>
  </si>
  <si>
    <t>Plan</t>
  </si>
  <si>
    <t>Equip</t>
  </si>
  <si>
    <t>SHSGP</t>
  </si>
  <si>
    <t>CBRNE Aviation Equipment</t>
  </si>
  <si>
    <t>Train</t>
  </si>
  <si>
    <t>Backfill</t>
  </si>
  <si>
    <t>Overtime</t>
  </si>
  <si>
    <t>Funding Source</t>
  </si>
  <si>
    <t>Remaining Balance</t>
  </si>
  <si>
    <t>Deployed Location</t>
  </si>
  <si>
    <t>Course Name</t>
  </si>
  <si>
    <t>MMRS</t>
  </si>
  <si>
    <t>F</t>
  </si>
  <si>
    <t>G</t>
  </si>
  <si>
    <t>H</t>
  </si>
  <si>
    <t>I</t>
  </si>
  <si>
    <t>J</t>
  </si>
  <si>
    <t>K</t>
  </si>
  <si>
    <t>L</t>
  </si>
  <si>
    <t>M</t>
  </si>
  <si>
    <t>N</t>
  </si>
  <si>
    <t>O</t>
  </si>
  <si>
    <t>P</t>
  </si>
  <si>
    <t>Q</t>
  </si>
  <si>
    <t>R</t>
  </si>
  <si>
    <t>S</t>
  </si>
  <si>
    <t>T</t>
  </si>
  <si>
    <t>Org</t>
  </si>
  <si>
    <t>Exerc</t>
  </si>
  <si>
    <t>M &amp; A</t>
  </si>
  <si>
    <t>Develop, Coordinate, Implement or Evaluate Programs, Groups, Councils or Teams</t>
  </si>
  <si>
    <t>Develop and Enhance Plans and Protocols</t>
  </si>
  <si>
    <t>Develop or Conduct Assessments</t>
  </si>
  <si>
    <t>Orange Alert Costs</t>
  </si>
  <si>
    <t>SOURCE_GrantNumber</t>
  </si>
  <si>
    <t>this Grant Program and the Non-Profit's application represents the needs for this Grant Program.</t>
  </si>
  <si>
    <t>Enter the equipment's current location.</t>
  </si>
  <si>
    <r>
      <t xml:space="preserve">Expenditure period is based on Subgrantee reimbursement cycle and may differ. Limited to one cash request per month. Examples: </t>
    </r>
    <r>
      <rPr>
        <b/>
        <sz val="10"/>
        <rFont val="Tahoma"/>
        <family val="2"/>
      </rPr>
      <t>1/1/2009 - 1/31/2009</t>
    </r>
    <r>
      <rPr>
        <sz val="10"/>
        <rFont val="Tahoma"/>
        <family val="2"/>
      </rPr>
      <t xml:space="preserve"> or </t>
    </r>
    <r>
      <rPr>
        <b/>
        <sz val="10"/>
        <rFont val="Tahoma"/>
        <family val="2"/>
      </rPr>
      <t>2/1/2009 - 4/30/2009.</t>
    </r>
  </si>
  <si>
    <t>---EXERCISE---</t>
  </si>
  <si>
    <t>Travel</t>
  </si>
  <si>
    <t>application represents the needs for the Proposition 1B Intracity Grant Program.</t>
  </si>
  <si>
    <t xml:space="preserve">By signing below, I hereby certify I am the duly appointed Authorized Agent and have the authority to apply for the Proposition 1B Port Security Grant Program, and the </t>
  </si>
  <si>
    <t>Port Authority's application represents the needs for the Proposition 1B Port Security Grant Program.</t>
  </si>
  <si>
    <t>OA</t>
  </si>
  <si>
    <t>this Grant Program and the UASI's application represents the needs for this Grant Program.</t>
  </si>
  <si>
    <t>ID Tag Number</t>
  </si>
  <si>
    <t>Planning Roster</t>
  </si>
  <si>
    <t>Enter the date that this equipment was acquired from vendor.</t>
  </si>
  <si>
    <t>Feedback Number</t>
  </si>
  <si>
    <t>Planning Activity</t>
  </si>
  <si>
    <t>Planning</t>
  </si>
  <si>
    <t>Exercise Consultant</t>
  </si>
  <si>
    <t>Advance</t>
  </si>
  <si>
    <t>Intervention Equipment</t>
  </si>
  <si>
    <t>SOURCE_SolutionAreaSubCategoryExercise</t>
  </si>
  <si>
    <t>Equipment Roster</t>
  </si>
  <si>
    <t>All Ledgers</t>
  </si>
  <si>
    <t>SOURCE_SolutionAreaSubCategoryProjectLedger</t>
  </si>
  <si>
    <t>SOURCE_SolutionArea</t>
  </si>
  <si>
    <t>SOURCE_GrantManagementTitle</t>
  </si>
  <si>
    <t>Grant Management Roster</t>
  </si>
  <si>
    <t>Governing Body Resolution (Certified)</t>
  </si>
  <si>
    <t>FMFW- Application Cover Sheet</t>
  </si>
  <si>
    <t>FMFW- Grant Management Roster</t>
  </si>
  <si>
    <t>FMFW- Project Description</t>
  </si>
  <si>
    <t>FMFW- Project Ledger</t>
  </si>
  <si>
    <t>FMFW- Equipment Inventory Ledger</t>
  </si>
  <si>
    <t>FMFW- Training Roster</t>
  </si>
  <si>
    <t>FMFW- Exercise Roster</t>
  </si>
  <si>
    <t>FMFW- Planning Roster</t>
  </si>
  <si>
    <t>FMFW- Authorized Agent Form</t>
  </si>
  <si>
    <t>Narrative Attachments- TLO Roster</t>
  </si>
  <si>
    <t>Narrative Attachments- CAL JRIES Access</t>
  </si>
  <si>
    <t>Narrative Attachments- 25% Law Enforcement</t>
  </si>
  <si>
    <t>Narrative Attachments- Special Needs Populations</t>
  </si>
  <si>
    <t>Signature Authority</t>
  </si>
  <si>
    <t>Signature Authority- Authorized Agent</t>
  </si>
  <si>
    <t>Project Narrative Form</t>
  </si>
  <si>
    <t>Grant Assurances (Signed Originals)</t>
  </si>
  <si>
    <t>501(3)c</t>
  </si>
  <si>
    <t>STD 204</t>
  </si>
  <si>
    <t>Resolution</t>
  </si>
  <si>
    <t>FMFW- Cover Sheet</t>
  </si>
  <si>
    <t>TRANSIT AGENCY</t>
  </si>
  <si>
    <t>NON-PROFIT</t>
  </si>
  <si>
    <t>+/-</t>
  </si>
  <si>
    <t>Today's  Date:</t>
  </si>
  <si>
    <t>Date &amp; Initials (Prog. REP.):</t>
  </si>
  <si>
    <t>Security Grant Program needs for the State Homeland Security Grant Program, and Metropolitan Medical Response System.</t>
  </si>
  <si>
    <t>Statement of Certification-Approval Authority Body - PROP 1B Ports</t>
  </si>
  <si>
    <t>Statement of Certification-Approval Authority Body - IECGP</t>
  </si>
  <si>
    <r>
      <t xml:space="preserve">Statement of Certification - </t>
    </r>
    <r>
      <rPr>
        <b/>
        <sz val="10"/>
        <color indexed="10"/>
        <rFont val="Tahoma"/>
        <family val="2"/>
      </rPr>
      <t>County Authorized Agent</t>
    </r>
    <r>
      <rPr>
        <sz val="10"/>
        <color indexed="10"/>
        <rFont val="Tahoma"/>
        <family val="2"/>
      </rPr>
      <t xml:space="preserve"> - By signing below, I hereby certify I am the duly appointed Authorized Agent and have the authority to apply for </t>
    </r>
  </si>
  <si>
    <t>and the Operational Area's application represents the needs for the Chemical Sector Buffer Zone Protection Program.</t>
  </si>
  <si>
    <t>Program, and the Operational Area's application represents the needs for the Interoperable Emergency Communications Grant Program.</t>
  </si>
  <si>
    <t xml:space="preserve">By signing below, I hereby certify I am the duly appointed Authorized Agent and have the authority to apply for the Chemical Sector Buffer Zone Protection Program, </t>
  </si>
  <si>
    <t>By signing below, I hereby certify I am the duly appointed Authorized Agent as described in the Governing Body Resolution and have the authority to apply for the</t>
  </si>
  <si>
    <r>
      <t xml:space="preserve">Statement of Certification - </t>
    </r>
    <r>
      <rPr>
        <b/>
        <sz val="10"/>
        <color indexed="10"/>
        <rFont val="Tahoma"/>
        <family val="2"/>
      </rPr>
      <t>State Agency Authorized Agent</t>
    </r>
    <r>
      <rPr>
        <sz val="10"/>
        <color indexed="10"/>
        <rFont val="Tahoma"/>
        <family val="2"/>
      </rPr>
      <t xml:space="preserve"> - By signing below, I hereby certify I am the duly appointed Authorized Agent and have the authority to apply for </t>
    </r>
  </si>
  <si>
    <t>TA</t>
  </si>
  <si>
    <r>
      <t xml:space="preserve">Statement of Certification - </t>
    </r>
    <r>
      <rPr>
        <b/>
        <sz val="10"/>
        <color indexed="10"/>
        <rFont val="Tahoma"/>
        <family val="2"/>
      </rPr>
      <t>Transit Agency Authorized Agent</t>
    </r>
    <r>
      <rPr>
        <sz val="10"/>
        <color indexed="10"/>
        <rFont val="Tahoma"/>
        <family val="2"/>
      </rPr>
      <t xml:space="preserve"> - By signing below, I hereby certify I am the duly appointed Authorized Agent and have the authority to apply for </t>
    </r>
  </si>
  <si>
    <t>2007-0008</t>
  </si>
  <si>
    <t>Statement of Certification-Approval Authority Body - RCPGP NON-Comp.</t>
  </si>
  <si>
    <t xml:space="preserve">By signing below, I hereby certify I am the duly appointed Authorized Agent and have the authority to apply for the Non-Competitive Regional Catastrophic Preparedness </t>
  </si>
  <si>
    <t>Solution Area</t>
  </si>
  <si>
    <t>Solution Area Sub-Category</t>
  </si>
  <si>
    <t>Discipline</t>
  </si>
  <si>
    <t>AEL#</t>
  </si>
  <si>
    <t>Hold Trigger</t>
  </si>
  <si>
    <t>Approval Date</t>
  </si>
  <si>
    <t>Statement of Certification-Approval Authority Body - HSGP and MMRS</t>
  </si>
  <si>
    <t>Homeland Security Grant Program (HSGP)</t>
  </si>
  <si>
    <t>Grant Program needs for the Homeland Security Grant Program.</t>
  </si>
  <si>
    <t>Statement of Certification-Approval Authority Body - HSGP only</t>
  </si>
  <si>
    <t>Non-Profit</t>
  </si>
  <si>
    <r>
      <t xml:space="preserve">Statement of Certification - </t>
    </r>
    <r>
      <rPr>
        <b/>
        <sz val="10"/>
        <color indexed="10"/>
        <rFont val="Tahoma"/>
        <family val="2"/>
      </rPr>
      <t>UASI Authorized Agent</t>
    </r>
    <r>
      <rPr>
        <sz val="10"/>
        <color indexed="10"/>
        <rFont val="Tahoma"/>
        <family val="2"/>
      </rPr>
      <t xml:space="preserve"> - By signing below, I hereby certify I am the duly appointed Authorized Agent and have the authority to apply for </t>
    </r>
  </si>
  <si>
    <t>SOURCE_EquipmentSolutionAreaSubCategoryProjectLedger</t>
  </si>
  <si>
    <t>SOURCE_ExerciseType2</t>
  </si>
  <si>
    <t>FMFW- Authorized Agent Sheet</t>
  </si>
  <si>
    <t>Narrative Attachments- 25% Law Enforcement - Minimum</t>
  </si>
  <si>
    <t>Narrative Attachements- 5% M &amp; A Cap</t>
  </si>
  <si>
    <t>Narrative Attachements- 50% Personnel Cap (UASI &amp; SHSP only)</t>
  </si>
  <si>
    <t>Authorized Agent(s) Information Form</t>
  </si>
  <si>
    <t>EOC</t>
  </si>
  <si>
    <t>EHP</t>
  </si>
  <si>
    <t>SOURCE_EquipmentHoldTrigger</t>
  </si>
  <si>
    <t>Identified Host</t>
  </si>
  <si>
    <t>If you are not the host, please identify who is the host. For further guidance, please refer to your Program Representative.</t>
  </si>
  <si>
    <t>Training Activity</t>
  </si>
  <si>
    <t>CBRNE Prevention and Response Watercraft</t>
  </si>
  <si>
    <t>Power</t>
  </si>
  <si>
    <t xml:space="preserve">Cyber Security Enhancement Equipment </t>
  </si>
  <si>
    <t xml:space="preserve">Detection </t>
  </si>
  <si>
    <t>Decontamination</t>
  </si>
  <si>
    <t xml:space="preserve">Medical </t>
  </si>
  <si>
    <t>Training Counsultant</t>
  </si>
  <si>
    <t>Desgin/Develop/Conduct/Evaluate</t>
  </si>
  <si>
    <t xml:space="preserve">Training Equipment </t>
  </si>
  <si>
    <t>Exercise Equipment</t>
  </si>
  <si>
    <t>Classroom</t>
  </si>
  <si>
    <t xml:space="preserve">SOURCE_TrainingActivity </t>
  </si>
  <si>
    <t>Field-Based Attendee</t>
  </si>
  <si>
    <t>Field-Based Host</t>
  </si>
  <si>
    <t>PSIC</t>
  </si>
  <si>
    <t xml:space="preserve">Inspection and Screening Equipment </t>
  </si>
  <si>
    <t xml:space="preserve">Please identify your training activity from the drop-down list. </t>
  </si>
  <si>
    <t>Fund Source</t>
  </si>
  <si>
    <t>Name:</t>
  </si>
  <si>
    <t>Title:</t>
  </si>
  <si>
    <t>Payment Mailing Address:</t>
  </si>
  <si>
    <t>City:</t>
  </si>
  <si>
    <t>Signature:</t>
  </si>
  <si>
    <t xml:space="preserve">I hereby certify upon my personal knowledge that budgeted funds are available for the period and purposes of this expenditure stated above. </t>
  </si>
  <si>
    <t>Please review the Certification Paragraph.</t>
  </si>
  <si>
    <t>source_district</t>
  </si>
  <si>
    <t>CD 01</t>
  </si>
  <si>
    <t>CD 02</t>
  </si>
  <si>
    <t>CD 03</t>
  </si>
  <si>
    <t>CD 04</t>
  </si>
  <si>
    <t>CD 05</t>
  </si>
  <si>
    <t>CD 06</t>
  </si>
  <si>
    <t>CD 07</t>
  </si>
  <si>
    <t>CD 08</t>
  </si>
  <si>
    <t>CD 09</t>
  </si>
  <si>
    <t>CD 10</t>
  </si>
  <si>
    <t>CD 11</t>
  </si>
  <si>
    <t>CD 12</t>
  </si>
  <si>
    <t>CD 13</t>
  </si>
  <si>
    <t>CD 14</t>
  </si>
  <si>
    <t>CD 15</t>
  </si>
  <si>
    <t>CD 16</t>
  </si>
  <si>
    <t>CD 17</t>
  </si>
  <si>
    <t>CD 18</t>
  </si>
  <si>
    <t>CD 19</t>
  </si>
  <si>
    <t>CD 20</t>
  </si>
  <si>
    <t>CD 21</t>
  </si>
  <si>
    <t>CD 22</t>
  </si>
  <si>
    <t>CD 23</t>
  </si>
  <si>
    <t>CD 24</t>
  </si>
  <si>
    <t>CD 25</t>
  </si>
  <si>
    <t>CD 26</t>
  </si>
  <si>
    <t>CD 27</t>
  </si>
  <si>
    <t>CD 28</t>
  </si>
  <si>
    <t>CD 29</t>
  </si>
  <si>
    <t>CD 30</t>
  </si>
  <si>
    <t>CD 31</t>
  </si>
  <si>
    <t>CD 32</t>
  </si>
  <si>
    <t>CD 33</t>
  </si>
  <si>
    <t>CD 34</t>
  </si>
  <si>
    <t>CD 35</t>
  </si>
  <si>
    <t>CD 36</t>
  </si>
  <si>
    <t>CD 37</t>
  </si>
  <si>
    <t>CD 38</t>
  </si>
  <si>
    <t>CD 39</t>
  </si>
  <si>
    <t>CD 40</t>
  </si>
  <si>
    <t>CD 41</t>
  </si>
  <si>
    <t>CD 42</t>
  </si>
  <si>
    <t>CD 43</t>
  </si>
  <si>
    <t>CD 44</t>
  </si>
  <si>
    <t>CD 45</t>
  </si>
  <si>
    <t>CD 46</t>
  </si>
  <si>
    <t>CD 47</t>
  </si>
  <si>
    <t>CD 48</t>
  </si>
  <si>
    <t>CD 49</t>
  </si>
  <si>
    <t>CD 50</t>
  </si>
  <si>
    <t>CD 51</t>
  </si>
  <si>
    <t>CD 52</t>
  </si>
  <si>
    <t>CD 53</t>
  </si>
  <si>
    <t>source_assemblydistrict</t>
  </si>
  <si>
    <t>AD 01</t>
  </si>
  <si>
    <t>AD 02</t>
  </si>
  <si>
    <t>AD 03</t>
  </si>
  <si>
    <t>AD 04</t>
  </si>
  <si>
    <t>AD 05</t>
  </si>
  <si>
    <t>AD 06</t>
  </si>
  <si>
    <t>AD 07</t>
  </si>
  <si>
    <t>AD 08</t>
  </si>
  <si>
    <t>AD 09</t>
  </si>
  <si>
    <t>AD 10</t>
  </si>
  <si>
    <t>AD 11</t>
  </si>
  <si>
    <t>AD 12</t>
  </si>
  <si>
    <t>AD 13</t>
  </si>
  <si>
    <t>AD 14</t>
  </si>
  <si>
    <t>AD 15</t>
  </si>
  <si>
    <t>AD 16</t>
  </si>
  <si>
    <t>AD 17</t>
  </si>
  <si>
    <t>AD 18</t>
  </si>
  <si>
    <t>AD 19</t>
  </si>
  <si>
    <t>AD 20</t>
  </si>
  <si>
    <t>AD 21</t>
  </si>
  <si>
    <t>AD 22</t>
  </si>
  <si>
    <t>AD 23</t>
  </si>
  <si>
    <t>AD 24</t>
  </si>
  <si>
    <t>AD 25</t>
  </si>
  <si>
    <t>AD 26</t>
  </si>
  <si>
    <t>AD 27</t>
  </si>
  <si>
    <t>AD 28</t>
  </si>
  <si>
    <t>AD 29</t>
  </si>
  <si>
    <t>AD 30</t>
  </si>
  <si>
    <t>AD 31</t>
  </si>
  <si>
    <t>AD 32</t>
  </si>
  <si>
    <t>AD 33</t>
  </si>
  <si>
    <t>AD 34</t>
  </si>
  <si>
    <t>AD 35</t>
  </si>
  <si>
    <t>AD 36</t>
  </si>
  <si>
    <t>AD 37</t>
  </si>
  <si>
    <t>AD 38</t>
  </si>
  <si>
    <t>AD 39</t>
  </si>
  <si>
    <t>AD 40</t>
  </si>
  <si>
    <t>AD 41</t>
  </si>
  <si>
    <t>AD 42</t>
  </si>
  <si>
    <t>AD 43</t>
  </si>
  <si>
    <t>AD 44</t>
  </si>
  <si>
    <t>AD 45</t>
  </si>
  <si>
    <t>AD 46</t>
  </si>
  <si>
    <t>AD 47</t>
  </si>
  <si>
    <t>AD 48</t>
  </si>
  <si>
    <t>AD 49</t>
  </si>
  <si>
    <t>AD 50</t>
  </si>
  <si>
    <t>AD 51</t>
  </si>
  <si>
    <t>AD 52</t>
  </si>
  <si>
    <t>AD 53</t>
  </si>
  <si>
    <t>AD 54</t>
  </si>
  <si>
    <t>AD 55</t>
  </si>
  <si>
    <t>AD 56</t>
  </si>
  <si>
    <t>AD 57</t>
  </si>
  <si>
    <t>AD 58</t>
  </si>
  <si>
    <t>AD 59</t>
  </si>
  <si>
    <t>AD 60</t>
  </si>
  <si>
    <t>AD 61</t>
  </si>
  <si>
    <t>AD 62</t>
  </si>
  <si>
    <t>AD 63</t>
  </si>
  <si>
    <t>AD 64</t>
  </si>
  <si>
    <t>AD 65</t>
  </si>
  <si>
    <t>AD 66</t>
  </si>
  <si>
    <t>AD 67</t>
  </si>
  <si>
    <t>AD 68</t>
  </si>
  <si>
    <t>AD 69</t>
  </si>
  <si>
    <t>AD 70</t>
  </si>
  <si>
    <t>AD 71</t>
  </si>
  <si>
    <t>AD 72</t>
  </si>
  <si>
    <t>AD 73</t>
  </si>
  <si>
    <t>AD 74</t>
  </si>
  <si>
    <t>AD 75</t>
  </si>
  <si>
    <t>AD 76</t>
  </si>
  <si>
    <t>AD 77</t>
  </si>
  <si>
    <t>AD 78</t>
  </si>
  <si>
    <t>AD 79</t>
  </si>
  <si>
    <t>AD 80</t>
  </si>
  <si>
    <t>source_senatedistrict</t>
  </si>
  <si>
    <t>SD 01</t>
  </si>
  <si>
    <t>SD 02</t>
  </si>
  <si>
    <t>SD 03</t>
  </si>
  <si>
    <t>SD 04</t>
  </si>
  <si>
    <t>SD 05</t>
  </si>
  <si>
    <t>SD 06</t>
  </si>
  <si>
    <t>SD 07</t>
  </si>
  <si>
    <t>SD 08</t>
  </si>
  <si>
    <t>SD 09</t>
  </si>
  <si>
    <t>SD 10</t>
  </si>
  <si>
    <t>SD 11</t>
  </si>
  <si>
    <t>SD 12</t>
  </si>
  <si>
    <t>SD 13</t>
  </si>
  <si>
    <t>SD 14</t>
  </si>
  <si>
    <t>SD 15</t>
  </si>
  <si>
    <t>SD 16</t>
  </si>
  <si>
    <t>SD 17</t>
  </si>
  <si>
    <t>SD 18</t>
  </si>
  <si>
    <t>SD 19</t>
  </si>
  <si>
    <t>SD 20</t>
  </si>
  <si>
    <t>SD 21</t>
  </si>
  <si>
    <t>SD 22</t>
  </si>
  <si>
    <t>SD 23</t>
  </si>
  <si>
    <t>SD 24</t>
  </si>
  <si>
    <t>SD 25</t>
  </si>
  <si>
    <t>SD 26</t>
  </si>
  <si>
    <t>SD 27</t>
  </si>
  <si>
    <t>SD 28</t>
  </si>
  <si>
    <t>SD 29</t>
  </si>
  <si>
    <t>SD 30</t>
  </si>
  <si>
    <t>SD 31</t>
  </si>
  <si>
    <t>SD 32</t>
  </si>
  <si>
    <t>SD 33</t>
  </si>
  <si>
    <t>SD 34</t>
  </si>
  <si>
    <t>SD 35</t>
  </si>
  <si>
    <t>SD 36</t>
  </si>
  <si>
    <t>SD 37</t>
  </si>
  <si>
    <t>SD 38</t>
  </si>
  <si>
    <t>SD 39</t>
  </si>
  <si>
    <t>SD 40</t>
  </si>
  <si>
    <t>grant_numbers</t>
  </si>
  <si>
    <t>Phone</t>
  </si>
  <si>
    <t>Email</t>
  </si>
  <si>
    <t>Mailing Address</t>
  </si>
  <si>
    <t>City</t>
  </si>
  <si>
    <t>State</t>
  </si>
  <si>
    <t>Zip</t>
  </si>
  <si>
    <t>EMPG</t>
  </si>
  <si>
    <t>source_CFDA</t>
  </si>
  <si>
    <t>97.042 EMPG</t>
  </si>
  <si>
    <t>source_GrantYear</t>
  </si>
  <si>
    <t>RCASP</t>
  </si>
  <si>
    <t>WCMP</t>
  </si>
  <si>
    <t xml:space="preserve">EMPG-Maintenance &amp; Sustainment </t>
  </si>
  <si>
    <t>EMPG-Passthrough to Local</t>
  </si>
  <si>
    <t>EOC-Ensuring EOC continuity of operations</t>
  </si>
  <si>
    <t>EMPG-Public education and awareness</t>
  </si>
  <si>
    <t>EMPG-Supply preparation</t>
  </si>
  <si>
    <t>EMPG-Other emergency management related planning activities</t>
  </si>
  <si>
    <t>EMPG-Implementation of HSEEP</t>
  </si>
  <si>
    <t>EMPG-Other items</t>
  </si>
  <si>
    <t>EMPG-Operations</t>
  </si>
  <si>
    <t>EMPG-Staffing</t>
  </si>
  <si>
    <t>EMPG-Day to day activities that support emergency management</t>
  </si>
  <si>
    <t>-----PASSTHROUGH TO LOCAL-----</t>
  </si>
  <si>
    <t>EMPG-Funds being passed through to cities and/or political entities</t>
  </si>
  <si>
    <t>-----CONSTRUCTION &amp; RENOVATION-----</t>
  </si>
  <si>
    <t>-----MAINTENANCE &amp; SUSTAINMENT-----</t>
  </si>
  <si>
    <t>EMPG-Maintenance Contracts &amp; Warranties</t>
  </si>
  <si>
    <t>EMPG-Upgrades</t>
  </si>
  <si>
    <t>EMPG-User fees</t>
  </si>
  <si>
    <t>EMPG-Other emergency management related training activities</t>
  </si>
  <si>
    <t>EMPG-Repair &amp; Replacement Costs</t>
  </si>
  <si>
    <t>MATCH</t>
  </si>
  <si>
    <t xml:space="preserve">Printed Name and Title </t>
  </si>
  <si>
    <t>Detail</t>
  </si>
  <si>
    <t>Organization Roster</t>
  </si>
  <si>
    <t>SOURCE_SolutionAreaSubCategoryOrganization</t>
  </si>
  <si>
    <t>Select YES or NO from the drop-down list.</t>
  </si>
  <si>
    <t>Select a Detail option from the drop-down list.</t>
  </si>
  <si>
    <t>source_FundSource</t>
  </si>
  <si>
    <t>Total # Trainee(s)</t>
  </si>
  <si>
    <t>EMPG-Development of THIRA</t>
  </si>
  <si>
    <t>EMPG-Critical emergency supplies</t>
  </si>
  <si>
    <t>EMPG-Public-Private sector partnerships</t>
  </si>
  <si>
    <t>EMPG-Community-based planning to advance "Whole Community" security and emergency management</t>
  </si>
  <si>
    <t>Type of Match</t>
  </si>
  <si>
    <t>Total Match Expended</t>
  </si>
  <si>
    <t>Match Roster</t>
  </si>
  <si>
    <t>Cash Match</t>
  </si>
  <si>
    <t>source_matchtype</t>
  </si>
  <si>
    <t>SOURCE_SolutionAreaProject</t>
  </si>
  <si>
    <t>M_A</t>
  </si>
  <si>
    <t>Construction_Renovation</t>
  </si>
  <si>
    <t>Maintenance_Sustainment</t>
  </si>
  <si>
    <t>M&amp;A</t>
  </si>
  <si>
    <t>EXERCISE</t>
  </si>
  <si>
    <t>PROP 1B</t>
  </si>
  <si>
    <t>In-kind Match</t>
  </si>
  <si>
    <t>source_fundingsourcecfda</t>
  </si>
  <si>
    <t>Dates of Payroll Period</t>
  </si>
  <si>
    <t>PERSONNEL</t>
  </si>
  <si>
    <t>Total Project Hours</t>
  </si>
  <si>
    <t>Total Cost Charged to Grant</t>
  </si>
  <si>
    <t>Project &amp; Description of Services</t>
  </si>
  <si>
    <t>Expenditure Category</t>
  </si>
  <si>
    <t>Period of Expenditure</t>
  </si>
  <si>
    <t>Activity</t>
  </si>
  <si>
    <t>Info_Intel_analysis_and_sharing_fusion_center_activities</t>
  </si>
  <si>
    <t>Public_Private_Partnership</t>
  </si>
  <si>
    <t>Staff Intelligence Analysts</t>
  </si>
  <si>
    <t>Contractors</t>
  </si>
  <si>
    <t xml:space="preserve">Contractors </t>
  </si>
  <si>
    <t>Outreach</t>
  </si>
  <si>
    <t>Conferences</t>
  </si>
  <si>
    <t>Staff Expenses</t>
  </si>
  <si>
    <t>Staff_Expenses</t>
  </si>
  <si>
    <t>Supplies</t>
  </si>
  <si>
    <t>Facility-Mtg Space Rental</t>
  </si>
  <si>
    <t>Consultants</t>
  </si>
  <si>
    <t>Staff Salaries</t>
  </si>
  <si>
    <t>Supplies_Materials_Production_Costs</t>
  </si>
  <si>
    <t>Consultant</t>
  </si>
  <si>
    <t>EMPG_Implementation_of_HSEEP</t>
  </si>
  <si>
    <t>SOURCE_SolutionAreaSubCategoryMA</t>
  </si>
  <si>
    <t>Grant Admin</t>
  </si>
  <si>
    <t>Grant_Admin</t>
  </si>
  <si>
    <t>Employee Name</t>
  </si>
  <si>
    <t xml:space="preserve">BZPP   </t>
  </si>
  <si>
    <t xml:space="preserve">EMPG   </t>
  </si>
  <si>
    <t xml:space="preserve">EOC   </t>
  </si>
  <si>
    <t xml:space="preserve">IECGP   </t>
  </si>
  <si>
    <t xml:space="preserve">NSGP   </t>
  </si>
  <si>
    <t xml:space="preserve">OPSG   </t>
  </si>
  <si>
    <t xml:space="preserve">PSIC   </t>
  </si>
  <si>
    <t xml:space="preserve">RCASP </t>
  </si>
  <si>
    <t xml:space="preserve">RCPGP-C   </t>
  </si>
  <si>
    <t xml:space="preserve">RCPGP-NC  </t>
  </si>
  <si>
    <t xml:space="preserve">TSGP   </t>
  </si>
  <si>
    <t xml:space="preserve">TSGPF   </t>
  </si>
  <si>
    <t xml:space="preserve">WCMP   </t>
  </si>
  <si>
    <t>Conference fees</t>
  </si>
  <si>
    <t>Law_Enforcement_Anti_Terrorism_Planning</t>
  </si>
  <si>
    <t>Provide detailed information on M&amp;A activity.</t>
  </si>
  <si>
    <t>Provide detailed information on the project and description of services.</t>
  </si>
  <si>
    <t>Provide the name of the employee.</t>
  </si>
  <si>
    <t>Select a Solution Area from the drop-down list.</t>
  </si>
  <si>
    <t>Enter the total number of trainee(s).</t>
  </si>
  <si>
    <t>2.  Implementing Agency:</t>
  </si>
  <si>
    <t>6.  Performance Period:</t>
  </si>
  <si>
    <t>Meals w/prior approval</t>
  </si>
  <si>
    <t xml:space="preserve">Staff </t>
  </si>
  <si>
    <t>Community Outreach</t>
  </si>
  <si>
    <t>Community_Outreach</t>
  </si>
  <si>
    <t>Staff</t>
  </si>
  <si>
    <t>Materials</t>
  </si>
  <si>
    <t>Equip_Resource_Project_Mgt</t>
  </si>
  <si>
    <t>Project Mgt Staff Costs</t>
  </si>
  <si>
    <t>Increased_Threat_Level</t>
  </si>
  <si>
    <t>Staff Backfill &amp; OT</t>
  </si>
  <si>
    <t>Nat'l Guard OT</t>
  </si>
  <si>
    <t>Public Safety Staff OT</t>
  </si>
  <si>
    <t>Border_Security</t>
  </si>
  <si>
    <t>OT</t>
  </si>
  <si>
    <t>Tuition</t>
  </si>
  <si>
    <t>Course_Delivery_and_Evaluation</t>
  </si>
  <si>
    <t>OT &amp; Backfill</t>
  </si>
  <si>
    <t>Project/Deliverable</t>
  </si>
  <si>
    <t>Deliverable</t>
  </si>
  <si>
    <t>Fee for Deliverable</t>
  </si>
  <si>
    <t>SOURCE_SolutionAreaConsultant</t>
  </si>
  <si>
    <t>SOURCE_SolutionAreaSubCategoryConsultant</t>
  </si>
  <si>
    <t>Conference</t>
  </si>
  <si>
    <t>Increased_Threat_Levels</t>
  </si>
  <si>
    <t>Conduct_Attend_and_Evaluate</t>
  </si>
  <si>
    <t>Supplies_Materials_and_Production_Costs</t>
  </si>
  <si>
    <t>Grant_Administration</t>
  </si>
  <si>
    <t>Public_and_Private_Partnerships</t>
  </si>
  <si>
    <t>(Amount This Request)</t>
  </si>
  <si>
    <t>Cmnty_Outreach</t>
  </si>
  <si>
    <t>***PLANNING***</t>
  </si>
  <si>
    <t>***ORGANIZATION***</t>
  </si>
  <si>
    <t>***TRAINING***</t>
  </si>
  <si>
    <t>***EXERCISE***</t>
  </si>
  <si>
    <t>***M&amp;A***</t>
  </si>
  <si>
    <t>Info_Intel_analysis_sharing_fusion_center_activities</t>
  </si>
  <si>
    <t>Crse_Delivery_and_Evaluation</t>
  </si>
  <si>
    <t>Provide the Total Salary and Benefits Charged for the Reporting Period.</t>
  </si>
  <si>
    <t>Provide the Dates of the Payroll Period.</t>
  </si>
  <si>
    <t>Enter the Period of Expenditure in this column.</t>
  </si>
  <si>
    <t>Enter the Total Cost Charged to the Grant in this column.</t>
  </si>
  <si>
    <t>Enter the Total Project Hours in this column.</t>
  </si>
  <si>
    <t>BIDP</t>
  </si>
  <si>
    <t>SOURCE_SolutionAreaPersonnel</t>
  </si>
  <si>
    <t>M_and_A</t>
  </si>
  <si>
    <t>Construction_and_Renovation</t>
  </si>
  <si>
    <t>Maintenance_and_Sustainment</t>
  </si>
  <si>
    <t>HSGP-SHSP</t>
  </si>
  <si>
    <t>HSGP-UASI</t>
  </si>
  <si>
    <t>13.  Certification Paragraph</t>
  </si>
  <si>
    <t>Provide the name of the Consulting Firm and Consultant Name.</t>
  </si>
  <si>
    <t>Law_Enforcement_and_Anti_Terrorism_Plg</t>
  </si>
  <si>
    <t>Prevention</t>
  </si>
  <si>
    <t>Protection</t>
  </si>
  <si>
    <t>Mitigation</t>
  </si>
  <si>
    <t>Response</t>
  </si>
  <si>
    <t>Recovery</t>
  </si>
  <si>
    <t>Public Information and Warning</t>
  </si>
  <si>
    <t>Operational Coordination</t>
  </si>
  <si>
    <t>Forensics and Attribution</t>
  </si>
  <si>
    <t>Access Control and Identify Verification</t>
  </si>
  <si>
    <t>Community Resilience</t>
  </si>
  <si>
    <t>Critical Transportation</t>
  </si>
  <si>
    <t>Economic Recovery</t>
  </si>
  <si>
    <t>Intelligence and Information Sharing</t>
  </si>
  <si>
    <t>Cybersecurity</t>
  </si>
  <si>
    <t>Long-term Vulnerability Reduction</t>
  </si>
  <si>
    <t>Health and Social Services</t>
  </si>
  <si>
    <t>Interdiction and Disruption</t>
  </si>
  <si>
    <t>Risk and Disaster Resilience Assessment</t>
  </si>
  <si>
    <t>Fatality Management Services</t>
  </si>
  <si>
    <t>Housing</t>
  </si>
  <si>
    <t>Screening, Search, and Detection</t>
  </si>
  <si>
    <t>Infrastructure Systems</t>
  </si>
  <si>
    <t>Physical Protective Measures</t>
  </si>
  <si>
    <t>Mass Care Services</t>
  </si>
  <si>
    <t>Natural and Cultural Resources</t>
  </si>
  <si>
    <t>Risk Management for Protection Programs and Activities</t>
  </si>
  <si>
    <t>Supply Chain Integrity and Security</t>
  </si>
  <si>
    <t>Operational Communications</t>
  </si>
  <si>
    <t>Situational Assessment</t>
  </si>
  <si>
    <t>SOURCE_StrategicGoalsandObjectives</t>
  </si>
  <si>
    <t>Goal_1_Enhance_prevention_and_detection_capabilities_to_protect_our_State_and_critical_infrastructure_from_all_hazards</t>
  </si>
  <si>
    <t>Goal_3_Effectively_respond_to_and_quickly_recover_from_both_intentional_and_natural_disasters</t>
  </si>
  <si>
    <t>Goal_4_Responsible_and_accountable_investments_of_homeland_security_and_emergency_management_funding</t>
  </si>
  <si>
    <t>Goal_5_Strengthen_and_unify_operations_and_management_to_increase_operational_efficiency_and_effectiveness</t>
  </si>
  <si>
    <t>Objective 1.1: Strengthen information sharing and collaboration among all levels of government, private industry, non-governmental, and community-based organizations</t>
  </si>
  <si>
    <t>Objective 2.1: Enhance state and regional operational capabilities and readiness</t>
  </si>
  <si>
    <t>Objective 3.1: Institutionalize Recovery Planning</t>
  </si>
  <si>
    <t>Objective 4.1: Streamline grant applications and approve processes</t>
  </si>
  <si>
    <t>Objectife 5.1: Develop and implement Agency retention plans</t>
  </si>
  <si>
    <t>Objective 1.2: Implement the California Critical Infrastructure Protection Program</t>
  </si>
  <si>
    <t>Objective 2.2: Stregthen planning for both intentional and natural disasters</t>
  </si>
  <si>
    <t>Objective 3.2: Strengthen statewide, national, and international mutual-assistance compacts</t>
  </si>
  <si>
    <t>Objective 4.2: Provide technical assistance and resources to customers</t>
  </si>
  <si>
    <t>Objective 5.2: Increase organizational opportunities for learning and professional growth</t>
  </si>
  <si>
    <t>Objective 1.3: Strengthen our ability to identify and counter emerging threats</t>
  </si>
  <si>
    <t>Objective 2.3: Encourage citizen preparedness while integrating the needs of vulnerable populations</t>
  </si>
  <si>
    <t>Ojbective 3.3: Provide guidance and support for enhancing primary and alternate Emergency Operations Center (EOCs) to increase regional readiness</t>
  </si>
  <si>
    <t xml:space="preserve">Objective 4.3: Ensure transparency and accountability </t>
  </si>
  <si>
    <t>Objective 5.3: Coordinate and align California's emergency management planning efforts to achieve overall consistency</t>
  </si>
  <si>
    <t>Objective 1.4: Strengthen the capacity of Cal EMA's public safety and criminal justice programs to serve customers statewide.  Enhance law enforcement and victum services programs</t>
  </si>
  <si>
    <t>Objective 2.4: Provide tools to develop and maintain continuity plans fo both private and public sector</t>
  </si>
  <si>
    <t>Objective 3.4: Expand the Standardized Emergency Management System (SEMS) to ensure inclusion of all customer groups</t>
  </si>
  <si>
    <t>Ojebctive 5.4: Develop networks for identifying and sharing lessons learned and best practices</t>
  </si>
  <si>
    <t>Objective 1.5: Institutionalize hazard identification, risk assessment, and hazard mitigation planning to reduce vulnerability and provide effective tools for planning, preparedness, and recovery</t>
  </si>
  <si>
    <t>Objective 2.5: Enhance agriculture food systems and animal health preparedness</t>
  </si>
  <si>
    <t>Objective 3.5: Strengthen alert and warning systems to ensure the delivery of clear and consistent public information</t>
  </si>
  <si>
    <t>Objective 2.6: Expand statewide training and exercises across all mission areas, while enhancing professional training for emergency management and homeland security disciplines</t>
  </si>
  <si>
    <t>Objecitve 3.6: Enhance Geographic Information System (GIS) and Information-mapping capabilities</t>
  </si>
  <si>
    <t>Objective 2.7: Enhance resource management through implementation of the California Metrics proejct</t>
  </si>
  <si>
    <t>Objective 3.7: Strenghten operable and interoperable communications</t>
  </si>
  <si>
    <t>Goal 1: Enhance prevention and detection capabilities to protect our State and critical infrastructure from all hazards</t>
  </si>
  <si>
    <t>Goal 3: Effectively respond to and quickly recover from both intentional and natural disasters</t>
  </si>
  <si>
    <t>Goal 4: Responsible and accountable investments of homeland security and emergency management funding</t>
  </si>
  <si>
    <t>Goal 5: Strengthen and unify operations and management to increase operational efficiency and effectiveness</t>
  </si>
  <si>
    <t>EOC_Ensuring_EOC_continuity_of_operations</t>
  </si>
  <si>
    <t>EMPG_Other_emergency_management_related_planning_activities</t>
  </si>
  <si>
    <t>EOC_Analyzing_constructed_renovated_space_to_support_design_implementation_of_protection_systems</t>
  </si>
  <si>
    <t>STRATEGIC GOALS AND OBJECTIVES</t>
  </si>
  <si>
    <t>EOC_Ensuring_continuity_of_operation</t>
  </si>
  <si>
    <t>Goal 2: Strengthen California's ability to plan, prepare for, and mitigate disasters, emergencies, and terrorist events</t>
  </si>
  <si>
    <t>Goal_2_Strengthen_California_ability_to_plan_prepare_for_and_mitigate_disasters_emergencies_and_terrorist_events</t>
  </si>
  <si>
    <t>FIPS #</t>
  </si>
  <si>
    <t>4.  Location of Project:</t>
  </si>
  <si>
    <t>Select</t>
  </si>
  <si>
    <t>source_GrantYearGAFS</t>
  </si>
  <si>
    <t>AUTHORIZED AGENT AND CONTACT INFORMATION</t>
  </si>
  <si>
    <t>Materials &amp; Supplies</t>
  </si>
  <si>
    <t>BVPP</t>
  </si>
  <si>
    <t>CJA0</t>
  </si>
  <si>
    <t>CSAP</t>
  </si>
  <si>
    <t>CSP1</t>
  </si>
  <si>
    <t>DVP0</t>
  </si>
  <si>
    <t>EHRSA</t>
  </si>
  <si>
    <t>EMT1</t>
  </si>
  <si>
    <t>EPSD</t>
  </si>
  <si>
    <t>FMA</t>
  </si>
  <si>
    <t>FSIA</t>
  </si>
  <si>
    <t>FV00</t>
  </si>
  <si>
    <t>FVPS</t>
  </si>
  <si>
    <t>HMEP</t>
  </si>
  <si>
    <t>HMGP</t>
  </si>
  <si>
    <t>HY00</t>
  </si>
  <si>
    <t>LPDM</t>
  </si>
  <si>
    <t>NEHRP</t>
  </si>
  <si>
    <t>NOAA</t>
  </si>
  <si>
    <t>PDM</t>
  </si>
  <si>
    <t>PPPD</t>
  </si>
  <si>
    <t>PREA</t>
  </si>
  <si>
    <t>PSNC</t>
  </si>
  <si>
    <t>PSNE</t>
  </si>
  <si>
    <t>PSNN</t>
  </si>
  <si>
    <t>RCP0</t>
  </si>
  <si>
    <t>RILP</t>
  </si>
  <si>
    <t>RSAT</t>
  </si>
  <si>
    <t>RTAC</t>
  </si>
  <si>
    <t>SASP</t>
  </si>
  <si>
    <t>SRL</t>
  </si>
  <si>
    <t>VAWA</t>
  </si>
  <si>
    <t>VAWR</t>
  </si>
  <si>
    <t>VLCR</t>
  </si>
  <si>
    <t>VOCA</t>
  </si>
  <si>
    <t>VOCR</t>
  </si>
  <si>
    <t>VWA0</t>
  </si>
  <si>
    <t>YET0</t>
  </si>
  <si>
    <t>EMPG_Day_to_day_ activities_that_support_emergency_management</t>
  </si>
  <si>
    <t>97.078 BZPP</t>
  </si>
  <si>
    <t>97.056 CPMSGP</t>
  </si>
  <si>
    <t>97.067 HSGP</t>
  </si>
  <si>
    <t>97.055 IECGP</t>
  </si>
  <si>
    <t>97.008 NSGP</t>
  </si>
  <si>
    <t>11.555 PSIC</t>
  </si>
  <si>
    <t>11.468 RCASP</t>
  </si>
  <si>
    <t>97.111 RCPGP</t>
  </si>
  <si>
    <t>97.075 TSGP</t>
  </si>
  <si>
    <t>Additional Authorized Agent Contact Information</t>
  </si>
  <si>
    <t>Reimbursement Request Number</t>
  </si>
  <si>
    <t>Enter the Reimbursement Request number.</t>
  </si>
  <si>
    <t>Enter the Reimbursement Request number for this reimbursement.</t>
  </si>
  <si>
    <t>Reimbursement Request</t>
  </si>
  <si>
    <t>(REIMB or MOD Request #)</t>
  </si>
  <si>
    <t>Staffing</t>
  </si>
  <si>
    <t>EOC Construction &amp; Renovation</t>
  </si>
  <si>
    <t>EOC Construction</t>
  </si>
  <si>
    <t>EOC Renovation</t>
  </si>
  <si>
    <t>Maintenance &amp; Sustainment</t>
  </si>
  <si>
    <t>Maintenance Contracts &amp; Warranties</t>
  </si>
  <si>
    <t>Repair &amp; Replacement Costs</t>
  </si>
  <si>
    <t>Upgrades</t>
  </si>
  <si>
    <t>User fees</t>
  </si>
  <si>
    <t>Day_to_day_activities_operations_that_support_emergency_management</t>
  </si>
  <si>
    <t>Certification_Recertification_of_instr</t>
  </si>
  <si>
    <t>***EOC CONSTRUCTION &amp; RENOVATION***</t>
  </si>
  <si>
    <t>***EOC_CONSTRUCTION_RENOVATION***</t>
  </si>
  <si>
    <t>EOC_Construction</t>
  </si>
  <si>
    <t>EOC_Renovation</t>
  </si>
  <si>
    <t>***MAINTENANCE_SUSTAINMENT***</t>
  </si>
  <si>
    <t>Maintenance_Contracts_Warranties</t>
  </si>
  <si>
    <t>Repair_Replacement_Costs</t>
  </si>
  <si>
    <t>User_fees</t>
  </si>
  <si>
    <t>Request #</t>
  </si>
  <si>
    <t>CALIFORNIA GOVERNOR'S OFFICE OF EMERGENCY SERVICES</t>
  </si>
  <si>
    <t>(Cal OES Use Only)</t>
  </si>
  <si>
    <t xml:space="preserve">Cal OES # </t>
  </si>
  <si>
    <t>(FOR Cal OES USE ONLY)</t>
  </si>
  <si>
    <t>Approval: Cal OES ONLY</t>
  </si>
  <si>
    <t>CORE CAPABILITIES BY MISSION AREA</t>
  </si>
  <si>
    <t>CAL OES GOALS</t>
  </si>
  <si>
    <t>Goal 1: Anticipate and enhance prevention and detection capabilities to protect our state from all hazards and threats</t>
  </si>
  <si>
    <t>Goal 2: Strengthen California's ability to plan, prepare for, and provide resources to mitigate the impacts of disasters, emergencies, crimes, and terrorist events</t>
  </si>
  <si>
    <t>Goal 4: Enhance the administration and delivery of all state and federal funding, and maintain fiscal and program integrity</t>
  </si>
  <si>
    <t>Goal 5: Develop a united and innovative workforce that is trained, experienced, knowledgeable, and ready to adapt and respond</t>
  </si>
  <si>
    <t>Goal 6: Strengthen capabilities in public safety communication services and technology enhancements</t>
  </si>
  <si>
    <t>Yes</t>
  </si>
  <si>
    <t>No</t>
  </si>
  <si>
    <t>N/A</t>
  </si>
  <si>
    <t>Source_EquipmentSAFECOMCompliance</t>
  </si>
  <si>
    <t>Goal 3: Effectively respond to and recover from both human-caused and natural disasters</t>
  </si>
  <si>
    <t>19FD-01 Food &amp; Water Hold</t>
  </si>
  <si>
    <t>Subaward #</t>
  </si>
  <si>
    <t>GRANT SUBAWARD FACE SHEET</t>
  </si>
  <si>
    <t>The California Governor's Office of Emergency Services (Cal OES) hereby makes a Grant Subaward of funds to the following:</t>
  </si>
  <si>
    <t>1.  Subrecipient:</t>
  </si>
  <si>
    <t>Direct/Subaward</t>
  </si>
  <si>
    <t>CFDA</t>
  </si>
  <si>
    <t>1.  Subrecipient</t>
  </si>
  <si>
    <t>ICR Base</t>
  </si>
  <si>
    <t>Rate</t>
  </si>
  <si>
    <t>7.  Indirect Cost Rate:</t>
  </si>
  <si>
    <t>Provide detailed information on Indirect Cost activity.</t>
  </si>
  <si>
    <t>Select an ICR Base from the drop-down list.</t>
  </si>
  <si>
    <t>Match Description</t>
  </si>
  <si>
    <t>Indirect Cost</t>
  </si>
  <si>
    <t>Indirect_Cost</t>
  </si>
  <si>
    <t>Facilities &amp; Administration</t>
  </si>
  <si>
    <t>Ind_Cost</t>
  </si>
  <si>
    <t>Rental Cost</t>
  </si>
  <si>
    <t>Critical Emergency Supplies</t>
  </si>
  <si>
    <t>Critical_Emergency_Supplies</t>
  </si>
  <si>
    <t>Source_PlanningHoldTrigger</t>
  </si>
  <si>
    <t>Source_OrganizationHoldTrigger</t>
  </si>
  <si>
    <t>No Hold indicated</t>
  </si>
  <si>
    <t>Source_TrainingHoldTrigger</t>
  </si>
  <si>
    <t>Source_ExerciseHoldTrigger</t>
  </si>
  <si>
    <t>Budgeted Cost</t>
  </si>
  <si>
    <t>DIRECT COSTS</t>
  </si>
  <si>
    <t>Total Costs</t>
  </si>
  <si>
    <t>Costs Applicable to ICR</t>
  </si>
  <si>
    <t>SUBAWARDS</t>
  </si>
  <si>
    <t>TOTAL DIRECT COSTS</t>
  </si>
  <si>
    <t>Indirect Cost Rate</t>
  </si>
  <si>
    <t>S/W</t>
  </si>
  <si>
    <t>SW&amp;B</t>
  </si>
  <si>
    <t>TDC</t>
  </si>
  <si>
    <t>MTDC</t>
  </si>
  <si>
    <t>Other</t>
  </si>
  <si>
    <t>Enter the Invoice Number for the equipment.</t>
  </si>
  <si>
    <t>Critical Emergency Supplies Hold</t>
  </si>
  <si>
    <t>Percentage Expended</t>
  </si>
  <si>
    <t>INDIRECT COSTS</t>
  </si>
  <si>
    <t>EMPG  97.042</t>
  </si>
  <si>
    <t>Utilities</t>
  </si>
  <si>
    <t>Day_to_day_activities_operations_that_support_emergency_mgnt</t>
  </si>
  <si>
    <t>Use the drop-down list to identify if the Project is Direct or Subaward</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</si>
  <si>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</si>
  <si>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Drill Host</t>
  </si>
  <si>
    <t>Drill Attendee</t>
  </si>
  <si>
    <t>Threats and Hazards Identification</t>
  </si>
  <si>
    <t>On-scene Security, Protection, and Law Enforcement</t>
  </si>
  <si>
    <t>Logistics and Supply Chain Management</t>
  </si>
  <si>
    <t>Fire Management and Suppression</t>
  </si>
  <si>
    <t>Develop and Enhance Plans, Protocols, Programs, and Systems</t>
  </si>
  <si>
    <t>Develop_and_Enhance_Plans_Protocols_Programs_and_Systems</t>
  </si>
  <si>
    <t>Shelf Stable Food Products</t>
  </si>
  <si>
    <t>Basic Medical Supplies</t>
  </si>
  <si>
    <t>No Hold Indicated</t>
  </si>
  <si>
    <t>Conduct_Evaluate</t>
  </si>
  <si>
    <t>Game</t>
  </si>
  <si>
    <t>Develop_Enhance_Plans_Protocols_Programs_and_Systems</t>
  </si>
  <si>
    <t>2013-0048</t>
  </si>
  <si>
    <t>2012-0028</t>
  </si>
  <si>
    <t>2011-0049</t>
  </si>
  <si>
    <t>2010-0045</t>
  </si>
  <si>
    <t>2009-0016</t>
  </si>
  <si>
    <t>2008-0010</t>
  </si>
  <si>
    <t>2007-0007</t>
  </si>
  <si>
    <t>2006-0009</t>
  </si>
  <si>
    <t>Consultant / Contractor Fee</t>
  </si>
  <si>
    <t>Day to day activities / operations that support emergency management</t>
  </si>
  <si>
    <t>Supplies / Materials / Production Costs</t>
  </si>
  <si>
    <t>Materials / Supply</t>
  </si>
  <si>
    <t>Communications Services</t>
  </si>
  <si>
    <t>Rental / lease space costs</t>
  </si>
  <si>
    <t>EMPG / EOC-Construction</t>
  </si>
  <si>
    <t>EMPG / EOC-Renovation</t>
  </si>
  <si>
    <t>Functional Host</t>
  </si>
  <si>
    <t>Functional Attendee</t>
  </si>
  <si>
    <t>Full Scale Attendee</t>
  </si>
  <si>
    <t>***MAINTENANCE &amp; SUSTAINMENT***</t>
  </si>
  <si>
    <t>Develop and Enhance Plans, Protocols, Programs, &amp; Systems</t>
  </si>
  <si>
    <t>Certification / Recertification of Instructors</t>
  </si>
  <si>
    <t>Public Health, Healthcare, and Emergency Medical Services</t>
  </si>
  <si>
    <t>Conduct_and_Evaluate2</t>
  </si>
  <si>
    <t>Enter the address of the Implementing Agency. Provide the complete nine digit zip code (Zip+4).</t>
  </si>
  <si>
    <t>Enter the City and County/Operational Area where the project is located. Provide the complete nine digit zip code (Zip+4).</t>
  </si>
  <si>
    <t xml:space="preserve">Select a Solution Area Sub-Category from the drop-down list. This list is dependent on a selection from the Solution Area Category drop-down list. The Solution Area Sub-Category will not display the drop-down list unless a Solution Area Category is selected.  </t>
  </si>
  <si>
    <t>Select an Expenditure Category from the drop-down list. This list is dependent on a selection from the Solution Area Sub-Category drop-down list. The Expenditure Category will not display the drop-down list unless a Solution Area Sub-Category is selected.</t>
  </si>
  <si>
    <t>1a. DUNS#:</t>
  </si>
  <si>
    <t>2a. DUNS#:</t>
  </si>
  <si>
    <t>Certification_Recertification_of_Instructors</t>
  </si>
  <si>
    <t>Select a Solution Area from the drop-down list that aligns to the activities/costs used to meet the EMPG Match Requirement.</t>
  </si>
  <si>
    <t xml:space="preserve">Select a Solution Area Sub-Category from the drop-down list that aligns to the activities/costs used to meet the EMPG Match Requirement. This list is dependent on a selection from the Solution Area Category drop-down list. The Solution Area Sub-Category will not display the drop-down list unless a Solution Area Category is selected.  </t>
  </si>
  <si>
    <t>Course Development, Delivery, and Evaluation</t>
  </si>
  <si>
    <t>Design, Develop, Conduct and Evaluate</t>
  </si>
  <si>
    <t>CBRNE Incident Response Vehicles</t>
  </si>
  <si>
    <t>Percentage of Fed Fund</t>
  </si>
  <si>
    <t>Course_Development_Delivery_and_Evaluation</t>
  </si>
  <si>
    <t>Design_Develop_Conduct_and_Evaluate</t>
  </si>
  <si>
    <t>Procurement_Over_150k</t>
  </si>
  <si>
    <t>Sole_Source_Involved</t>
  </si>
  <si>
    <t>Consultant_Hold_Trigger</t>
  </si>
  <si>
    <t>Crse_Development_Delivery_and_Evaluation</t>
  </si>
  <si>
    <t>Design_Develop_Conduct_and_Eval</t>
  </si>
  <si>
    <t>15. Official Authorized to Sign for Subrecipient:</t>
  </si>
  <si>
    <t>16.  Federal Employer ID Number</t>
  </si>
  <si>
    <t>%</t>
  </si>
  <si>
    <t>Please review, and if applicable, provide the necessary documentation.</t>
  </si>
  <si>
    <t>Subgrant Performance Period</t>
  </si>
  <si>
    <t>Start Date:</t>
  </si>
  <si>
    <t>End Date:</t>
  </si>
  <si>
    <t>Enter the complete name of the agency responsible for the day-to-day operation of the grant (e.g. Sheriff, Police Department, or Department of Public Works). If the Implementing Agency is the same as the Subrecipient, enter the same title again.</t>
  </si>
  <si>
    <t>14.  CA Public Records Act</t>
  </si>
  <si>
    <t>Provide the contact information of any additional Authorized Agents (AA) or staff related to grant activities. It is recommended that more than one person be designated as an AA, so that if one AA is not available, a second AA can sign the requests for reimbursements and modifications.</t>
  </si>
  <si>
    <t>Use the drop down list to identify if the project is Direct or Subaward.</t>
  </si>
  <si>
    <t>Project Number</t>
  </si>
  <si>
    <t>Select YES, NO, or N/A from the drop-down list.</t>
  </si>
  <si>
    <t>Percent Expended</t>
  </si>
  <si>
    <t xml:space="preserve">Select a Solution Area from the drop-down list.  </t>
  </si>
  <si>
    <t>Provide a description of equipment and quantity. If Item is Mobile or Portable identify as such.</t>
  </si>
  <si>
    <t xml:space="preserve">Enter the Percentage Rate.  </t>
  </si>
  <si>
    <t>Total Cost Charged to this Grant</t>
  </si>
  <si>
    <t>Current Match</t>
  </si>
  <si>
    <t xml:space="preserve">Reimbursement Request Number </t>
  </si>
  <si>
    <t>REIMB or MOD Request #</t>
  </si>
  <si>
    <t>Authorized Agent</t>
  </si>
  <si>
    <t>Direct /
Subaward</t>
  </si>
  <si>
    <t>Funding
Source</t>
  </si>
  <si>
    <t>Solution Area
Sub-Category</t>
  </si>
  <si>
    <t>Approval
(Cal OES ONLY)</t>
  </si>
  <si>
    <t>Project Title</t>
  </si>
  <si>
    <t>Initials / Date:
(Program Rep)</t>
  </si>
  <si>
    <t>State
Goals</t>
  </si>
  <si>
    <t>Core
Capabilities</t>
  </si>
  <si>
    <t>Capability
Building</t>
  </si>
  <si>
    <t>(Beginning Performance Period Date)</t>
  </si>
  <si>
    <t>(Ending Performance Period Date)</t>
  </si>
  <si>
    <t>SOURCE_StateGoals</t>
  </si>
  <si>
    <t>Goal #1</t>
  </si>
  <si>
    <t>Goal #2</t>
  </si>
  <si>
    <t>Goal #3</t>
  </si>
  <si>
    <t>Goal #4</t>
  </si>
  <si>
    <t>Goal #5</t>
  </si>
  <si>
    <t>Goal #6</t>
  </si>
  <si>
    <t>Goal #7</t>
  </si>
  <si>
    <t>Goal #8</t>
  </si>
  <si>
    <t>Goal #9</t>
  </si>
  <si>
    <t>Goal #10</t>
  </si>
  <si>
    <t>Goal #11</t>
  </si>
  <si>
    <t>This request is for a/an:</t>
  </si>
  <si>
    <t>Access Control and Identity Verification</t>
  </si>
  <si>
    <t>Mass Search and Rescue Operations</t>
  </si>
  <si>
    <t>SOURCE_CoreCapabilities</t>
  </si>
  <si>
    <t>Alterations to this document may result in delayed application approval, modification requests, or reimbursement requests.
Subrecipients may be asked to revise and/or re-submit any altered Financial Management Forms Workbook.</t>
  </si>
  <si>
    <t>SAFECOM
Compliance</t>
  </si>
  <si>
    <t>Less Distorting Costs</t>
  </si>
  <si>
    <t>X</t>
  </si>
  <si>
    <t>Face Sheet ICR</t>
  </si>
  <si>
    <t>Reimbursement Request #</t>
  </si>
  <si>
    <t>POP Start Date</t>
  </si>
  <si>
    <t>POP End Date</t>
  </si>
  <si>
    <t>Total 
Approved</t>
  </si>
  <si>
    <t>Remaining
Balance</t>
  </si>
  <si>
    <t>Approval
Cal OES ONLY</t>
  </si>
  <si>
    <t>TOTAL ALLOWABLE INDIRECT COSTS</t>
  </si>
  <si>
    <t>TOTAL BUDGETED INDIRECT COSTS</t>
  </si>
  <si>
    <t>Total Salary &amp; Benefits Charged for this Reporting Period</t>
  </si>
  <si>
    <t>Source_SolutionAreaConsultantLookup</t>
  </si>
  <si>
    <t>Planning_Consulting</t>
  </si>
  <si>
    <t>Organization_Consulting</t>
  </si>
  <si>
    <t>Training_Consulting</t>
  </si>
  <si>
    <t>Exercise_Consulting</t>
  </si>
  <si>
    <t>MA_Consulting</t>
  </si>
  <si>
    <t>EOC_Consulting</t>
  </si>
  <si>
    <t>MS_Consulting</t>
  </si>
  <si>
    <t>Day-to-Day Activities / Emergency Mgmt Support Operations</t>
  </si>
  <si>
    <t>ALN:</t>
  </si>
  <si>
    <t>Performance Period</t>
  </si>
  <si>
    <t>State Goals</t>
  </si>
  <si>
    <t>Core Capabilities</t>
  </si>
  <si>
    <t>Select a Core Capabilities from the drop-down list.</t>
  </si>
  <si>
    <t>Capability Building</t>
  </si>
  <si>
    <t>Select Capability Building from the drop-down list.</t>
  </si>
  <si>
    <t>Enter the name of the Disaster or Program providing the funds for this Grant Subaward. A disaster may be referred by the federal declaration number. Program titles should be complete without the use of acronyms.</t>
  </si>
  <si>
    <t>Enter beginning and ending dates of the performance period for the Grant Subaward. (mm/dd/yyyy)</t>
  </si>
  <si>
    <t>Enter the name and title of the official authorized to enter into the Grant Subaward for the Subrecipient as stated in Block 1 of the Grant Subaward Face Sheet (Cal OES 2-101). Enter the Payment Mailing Address where grant funds should be sent. Provide the complete nine digit zip code (Zip+4).</t>
  </si>
  <si>
    <t>Period</t>
  </si>
  <si>
    <t>Indirect Cost Rate for Period</t>
  </si>
  <si>
    <t>Enter the indirect cost rate for period</t>
  </si>
  <si>
    <t>Select ICR Base from the drop-down</t>
  </si>
  <si>
    <t>Deployable /
Shareable</t>
  </si>
  <si>
    <t>Amount
This Request</t>
  </si>
  <si>
    <t>Reimbursement
Request #</t>
  </si>
  <si>
    <t>Total
Approved</t>
  </si>
  <si>
    <t>Expenditure
Category</t>
  </si>
  <si>
    <t>Budgeted
Cost</t>
  </si>
  <si>
    <t>Project
Description</t>
  </si>
  <si>
    <t>Solution
Area</t>
  </si>
  <si>
    <t>Amount 
This Request</t>
  </si>
  <si>
    <t>Planning
Activity</t>
  </si>
  <si>
    <t>Approval
Date</t>
  </si>
  <si>
    <t>Hold
Trigger</t>
  </si>
  <si>
    <t>Final
Product</t>
  </si>
  <si>
    <t>AEL
Title</t>
  </si>
  <si>
    <t>Invoice
Number</t>
  </si>
  <si>
    <t>Condition &amp;
Disposition</t>
  </si>
  <si>
    <t>Deployed
Location</t>
  </si>
  <si>
    <t>Course
Name</t>
  </si>
  <si>
    <t xml:space="preserve">Training
Activity </t>
  </si>
  <si>
    <t xml:space="preserve">Identified
Host </t>
  </si>
  <si>
    <t>Exercise
Title</t>
  </si>
  <si>
    <t>Date of
Exercise</t>
  </si>
  <si>
    <t>Previously
Approved
Amount</t>
  </si>
  <si>
    <t>Project
Title</t>
  </si>
  <si>
    <t>Total
Budgeted
Cost</t>
  </si>
  <si>
    <t>Total Match
Expended</t>
  </si>
  <si>
    <t>Percentage
Expended</t>
  </si>
  <si>
    <t>ID Tag
Number</t>
  </si>
  <si>
    <t>% of Federal
Funds Used in the Purchase</t>
  </si>
  <si>
    <t>Feedback
Number</t>
  </si>
  <si>
    <t>Total # of
Trainee(s)</t>
  </si>
  <si>
    <t>Identified
Host</t>
  </si>
  <si>
    <t>Consulting Firm /
Consultant Name</t>
  </si>
  <si>
    <t>Project /
Description of Services</t>
  </si>
  <si>
    <t>Period of
Expenditure</t>
  </si>
  <si>
    <t>Fee for
Deliverable</t>
  </si>
  <si>
    <t>Total Project
Hours</t>
  </si>
  <si>
    <t>Initials / Date
(Program Rep)</t>
  </si>
  <si>
    <t>Project /
Deliverable</t>
  </si>
  <si>
    <t>Total Cost
Charged to Grant</t>
  </si>
  <si>
    <t xml:space="preserve">Total Salary &amp; Benefits
Charged for this Reporting Period </t>
  </si>
  <si>
    <t>Type of
Match</t>
  </si>
  <si>
    <t>Current
Match</t>
  </si>
  <si>
    <t>Previously Approved
Amount</t>
  </si>
  <si>
    <t>Instructions</t>
  </si>
  <si>
    <t>Form Field</t>
  </si>
  <si>
    <t>1a.  Federal DUNS Number (Subrecipient)</t>
  </si>
  <si>
    <t>2a.  Federal DUNS Number (Implementing Agency)</t>
  </si>
  <si>
    <t>15.  Official Authorized to sign for the Subrecipient</t>
  </si>
  <si>
    <t>3.    Implementing Agency Address</t>
  </si>
  <si>
    <t>2.    Implementing Agency</t>
  </si>
  <si>
    <t>4.    Location of Project</t>
  </si>
  <si>
    <t>5.    Disaster/Program Title</t>
  </si>
  <si>
    <t>6.    Performance Period</t>
  </si>
  <si>
    <t>7.    Indirect Cost Rate</t>
  </si>
  <si>
    <t>Select the State Goals from the drop-down list.</t>
  </si>
  <si>
    <t>This field will auto-populate.</t>
  </si>
  <si>
    <t>Deployable/Shareable</t>
  </si>
  <si>
    <t>Select from the drop down list.</t>
  </si>
  <si>
    <t>Total Budgeted Cost</t>
  </si>
  <si>
    <t xml:space="preserve">Enter a short, but descriptive name for the project. </t>
  </si>
  <si>
    <t>Enter the project description, citing specific and measurable objectives.</t>
  </si>
  <si>
    <t>Enter the total amount obligated for the project.</t>
  </si>
  <si>
    <t>Previously Approved Amount</t>
  </si>
  <si>
    <t>This field auto-populates with the total expenditures to-date for the line item.  This value does not include any match amounts.</t>
  </si>
  <si>
    <t>This field auto-populates with the remaining balance allowed for the line item.  This value does not include any match amounts.</t>
  </si>
  <si>
    <t>This field auto-populates with the amount expended, to-date, as a percentage of the budgeted amount.  This value does not include any match amounts.</t>
  </si>
  <si>
    <t>This field auto-populates.</t>
  </si>
  <si>
    <t>This field is for Reimbursement Requests only:  Enter the requested reimbursement amount for the line item.</t>
  </si>
  <si>
    <t>Enter the Reimbursement Request number for this Planning activity.</t>
  </si>
  <si>
    <t>Enter the total amount of grant funding budgeted for the line item.</t>
  </si>
  <si>
    <t>Enter the Reimbursement Request number for this Organizational activity.</t>
  </si>
  <si>
    <t>Enter the Reimbursement Request number for this request.</t>
  </si>
  <si>
    <t>Enter the condition of equipment by selecting the appropriate drop-down item. If the equipment is not in use, please use the "Deployed Location" column to explain current status.</t>
  </si>
  <si>
    <t>Previously Approrved Amount</t>
  </si>
  <si>
    <t>Consulting Firm / Consultant Name</t>
  </si>
  <si>
    <r>
      <t xml:space="preserve">If your consultant/contractor invoiced you for their services using a fee for each deliverable, then describe the product in the Deliverable column.
</t>
    </r>
    <r>
      <rPr>
        <i/>
        <sz val="12"/>
        <rFont val="Century Gothic"/>
        <family val="2"/>
      </rPr>
      <t>(e.g.: $10,000 for a reverse 911/telephone emergency notification system)</t>
    </r>
  </si>
  <si>
    <t>Total Salary and Benefits Charged for this Reporting Period</t>
  </si>
  <si>
    <t>Previously
Expended
Match</t>
  </si>
  <si>
    <t>Total
Budgeted
Match</t>
  </si>
  <si>
    <t>Total Budgeted Match</t>
  </si>
  <si>
    <t>Enter the total budgeted match amount for this project in this column.</t>
  </si>
  <si>
    <t>This field auto-populates with the cumulative match expenditures as of the reimbursement request prior to the current request.</t>
  </si>
  <si>
    <t>This field is for Reimbursement Requests only:  Enter the match amount for the line item.</t>
  </si>
  <si>
    <t xml:space="preserve">This field auto-populates with the total match expenditures to-date for the line item. </t>
  </si>
  <si>
    <t>This field auto-populates with the remaining match balance for the line item.</t>
  </si>
  <si>
    <t>This field auto-populates with the match amount expended, to-date, as a percentage of the budgeted match amount.</t>
  </si>
  <si>
    <r>
      <t>WORKBOOK INSTRUCTIONS</t>
    </r>
    <r>
      <rPr>
        <sz val="12"/>
        <color indexed="9"/>
        <rFont val="Century Gothic"/>
        <family val="2"/>
      </rPr>
      <t/>
    </r>
  </si>
  <si>
    <r>
      <t xml:space="preserve">Use the Grant Subaward Face Sheet to apply for grant programs. Each grant program requires its own separate Grant Subaward Face Sheet.  Please print the Grant Subaward Face Sheet in portrait format and provide an original signature from the authorized official. </t>
    </r>
    <r>
      <rPr>
        <b/>
        <sz val="12"/>
        <color rgb="FFFF0000"/>
        <rFont val="Century Gothic"/>
        <family val="2"/>
      </rPr>
      <t>The use of white out or tape is prohibited and will invalidate the signature on the Grant Subaward Face Sheet.</t>
    </r>
    <r>
      <rPr>
        <sz val="12"/>
        <rFont val="Century Gothic"/>
        <family val="2"/>
      </rPr>
      <t xml:space="preserve">
</t>
    </r>
    <r>
      <rPr>
        <u/>
        <sz val="12"/>
        <rFont val="Century Gothic"/>
        <family val="2"/>
      </rPr>
      <t>Cal OES Section</t>
    </r>
    <r>
      <rPr>
        <sz val="12"/>
        <rFont val="Century Gothic"/>
        <family val="2"/>
      </rPr>
      <t xml:space="preserve">: The top portion of the form contains blocks for four (4) important numbers. Please do not fill in these blocks. These numbers will be entered by Cal OES. </t>
    </r>
  </si>
  <si>
    <t>This field is auto-populated with the grant Performance Period as described on the Face Sheet Tab</t>
  </si>
  <si>
    <t>Enter the "Reimbursement" or "Modification" request number associated with this request.</t>
  </si>
  <si>
    <t>This field is for Reimbursement Requests only:  Enter the requested reimbursement amount for this request.</t>
  </si>
  <si>
    <t>Request Type</t>
  </si>
  <si>
    <t>This field auto-populates</t>
  </si>
  <si>
    <t>Ledger Column Name</t>
  </si>
  <si>
    <t>Direct / Subaward</t>
  </si>
  <si>
    <t>Noncomp. Procurement</t>
  </si>
  <si>
    <t>Goal #12</t>
  </si>
  <si>
    <t>Noncompetitive
Procurement
over 250k</t>
  </si>
  <si>
    <t>Previously 
Approved
Amount</t>
  </si>
  <si>
    <t>Noncompetitive
Procurement
over $250k</t>
  </si>
  <si>
    <t>OT / Backfill</t>
  </si>
  <si>
    <t xml:space="preserve">EMPG / EOC Construction &amp; Renovation </t>
  </si>
  <si>
    <t>Supplies / Materials</t>
  </si>
  <si>
    <t>EMPG - Certification / Recertification of instructors</t>
  </si>
  <si>
    <t>Design / Develop / Conduct / Evaluate</t>
  </si>
  <si>
    <t>M&amp;A Hiring Contractors / Consultants</t>
  </si>
  <si>
    <t>EMPG / EOC Construction</t>
  </si>
  <si>
    <t>EMPG / EOC Renovation</t>
  </si>
  <si>
    <t>Narrative Attachments- Training w /AAR / Exercise Detail</t>
  </si>
  <si>
    <t>Narrative Attachments- Training w / AAR / Exercise Detail</t>
  </si>
  <si>
    <t>Governing Body Resolution - Authorized Agent / MOU</t>
  </si>
  <si>
    <t>Planning Roster- As needed / If Applicable</t>
  </si>
  <si>
    <t>Grant Mgt Capacity / Roster</t>
  </si>
  <si>
    <t>Environmental Response / Health and Safety</t>
  </si>
  <si>
    <t>Border / Maritime Security OT</t>
  </si>
  <si>
    <t>EOC - Analyzing constructed / renovated space to support design / implementation of protection systems</t>
  </si>
  <si>
    <t>Hiring of New Staff / Contractors for Info/Intel Anaysis and Sharing / Fusion center activites</t>
  </si>
  <si>
    <t>Hourly / Billing Rate</t>
  </si>
  <si>
    <r>
      <t>For each fund source used in the program, select the correct grant year and acronym from the drop down lists, the amount of state or federal funds requested, the amount of cash and/or in-kind match contributed and the resulting totals. Please do not enter both state and federal on the same line. The</t>
    </r>
    <r>
      <rPr>
        <b/>
        <sz val="12"/>
        <rFont val="Century Gothic"/>
        <family val="2"/>
      </rPr>
      <t xml:space="preserve"> Total Project Cost</t>
    </r>
    <r>
      <rPr>
        <sz val="12"/>
        <rFont val="Century Gothic"/>
        <family val="2"/>
      </rPr>
      <t xml:space="preserve"> row should correspond to the total project cost specified in the budget.</t>
    </r>
  </si>
  <si>
    <t>Noncompetitive Procurement over 250k</t>
  </si>
  <si>
    <t>Equipment Description</t>
  </si>
  <si>
    <t>SAFECOM Compliance</t>
  </si>
  <si>
    <t>Acquisition
Date</t>
  </si>
  <si>
    <t>Acquisition Date</t>
  </si>
  <si>
    <t>Noncompetitive Procurement over $250k</t>
  </si>
  <si>
    <t>If project is subject to a Hold, select the Hold type from drop-down list.</t>
  </si>
  <si>
    <t>If applicable, enter date when hold was released/approved.</t>
  </si>
  <si>
    <t>If your consultant/contractor invoiced you for their services using an hourly rate, then enter the total invoice amount for this reporting period.</t>
  </si>
  <si>
    <t>Hourly Billing Rate</t>
  </si>
  <si>
    <t>If your consultant/contractor invoiced you for their services using an hourly rate, enter the hourly rate charged.</t>
  </si>
  <si>
    <t>If your consultant/contractor invoiced you for their services using an hourly rate, enter number of hours charged during this reporting period.</t>
  </si>
  <si>
    <t>VS#</t>
  </si>
  <si>
    <t xml:space="preserve">3.  Implementing Agency Address: </t>
  </si>
  <si>
    <t xml:space="preserve">          (Street)</t>
  </si>
  <si>
    <t>(City)</t>
  </si>
  <si>
    <t>(Zip+4)</t>
  </si>
  <si>
    <t xml:space="preserve">          (City)</t>
  </si>
  <si>
    <t>(County)</t>
  </si>
  <si>
    <t>(Start Date)</t>
  </si>
  <si>
    <t>Item Number</t>
  </si>
  <si>
    <t xml:space="preserve">A. State
</t>
  </si>
  <si>
    <t xml:space="preserve">B. Federal
</t>
  </si>
  <si>
    <t xml:space="preserve">C. Total
</t>
  </si>
  <si>
    <t>D. Cash Match</t>
  </si>
  <si>
    <t>E. In-Kind Match</t>
  </si>
  <si>
    <t>F. Total Match</t>
  </si>
  <si>
    <t>G. Total  Cost</t>
  </si>
  <si>
    <t>Total</t>
  </si>
  <si>
    <t>Cost</t>
  </si>
  <si>
    <r>
      <t xml:space="preserve">13. </t>
    </r>
    <r>
      <rPr>
        <b/>
        <u/>
        <sz val="14"/>
        <rFont val="Century Gothic"/>
        <family val="2"/>
      </rPr>
      <t>Certification</t>
    </r>
    <r>
      <rPr>
        <u/>
        <sz val="14"/>
        <rFont val="Century Gothic"/>
        <family val="2"/>
      </rPr>
      <t xml:space="preserve"> </t>
    </r>
    <r>
      <rPr>
        <sz val="14"/>
        <rFont val="Century Gothic"/>
        <family val="2"/>
      </rPr>
      <t xml:space="preserve">- This Grant Subaward consists of this title page, the application for the grant, which is attached and made a part hereof, and the Assurances/Certifications. I hereby certify I am vested with the authority to enter into this Grant Subaward, and have the approval of the City/County Financial Officer, City Manager, County Administrator, Governing Board Chair, or other Approving Body. The Subrecipient certifies that all funds received pursuant to this agreement will be spent exclusively on the purposes specified in the Grant Subaward. The Subrecipient accepts this Grant Subaward and agrees to administer the grant project in accordance with the Grant Subaward as well as all applicable state and federal laws, audit requirements, federal program guidelines, and Cal OES policy and program guidance. The Subrecipient further agrees that the allocation of funds may be contingent on the enactment of the State Budget. </t>
    </r>
  </si>
  <si>
    <r>
      <t xml:space="preserve">14. </t>
    </r>
    <r>
      <rPr>
        <b/>
        <u/>
        <sz val="14"/>
        <rFont val="Century Gothic"/>
        <family val="2"/>
      </rPr>
      <t>CA Public Records Act</t>
    </r>
    <r>
      <rPr>
        <b/>
        <sz val="14"/>
        <rFont val="Century Gothic"/>
        <family val="2"/>
      </rPr>
      <t xml:space="preserve"> </t>
    </r>
    <r>
      <rPr>
        <sz val="14"/>
        <rFont val="Century Gothic"/>
        <family val="2"/>
      </rPr>
      <t xml:space="preserve">- Grant applications are subject to the California Public Records Act, Government Code section 6250 et seq. Do not put any personally identifiable information or private information on this application. If you believe that any of the information you are putting on this application is exempt from the Public Records Act, please attach a statement that indicates what portions of the application and the basis for the exemption. Your statement that the information is not subject to the Public Records Act will not guarantee that the information will not be disclosed. </t>
    </r>
  </si>
  <si>
    <t>Zip Code+4:</t>
  </si>
  <si>
    <t>(Cal OES Fiscal Officer)</t>
  </si>
  <si>
    <t>(Date)</t>
  </si>
  <si>
    <t>(Cal OES Director or Designee)</t>
  </si>
  <si>
    <t>BZPD</t>
  </si>
  <si>
    <t>CASV</t>
  </si>
  <si>
    <t>CDVV</t>
  </si>
  <si>
    <t>CNSG</t>
  </si>
  <si>
    <t>CSAE</t>
  </si>
  <si>
    <t>CVHT</t>
  </si>
  <si>
    <t>DNAE</t>
  </si>
  <si>
    <t>DNAP</t>
  </si>
  <si>
    <t>EHAF</t>
  </si>
  <si>
    <t>FJC0</t>
  </si>
  <si>
    <t>HSGP-OPSG</t>
  </si>
  <si>
    <t>HTVA</t>
  </si>
  <si>
    <t>HY05</t>
  </si>
  <si>
    <t>ICAC</t>
  </si>
  <si>
    <t>IOCV</t>
  </si>
  <si>
    <t>NSGP-UA</t>
  </si>
  <si>
    <t>NSGP-S</t>
  </si>
  <si>
    <t>PESC</t>
  </si>
  <si>
    <t>PPP0</t>
  </si>
  <si>
    <t>RCASD</t>
  </si>
  <si>
    <t>RCP5</t>
  </si>
  <si>
    <t>SSV0</t>
  </si>
  <si>
    <t>VWR0</t>
  </si>
  <si>
    <t>WSGP</t>
  </si>
  <si>
    <t>YETO</t>
  </si>
  <si>
    <t>8-12. Fund Allocations and Total Project Cost</t>
  </si>
  <si>
    <t>If claiming indirect costs under the award, provide detailed information on the total estimated indirect costs and the indirect cost rate at which you will be claiming.  If you have a federally-approved rate, provide information on the direct cost base on which, the rate is calculated, e.g., Salary and Wages (S/W), Salary, Wages and Benefits (SW&amp;B), Total Direct Costs (TDC), Modified Total Direct Costs (MTDC), the De Minimis Rate of 10% of MTDC (10% MTDC), or another base (Other).</t>
  </si>
  <si>
    <t>The Authorized Agent sheet must accompany ALL Reimbursement Requests, Modifications, and the Initial Application.</t>
  </si>
  <si>
    <r>
      <t xml:space="preserve">If your consultant/contractor invoiced you for their services using a fee for each deliverable, then fill in the cost for the product in the Fee for Deliverable column.  </t>
    </r>
    <r>
      <rPr>
        <i/>
        <sz val="12"/>
        <rFont val="Century Gothic"/>
        <family val="2"/>
      </rPr>
      <t>(e.g.: $10,000 for a reverse 911/telephone emergency notification system)</t>
    </r>
  </si>
  <si>
    <r>
      <t xml:space="preserve">Provide detailed information on the project and description of services. If your consultant/contractor invoiced you for their services using a fee for each deliverable, then describe the product in the Deliverable column. </t>
    </r>
    <r>
      <rPr>
        <i/>
        <sz val="12"/>
        <rFont val="Century Gothic"/>
        <family val="2"/>
      </rPr>
      <t>(e.g.: $10,000 for a reverse 911/telephone emergency notification system)</t>
    </r>
  </si>
  <si>
    <t>to</t>
  </si>
  <si>
    <r>
      <rPr>
        <b/>
        <sz val="14"/>
        <rFont val="Century Gothic"/>
        <family val="2"/>
      </rPr>
      <t>Federally Approved ICR</t>
    </r>
    <r>
      <rPr>
        <sz val="14"/>
        <rFont val="Century Gothic"/>
        <family val="2"/>
      </rPr>
      <t xml:space="preserve"> (if applicable):</t>
    </r>
  </si>
  <si>
    <t>source_FundingSource_All</t>
  </si>
  <si>
    <t>Initials / Date 
(Program Rep)</t>
  </si>
  <si>
    <t>U</t>
  </si>
  <si>
    <t>V</t>
  </si>
  <si>
    <t>W</t>
  </si>
  <si>
    <t>Z</t>
  </si>
  <si>
    <t>Authorized Agent
Name</t>
  </si>
  <si>
    <t>Contact
Name</t>
  </si>
  <si>
    <t>Exercise
Type</t>
  </si>
  <si>
    <r>
      <t xml:space="preserve">Warning!  </t>
    </r>
    <r>
      <rPr>
        <sz val="14"/>
        <rFont val="Century Gothic"/>
        <family val="2"/>
      </rPr>
      <t xml:space="preserve">Decimal usage is not allowed.  Round amounts </t>
    </r>
    <r>
      <rPr>
        <b/>
        <sz val="14"/>
        <color rgb="FFFF0000"/>
        <rFont val="Century Gothic"/>
        <family val="2"/>
      </rPr>
      <t>DOWN</t>
    </r>
    <r>
      <rPr>
        <sz val="14"/>
        <rFont val="Century Gothic"/>
        <family val="2"/>
      </rPr>
      <t xml:space="preserve"> to the nearest dollar.</t>
    </r>
  </si>
  <si>
    <t xml:space="preserve">INDIRECT COST RATE FOR PERIOD </t>
  </si>
  <si>
    <t xml:space="preserve">ICR Base </t>
  </si>
  <si>
    <t xml:space="preserve">ICR PERIOD (month/yr through month/yr) </t>
  </si>
  <si>
    <r>
      <t xml:space="preserve">Indicate whether you are using the 10% de Minimis rate based on Modified Total Direct Costs (MTDC) or your current cognizant agency approved indirect cost rate agreement. A copy of the approved negotiated indirect cost rate agreement must be enclosed with your application. Indicate N/A if you will not be claiming indirect costs under the award.  </t>
    </r>
    <r>
      <rPr>
        <b/>
        <i/>
        <sz val="12"/>
        <rFont val="Century Gothic"/>
        <family val="2"/>
      </rPr>
      <t>Indirect costs may or may not be allowable under all Federal fund sources</t>
    </r>
    <r>
      <rPr>
        <i/>
        <sz val="12"/>
        <rFont val="Century Gothic"/>
        <family val="2"/>
      </rPr>
      <t>.</t>
    </r>
  </si>
  <si>
    <r>
      <t xml:space="preserve">The Subrecipient is the unit of government or community based organization (CBO) that will have legal responsibility for these grant funds (e.g. County of Alameda, City of Fresno or Women’s Place of Merced). Enter the legal name of the Subrecipient that is registered with the Internal Revenue Service (IRS). 
</t>
    </r>
    <r>
      <rPr>
        <b/>
        <u/>
        <sz val="12"/>
        <rFont val="Century Gothic"/>
        <family val="2"/>
      </rPr>
      <t>PLEASE NOTE</t>
    </r>
    <r>
      <rPr>
        <sz val="12"/>
        <rFont val="Century Gothic"/>
        <family val="2"/>
      </rPr>
      <t xml:space="preserve">:  All CBOs must be registered, active, and current with the IRS, Department of Justice (DOJ), and Secretary of State (SOS) websites. Failure to be current will result in funds being withheld by Cal OES.  </t>
    </r>
  </si>
  <si>
    <t>This field auto-populates with the cumulative expenditures of all reimbursement requests prior to the current request.  This value does not include any match amounts.</t>
  </si>
  <si>
    <t>Select the project letter from the drop-down list that corresponds with the Project Ledger.</t>
  </si>
  <si>
    <t>Select a Solution Area Sub-Category from the drop-down list that corresponds with the Project Ledger.</t>
  </si>
  <si>
    <t>Project Letter</t>
  </si>
  <si>
    <t>Enter a description of the final product for this Planning activity. This must be a tangible item such as a manual, procedure, etc. Please contact your Program Representative for further examples of final products.</t>
  </si>
  <si>
    <t>Enter the name of the organization.</t>
  </si>
  <si>
    <t>This field auto-populates with the cumulative expenditures as of all reimbursement requests prior to the current request.  This value does not include any match amounts.</t>
  </si>
  <si>
    <t>Enter the ID Tag Number used to identify this equipment with. Subrecipient may use a product's serial number, or their own internal numbering format to tag equipment.  ID Tag Number must be available during monitoring visits.</t>
  </si>
  <si>
    <t>Date AAR/IP
E-mailed to
HSEEP</t>
  </si>
  <si>
    <t xml:space="preserve">Select a Solution Area Sub-Category from the drop-down list that corresponds with the Project Ledger. This list is dependent on a selection from the Solution Area Category drop-down list. The Solution Area Sub-Category will not display the drop-down list unless a Solution Area Category is selected.  </t>
  </si>
  <si>
    <t>Enter the description of the Match activity.</t>
  </si>
  <si>
    <t>Select the Type of Match:  Cash or In-Kind</t>
  </si>
  <si>
    <r>
      <t xml:space="preserve">Enter the Name and Title of Authorized Agent. Sign and date after printing. </t>
    </r>
    <r>
      <rPr>
        <b/>
        <sz val="12"/>
        <rFont val="Century Gothic"/>
        <family val="2"/>
      </rPr>
      <t>Original signature required.</t>
    </r>
  </si>
  <si>
    <t>Total Budgeted Indirect Costs</t>
  </si>
  <si>
    <t>Total Direct Costs</t>
  </si>
  <si>
    <t>Total Allowable Indirect Costs</t>
  </si>
  <si>
    <t>Enter Total Costs.</t>
  </si>
  <si>
    <t>Enter Less Distorting Costs.</t>
  </si>
  <si>
    <t>Enter the time period for which the indirect cost rate is valid.  Use the format: Month/Year through Month/Year.</t>
  </si>
  <si>
    <t>Ful Scale Host</t>
  </si>
  <si>
    <t>Expenditures
To Date</t>
  </si>
  <si>
    <t>This field auto-populates with the cumulative amount expended for the line item.  This value does not include any match amounts.</t>
  </si>
  <si>
    <t>Expenditures To Date</t>
  </si>
  <si>
    <t>This field auto-populates with the total expenditures to date for the line item.  This value includes match amounts.</t>
  </si>
  <si>
    <t>Select the project letter from the drop-down list.</t>
  </si>
  <si>
    <t xml:space="preserve">Enter the full nine digit Federal Data Universal Numbering System (DUNS) ID number for the Subrecipient. If the Subrecipient does not yet have a DUNS number assigned, one may be obtained by contacting Dun &amp; Bradstreet at 866-705-5711 or at www.dnb.com. This requirement applies to federally funded grants only. Your DUNS # must be current and active in the System for Award Management (SAM) at the time of your Award. </t>
  </si>
  <si>
    <t>Enter the full 9-digit Federal Data Universal Numbering System (DUNS) ID number for the Implementing Agency. If the Implementing Agency does not yet have a DUNS number assigned, one may be obtained by contacting Dun &amp; Bradstreet at 866-705-5711 or at www.dnb.com. This applies to federally funded grants only. Your DUNS # must be current and active in the System for Award Management at the time of your Award.</t>
  </si>
  <si>
    <t>Enter the nine digit Federal Employer Identification Number for the Implementing Agency.</t>
  </si>
  <si>
    <t>Spacing</t>
  </si>
  <si>
    <r>
      <t xml:space="preserve">Enter the Feedback Number for the Training activity.  To request a training Feedback Number, contact CSTI and submit the form from the following link: </t>
    </r>
    <r>
      <rPr>
        <u/>
        <sz val="12"/>
        <color rgb="FF0070C0"/>
        <rFont val="Century Gothic"/>
        <family val="2"/>
      </rPr>
      <t xml:space="preserve"> </t>
    </r>
    <r>
      <rPr>
        <u/>
        <sz val="12"/>
        <color rgb="FF0000FF"/>
        <rFont val="Century Gothic"/>
        <family val="2"/>
      </rPr>
      <t>CSTI Tracking Number Request Form</t>
    </r>
  </si>
  <si>
    <t>**Do Not Use**</t>
  </si>
  <si>
    <t>10% de Minimis</t>
  </si>
  <si>
    <r>
      <rPr>
        <sz val="12"/>
        <rFont val="Century Gothic"/>
        <family val="2"/>
      </rPr>
      <t>Place the AEL Number and Title in these columns. The AEL Number and Title can be obtained from the following link:</t>
    </r>
    <r>
      <rPr>
        <b/>
        <u/>
        <sz val="12"/>
        <color theme="0"/>
        <rFont val="Century Gothic"/>
        <family val="2"/>
      </rPr>
      <t xml:space="preserve">
Authorized Equipment List</t>
    </r>
  </si>
  <si>
    <t>INDIRECT COSTS - SUMMARY RECAP OF COSTS CLAIMED</t>
  </si>
  <si>
    <t>CONSULTANT / CONTRACTOR</t>
  </si>
  <si>
    <t>16. Federal Employer ID Number:</t>
  </si>
  <si>
    <t>Please reference the Instructions Page, above Section 1, for instructions/address on where to mail workbook.</t>
  </si>
  <si>
    <t>Enter Total Indirect Costs Budgeted; this value should be not be greater than the Total Allowable Indirect Costs.</t>
  </si>
  <si>
    <t>SUBTOTAL ELIGIBLE DIRECT COSTS</t>
  </si>
  <si>
    <t>TOTAL COSTS</t>
  </si>
  <si>
    <t>COSTS APPLICABLE TO ICR</t>
  </si>
  <si>
    <t>SUBTOTAL ELIGIBLE SUBAWARD COSTS</t>
  </si>
  <si>
    <t>LESS EXCLUDED
SUBAWARD COSTS</t>
  </si>
  <si>
    <t>LESS DISTORTING
COSTS</t>
  </si>
  <si>
    <t>% of Federal Funds Used in the Purchase</t>
  </si>
  <si>
    <t>Emergency Management Performance Grant
COVID-19 Supplemental</t>
  </si>
  <si>
    <t>EMPG-S</t>
  </si>
  <si>
    <t>04 - Information Technology</t>
  </si>
  <si>
    <t>06 - Interoperable Communications Equipment</t>
  </si>
  <si>
    <t>01 - Personal Protective Equipment</t>
  </si>
  <si>
    <t>14 - Physical Security Enhancement Equipment</t>
  </si>
  <si>
    <t>19 - CBRNE Logistical Support Equipment</t>
  </si>
  <si>
    <t>21 - Other Authorized Equipment</t>
  </si>
  <si>
    <t>(End Date)</t>
  </si>
  <si>
    <t>5.  Disaster/Program Title:</t>
  </si>
  <si>
    <r>
      <rPr>
        <b/>
        <u/>
        <sz val="14"/>
        <rFont val="Century Gothic"/>
        <family val="2"/>
      </rPr>
      <t>NOTE</t>
    </r>
    <r>
      <rPr>
        <b/>
        <sz val="14"/>
        <rFont val="Century Gothic"/>
        <family val="2"/>
      </rPr>
      <t xml:space="preserve">:  </t>
    </r>
    <r>
      <rPr>
        <b/>
        <sz val="14"/>
        <color rgb="FFFF0000"/>
        <rFont val="Century Gothic"/>
        <family val="2"/>
      </rPr>
      <t>Unauthorized alterations will delay the approval of this request.</t>
    </r>
  </si>
  <si>
    <r>
      <rPr>
        <b/>
        <u/>
        <sz val="14"/>
        <rFont val="Century Gothic"/>
        <family val="2"/>
      </rPr>
      <t>NOTE</t>
    </r>
    <r>
      <rPr>
        <b/>
        <sz val="14"/>
        <rFont val="Century Gothic"/>
        <family val="2"/>
      </rPr>
      <t xml:space="preserve">: </t>
    </r>
    <r>
      <rPr>
        <sz val="14"/>
        <color indexed="10"/>
        <rFont val="Century Gothic"/>
        <family val="2"/>
      </rPr>
      <t xml:space="preserve"> </t>
    </r>
    <r>
      <rPr>
        <b/>
        <sz val="14"/>
        <color indexed="10"/>
        <rFont val="Century Gothic"/>
        <family val="2"/>
      </rPr>
      <t>Unauthorized alterations will delay the approval of this request.</t>
    </r>
  </si>
  <si>
    <t>Percent
Expended</t>
  </si>
  <si>
    <t>EQUIPMENT</t>
  </si>
  <si>
    <t>TRAINING</t>
  </si>
  <si>
    <t>ORGANIZATION</t>
  </si>
  <si>
    <t>PLANNING</t>
  </si>
  <si>
    <r>
      <rPr>
        <b/>
        <u/>
        <sz val="14"/>
        <rFont val="Century Gothic"/>
        <family val="2"/>
      </rPr>
      <t>NOTE</t>
    </r>
    <r>
      <rPr>
        <b/>
        <sz val="14"/>
        <rFont val="Century Gothic"/>
        <family val="2"/>
      </rPr>
      <t xml:space="preserve">: </t>
    </r>
    <r>
      <rPr>
        <b/>
        <sz val="14"/>
        <color rgb="FFFF0000"/>
        <rFont val="Century Gothic"/>
        <family val="2"/>
      </rPr>
      <t>Unauthorized alterations will delay the approval of this request.</t>
    </r>
  </si>
  <si>
    <r>
      <rPr>
        <b/>
        <u/>
        <sz val="14"/>
        <rFont val="Century Gothic"/>
        <family val="2"/>
      </rPr>
      <t>NOTE</t>
    </r>
    <r>
      <rPr>
        <b/>
        <sz val="14"/>
        <rFont val="Century Gothic"/>
        <family val="2"/>
      </rPr>
      <t xml:space="preserve">: </t>
    </r>
    <r>
      <rPr>
        <b/>
        <sz val="14"/>
        <color rgb="FFFF0000"/>
        <rFont val="Century Gothic"/>
        <family val="2"/>
      </rPr>
      <t xml:space="preserve"> Unauthorized alterations will delay the approval of this request.</t>
    </r>
  </si>
  <si>
    <t>Equipment Description
(include Qty.)</t>
  </si>
  <si>
    <r>
      <t xml:space="preserve">Supporting Information for Reimbursement of Federal Funds
</t>
    </r>
    <r>
      <rPr>
        <b/>
        <sz val="14"/>
        <color rgb="FFFF0000"/>
        <rFont val="Century Gothic"/>
        <family val="2"/>
      </rPr>
      <t>This claim is for costs incurred within the grant performance period.</t>
    </r>
  </si>
  <si>
    <t>07 - Detection Equipment</t>
  </si>
  <si>
    <t xml:space="preserve">08 - Decontamination Equipment </t>
  </si>
  <si>
    <t>09 - Medical Equipment</t>
  </si>
  <si>
    <t>10 - Power Equipment</t>
  </si>
  <si>
    <r>
      <t xml:space="preserve">This worksheet provides instructions on how to complete the </t>
    </r>
    <r>
      <rPr>
        <b/>
        <sz val="12"/>
        <rFont val="Century Gothic"/>
        <family val="2"/>
      </rPr>
      <t>Financial Management Forms Workbook (FMFW), EMGP-S, v1.20</t>
    </r>
    <r>
      <rPr>
        <sz val="12"/>
        <rFont val="Century Gothic"/>
        <family val="2"/>
      </rPr>
      <t xml:space="preserve">.  It is divided into sections that correspond to each of the worksheets within this workbook.  The first section describes the macros used in this workbook and can be ignored if you are using the non-macro version of this FMFW.  For further guidance, contact your Program Representative.  Mail completed FMFW to:
</t>
    </r>
    <r>
      <rPr>
        <b/>
        <sz val="12"/>
        <rFont val="Century Gothic"/>
        <family val="2"/>
      </rPr>
      <t>Emergency Management Performance Grant, COVID-19 Supplemental (EMPG-S)</t>
    </r>
    <r>
      <rPr>
        <sz val="12"/>
        <rFont val="Century Gothic"/>
        <family val="2"/>
      </rPr>
      <t xml:space="preserve">
California Governor's Office of Emergency Services
Attn: </t>
    </r>
    <r>
      <rPr>
        <i/>
        <sz val="12"/>
        <rFont val="Century Gothic"/>
        <family val="2"/>
      </rPr>
      <t>Program Representative's Name</t>
    </r>
    <r>
      <rPr>
        <sz val="12"/>
        <rFont val="Century Gothic"/>
        <family val="2"/>
      </rPr>
      <t xml:space="preserve">
3650 Schriever Avenue
Mather, CA  95655</t>
    </r>
  </si>
  <si>
    <t>Request</t>
  </si>
  <si>
    <t>(Select)</t>
  </si>
  <si>
    <r>
      <rPr>
        <b/>
        <u/>
        <sz val="14"/>
        <rFont val="Century Gothic"/>
        <family val="2"/>
      </rPr>
      <t>NOTE</t>
    </r>
    <r>
      <rPr>
        <b/>
        <sz val="14"/>
        <rFont val="Century Gothic"/>
        <family val="2"/>
      </rPr>
      <t>:</t>
    </r>
    <r>
      <rPr>
        <b/>
        <sz val="14"/>
        <color rgb="FFFF0000"/>
        <rFont val="Century Gothic"/>
        <family val="2"/>
      </rPr>
      <t xml:space="preserve">  Unauthorized alterations will delay the approval of this request.</t>
    </r>
  </si>
  <si>
    <r>
      <rPr>
        <b/>
        <sz val="15"/>
        <color theme="0"/>
        <rFont val="Century Gothic"/>
        <family val="2"/>
      </rPr>
      <t xml:space="preserve">Section 1:   </t>
    </r>
    <r>
      <rPr>
        <b/>
        <u/>
        <sz val="15"/>
        <color theme="0"/>
        <rFont val="Century Gothic"/>
        <family val="2"/>
      </rPr>
      <t>GRANT SUBAWARD FACE SHEET</t>
    </r>
  </si>
  <si>
    <r>
      <rPr>
        <b/>
        <sz val="15"/>
        <color theme="0"/>
        <rFont val="Century Gothic"/>
        <family val="2"/>
      </rPr>
      <t xml:space="preserve">Section 2:  </t>
    </r>
    <r>
      <rPr>
        <b/>
        <u/>
        <sz val="15"/>
        <color theme="0"/>
        <rFont val="Century Gothic"/>
        <family val="2"/>
      </rPr>
      <t>AUTHORIZED AGENT CONTACT INFORMATION</t>
    </r>
  </si>
  <si>
    <r>
      <rPr>
        <b/>
        <sz val="15"/>
        <color theme="0"/>
        <rFont val="Century Gothic"/>
        <family val="2"/>
      </rPr>
      <t xml:space="preserve">Section 3:  </t>
    </r>
    <r>
      <rPr>
        <b/>
        <u/>
        <sz val="15"/>
        <color theme="0"/>
        <rFont val="Century Gothic"/>
        <family val="2"/>
      </rPr>
      <t>PROJECT LEDGER</t>
    </r>
  </si>
  <si>
    <r>
      <rPr>
        <b/>
        <sz val="15"/>
        <color theme="0"/>
        <rFont val="Century Gothic"/>
        <family val="2"/>
      </rPr>
      <t xml:space="preserve">Section 5:  </t>
    </r>
    <r>
      <rPr>
        <b/>
        <u/>
        <sz val="15"/>
        <color theme="0"/>
        <rFont val="Century Gothic"/>
        <family val="2"/>
      </rPr>
      <t>ORGANIZATION</t>
    </r>
  </si>
  <si>
    <r>
      <rPr>
        <b/>
        <sz val="15"/>
        <color theme="0"/>
        <rFont val="Century Gothic"/>
        <family val="2"/>
      </rPr>
      <t xml:space="preserve">Section 4:  </t>
    </r>
    <r>
      <rPr>
        <b/>
        <u/>
        <sz val="15"/>
        <color theme="0"/>
        <rFont val="Century Gothic"/>
        <family val="2"/>
      </rPr>
      <t>PLANNING</t>
    </r>
  </si>
  <si>
    <r>
      <rPr>
        <b/>
        <sz val="15"/>
        <color theme="0"/>
        <rFont val="Century Gothic"/>
        <family val="2"/>
      </rPr>
      <t xml:space="preserve">Section 6:  </t>
    </r>
    <r>
      <rPr>
        <b/>
        <u/>
        <sz val="15"/>
        <color theme="0"/>
        <rFont val="Century Gothic"/>
        <family val="2"/>
      </rPr>
      <t>EQUIPMENT</t>
    </r>
  </si>
  <si>
    <r>
      <rPr>
        <b/>
        <sz val="15"/>
        <color theme="0"/>
        <rFont val="Century Gothic"/>
        <family val="2"/>
      </rPr>
      <t xml:space="preserve">Section 7:  </t>
    </r>
    <r>
      <rPr>
        <b/>
        <u/>
        <sz val="15"/>
        <color theme="0"/>
        <rFont val="Century Gothic"/>
        <family val="2"/>
      </rPr>
      <t>TRAINING</t>
    </r>
  </si>
  <si>
    <r>
      <rPr>
        <b/>
        <sz val="15"/>
        <color theme="0"/>
        <rFont val="Century Gothic"/>
        <family val="2"/>
      </rPr>
      <t xml:space="preserve">Section 8:  </t>
    </r>
    <r>
      <rPr>
        <b/>
        <u/>
        <sz val="15"/>
        <color theme="0"/>
        <rFont val="Century Gothic"/>
        <family val="2"/>
      </rPr>
      <t>M&amp;A</t>
    </r>
  </si>
  <si>
    <r>
      <rPr>
        <b/>
        <sz val="15"/>
        <color theme="0"/>
        <rFont val="Century Gothic"/>
        <family val="2"/>
      </rPr>
      <t xml:space="preserve">Section 9:  </t>
    </r>
    <r>
      <rPr>
        <b/>
        <u/>
        <sz val="15"/>
        <color theme="0"/>
        <rFont val="Century Gothic"/>
        <family val="2"/>
      </rPr>
      <t>INDIRECT COST</t>
    </r>
  </si>
  <si>
    <r>
      <rPr>
        <b/>
        <sz val="15"/>
        <color theme="0"/>
        <rFont val="Century Gothic"/>
        <family val="2"/>
      </rPr>
      <t xml:space="preserve">Section 10:  </t>
    </r>
    <r>
      <rPr>
        <b/>
        <u/>
        <sz val="15"/>
        <color theme="0"/>
        <rFont val="Century Gothic"/>
        <family val="2"/>
      </rPr>
      <t>CONSULTANT / CONTRACTOR</t>
    </r>
  </si>
  <si>
    <r>
      <rPr>
        <b/>
        <sz val="15"/>
        <color theme="0"/>
        <rFont val="Century Gothic"/>
        <family val="2"/>
      </rPr>
      <t xml:space="preserve">Section 11:  </t>
    </r>
    <r>
      <rPr>
        <b/>
        <u/>
        <sz val="15"/>
        <color theme="0"/>
        <rFont val="Century Gothic"/>
        <family val="2"/>
      </rPr>
      <t>PERSONNEL</t>
    </r>
  </si>
  <si>
    <r>
      <rPr>
        <b/>
        <sz val="15"/>
        <color theme="0"/>
        <rFont val="Century Gothic"/>
        <family val="2"/>
      </rPr>
      <t xml:space="preserve">Section 12:  </t>
    </r>
    <r>
      <rPr>
        <b/>
        <u/>
        <sz val="15"/>
        <color theme="0"/>
        <rFont val="Century Gothic"/>
        <family val="2"/>
      </rPr>
      <t>MATCH</t>
    </r>
  </si>
  <si>
    <r>
      <rPr>
        <b/>
        <sz val="15"/>
        <color theme="0"/>
        <rFont val="Century Gothic"/>
        <family val="2"/>
      </rPr>
      <t xml:space="preserve">Section 13:  </t>
    </r>
    <r>
      <rPr>
        <b/>
        <u/>
        <sz val="15"/>
        <color theme="0"/>
        <rFont val="Century Gothic"/>
        <family val="2"/>
      </rPr>
      <t>AUTHORIZED AGENT</t>
    </r>
  </si>
  <si>
    <r>
      <rPr>
        <b/>
        <sz val="15"/>
        <color theme="0"/>
        <rFont val="Century Gothic"/>
        <family val="2"/>
      </rPr>
      <t xml:space="preserve">Section 14:  </t>
    </r>
    <r>
      <rPr>
        <b/>
        <u/>
        <sz val="15"/>
        <color theme="0"/>
        <rFont val="Century Gothic"/>
        <family val="2"/>
      </rPr>
      <t>ICR SUMMARY</t>
    </r>
  </si>
  <si>
    <t xml:space="preserve">Use this ledger to submit funding information for projects, as well as submitting Reimbursement, Modifications, and Final Reimbursement. </t>
  </si>
  <si>
    <t>Select the request type from the the drop-down menu (Initial App, Reimbursement Request, or Modification).  Complete the additional information that displays below the ledger type.  Ledger will not be accepted without this information.</t>
  </si>
  <si>
    <t>Enter the appropriate percentage.</t>
  </si>
  <si>
    <r>
      <t xml:space="preserve">Select the request type from the the drop-down menu.  Use one of the following types:
</t>
    </r>
    <r>
      <rPr>
        <b/>
        <sz val="12"/>
        <rFont val="Century Gothic"/>
        <family val="2"/>
      </rPr>
      <t>INITIAL APPLICATION, MODIFICATION, REIMBURSEMENT, OR FINAL REIMBURSEMENT.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</si>
</sst>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d/yy;@"/>
    <numFmt numFmtId="167" formatCode="[&lt;=9999999]###\-####;\(###\)\ ###\-####"/>
    <numFmt numFmtId="168" formatCode="[$-409]mmmm\ d\,\ yyyy;@"/>
    <numFmt numFmtId="169" formatCode="mm/dd/yy;@"/>
    <numFmt numFmtId="170" formatCode="[$-F800]dddd\,\ mmmm\ dd\,\ yyyy"/>
    <numFmt numFmtId="171" formatCode="&quot;$&quot;#,##0"/>
    <numFmt numFmtId="172" formatCode="00000\-0000"/>
    <numFmt numFmtId="173" formatCode="0."/>
    <numFmt numFmtId="174" formatCode="m/d/yyyy;@"/>
    <numFmt numFmtId="175" formatCode="mm/dd/yyyy"/>
    <numFmt numFmtId="176" formatCode="0;\-0;;@"/>
    <numFmt numFmtId="177" formatCode="000\-00000"/>
    <numFmt numFmtId="178" formatCode="0.0%"/>
    <numFmt numFmtId="179" formatCode="&quot;$&quot;#,##0;\-\ &quot;$&quot;#,##0;\-;"/>
    <numFmt numFmtId="180" formatCode="#"/>
    <numFmt numFmtId="181" formatCode="0000\-0000"/>
    <numFmt numFmtId="182" formatCode="&quot;$&quot;#,##0;\ \(&quot;$&quot;#,##0\)"/>
    <numFmt numFmtId="183" formatCode="00000"/>
    <numFmt numFmtId="184" formatCode="00\-0000000"/>
    <numFmt numFmtId="185" formatCode="&quot;$&quot;#,##0;\ \-&quot;$&quot;#,##0"/>
    <numFmt numFmtId="186" formatCode="&quot;$&quot;#,##0;[Red]\ \-&quot;$&quot;#,##0"/>
    <numFmt numFmtId="187" formatCode="#,##0;[Red]\ \-#,##0"/>
    <numFmt numFmtId="188" formatCode="&quot;$&quot;#,##0;[Red]\-&quot;$&quot;#,##0"/>
    <numFmt numFmtId="189" formatCode="000\-00000\-00"/>
    <numFmt numFmtId="190" formatCode="00"/>
    <numFmt numFmtId="191" formatCode="mmmm\ d\,\ yyyy"/>
    <numFmt numFmtId="192" formatCode="&quot;$&quot;#,##0;[Red]\-\ &quot;$&quot;#,##0;\-;"/>
  </numFmts>
  <fonts count="137" x14ac:knownFonts="1">
    <font>
      <sz val="10"/>
      <name val="Arial"/>
    </font>
    <font>
      <sz val="10"/>
      <name val="Arial"/>
      <family val="2"/>
    </font>
    <font>
      <sz val="8"/>
      <name val="Arial"/>
      <family val="2"/>
    </font>
    <font>
      <b/>
      <sz val="12"/>
      <color indexed="10"/>
      <name val="Tahoma"/>
      <family val="2"/>
    </font>
    <font>
      <sz val="10"/>
      <name val="Tahoma"/>
      <family val="2"/>
    </font>
    <font>
      <b/>
      <sz val="10"/>
      <name val="Tahoma"/>
      <family val="2"/>
    </font>
    <font>
      <sz val="12"/>
      <name val="Tahoma"/>
      <family val="2"/>
    </font>
    <font>
      <b/>
      <sz val="14"/>
      <name val="Tahoma"/>
      <family val="2"/>
    </font>
    <font>
      <sz val="11"/>
      <name val="Tahoma"/>
      <family val="2"/>
    </font>
    <font>
      <b/>
      <sz val="10"/>
      <color indexed="10"/>
      <name val="Tahoma"/>
      <family val="2"/>
    </font>
    <font>
      <sz val="14"/>
      <color indexed="10"/>
      <name val="Tahoma"/>
      <family val="2"/>
    </font>
    <font>
      <b/>
      <sz val="11"/>
      <name val="Tahoma"/>
      <family val="2"/>
    </font>
    <font>
      <sz val="10"/>
      <color indexed="10"/>
      <name val="Tahoma"/>
      <family val="2"/>
    </font>
    <font>
      <sz val="12"/>
      <color indexed="10"/>
      <name val="Tahoma"/>
      <family val="2"/>
    </font>
    <font>
      <sz val="10"/>
      <name val="Arial"/>
      <family val="2"/>
    </font>
    <font>
      <sz val="11"/>
      <color indexed="12"/>
      <name val="Tahoma"/>
      <family val="2"/>
    </font>
    <font>
      <sz val="8"/>
      <name val="Arial"/>
      <family val="2"/>
    </font>
    <font>
      <sz val="10"/>
      <color indexed="8"/>
      <name val="Tahoma"/>
      <family val="2"/>
    </font>
    <font>
      <sz val="18"/>
      <name val="Arial"/>
      <family val="2"/>
    </font>
    <font>
      <sz val="12"/>
      <name val="Arial"/>
      <family val="2"/>
    </font>
    <font>
      <b/>
      <sz val="10"/>
      <name val="Arial"/>
      <family val="2"/>
    </font>
    <font>
      <sz val="10"/>
      <color indexed="9"/>
      <name val="Tahoma"/>
      <family val="2"/>
    </font>
    <font>
      <sz val="14"/>
      <name val="Arial"/>
      <family val="2"/>
    </font>
    <font>
      <sz val="9"/>
      <color indexed="81"/>
      <name val="Tahoma"/>
      <family val="2"/>
    </font>
    <font>
      <b/>
      <sz val="9"/>
      <color indexed="81"/>
      <name val="Tahoma"/>
      <family val="2"/>
    </font>
    <font>
      <sz val="10"/>
      <name val="Arial"/>
      <family val="2"/>
    </font>
    <font>
      <b/>
      <sz val="10"/>
      <color indexed="10"/>
      <name val="Arial"/>
      <family val="2"/>
    </font>
    <font>
      <sz val="10"/>
      <name val="Century Gothic"/>
      <family val="2"/>
    </font>
    <font>
      <sz val="11"/>
      <name val="Century Gothic"/>
      <family val="2"/>
    </font>
    <font>
      <sz val="14"/>
      <color indexed="10"/>
      <name val="Century Gothic"/>
      <family val="2"/>
    </font>
    <font>
      <sz val="12"/>
      <name val="Century Gothic"/>
      <family val="2"/>
    </font>
    <font>
      <sz val="16"/>
      <name val="Century Gothic"/>
      <family val="2"/>
    </font>
    <font>
      <b/>
      <sz val="12"/>
      <name val="Century Gothic"/>
      <family val="2"/>
    </font>
    <font>
      <sz val="14"/>
      <name val="Century Gothic"/>
      <family val="2"/>
    </font>
    <font>
      <b/>
      <sz val="18"/>
      <name val="Century Gothic"/>
      <family val="2"/>
    </font>
    <font>
      <sz val="17"/>
      <name val="Century Gothic"/>
      <family val="2"/>
    </font>
    <font>
      <sz val="18"/>
      <name val="Century Gothic"/>
      <family val="2"/>
    </font>
    <font>
      <b/>
      <sz val="16"/>
      <name val="Century Gothic"/>
      <family val="2"/>
    </font>
    <font>
      <sz val="10"/>
      <color indexed="9"/>
      <name val="Century Gothic"/>
      <family val="2"/>
    </font>
    <font>
      <b/>
      <sz val="14"/>
      <name val="Century Gothic"/>
      <family val="2"/>
    </font>
    <font>
      <i/>
      <sz val="14"/>
      <name val="Century Gothic"/>
      <family val="2"/>
    </font>
    <font>
      <b/>
      <sz val="11"/>
      <name val="Century Gothic"/>
      <family val="2"/>
    </font>
    <font>
      <sz val="11"/>
      <color indexed="12"/>
      <name val="Century Gothic"/>
      <family val="2"/>
    </font>
    <font>
      <sz val="12"/>
      <color indexed="12"/>
      <name val="Century Gothic"/>
      <family val="2"/>
    </font>
    <font>
      <strike/>
      <sz val="12"/>
      <color indexed="10"/>
      <name val="Century Gothic"/>
      <family val="2"/>
    </font>
    <font>
      <b/>
      <sz val="20"/>
      <name val="Century Gothic"/>
      <family val="2"/>
    </font>
    <font>
      <sz val="11"/>
      <color theme="1"/>
      <name val="Calibri"/>
      <family val="2"/>
      <scheme val="minor"/>
    </font>
    <font>
      <sz val="11"/>
      <color rgb="FF3F3F76"/>
      <name val="Calibri"/>
      <family val="2"/>
      <scheme val="minor"/>
    </font>
    <font>
      <b/>
      <sz val="10"/>
      <color rgb="FFFF0000"/>
      <name val="Tahoma"/>
      <family val="2"/>
    </font>
    <font>
      <sz val="10"/>
      <color theme="1"/>
      <name val="Calibri"/>
      <family val="2"/>
      <scheme val="minor"/>
    </font>
    <font>
      <sz val="12"/>
      <color rgb="FFFF0000"/>
      <name val="Tahoma"/>
      <family val="2"/>
    </font>
    <font>
      <sz val="10"/>
      <color rgb="FFFF0000"/>
      <name val="Tahoma"/>
      <family val="2"/>
    </font>
    <font>
      <sz val="10"/>
      <color theme="1"/>
      <name val="Tahoma"/>
      <family val="2"/>
    </font>
    <font>
      <b/>
      <sz val="12"/>
      <color rgb="FFFF0000"/>
      <name val="Tahoma"/>
      <family val="2"/>
    </font>
    <font>
      <sz val="12"/>
      <color theme="1"/>
      <name val="Tahoma"/>
      <family val="2"/>
    </font>
    <font>
      <b/>
      <sz val="12"/>
      <color rgb="FFFF0000"/>
      <name val="Century Gothic"/>
      <family val="2"/>
    </font>
    <font>
      <sz val="14"/>
      <color rgb="FFFF0000"/>
      <name val="Century Gothic"/>
      <family val="2"/>
    </font>
    <font>
      <sz val="10"/>
      <color rgb="FFFF0000"/>
      <name val="Century Gothic"/>
      <family val="2"/>
    </font>
    <font>
      <b/>
      <sz val="12"/>
      <color indexed="81"/>
      <name val="Century Gothic"/>
      <family val="2"/>
    </font>
    <font>
      <sz val="12"/>
      <color indexed="81"/>
      <name val="Century Gothic"/>
      <family val="2"/>
    </font>
    <font>
      <b/>
      <sz val="16"/>
      <color indexed="10"/>
      <name val="Century Gothic"/>
      <family val="2"/>
    </font>
    <font>
      <b/>
      <u/>
      <sz val="16"/>
      <color indexed="81"/>
      <name val="Century Gothic"/>
      <family val="2"/>
    </font>
    <font>
      <b/>
      <sz val="10"/>
      <color rgb="FFFF0000"/>
      <name val="Century Gothic"/>
      <family val="2"/>
    </font>
    <font>
      <b/>
      <sz val="16"/>
      <color indexed="81"/>
      <name val="Century Gothic"/>
      <family val="2"/>
    </font>
    <font>
      <sz val="9"/>
      <color indexed="81"/>
      <name val="Century Gothic"/>
      <family val="2"/>
    </font>
    <font>
      <b/>
      <sz val="9"/>
      <color indexed="81"/>
      <name val="Century Gothic"/>
      <family val="2"/>
    </font>
    <font>
      <b/>
      <sz val="18"/>
      <color indexed="81"/>
      <name val="Century Gothic"/>
      <family val="2"/>
    </font>
    <font>
      <b/>
      <u/>
      <sz val="18"/>
      <color indexed="81"/>
      <name val="Century Gothic"/>
      <family val="2"/>
    </font>
    <font>
      <sz val="16"/>
      <color indexed="81"/>
      <name val="Century Gothic"/>
      <family val="2"/>
    </font>
    <font>
      <sz val="13"/>
      <color indexed="81"/>
      <name val="Century Gothic"/>
      <family val="2"/>
    </font>
    <font>
      <b/>
      <sz val="14"/>
      <color indexed="81"/>
      <name val="Century Gothic"/>
      <family val="2"/>
    </font>
    <font>
      <sz val="14"/>
      <color indexed="81"/>
      <name val="Century Gothic"/>
      <family val="2"/>
    </font>
    <font>
      <sz val="12"/>
      <color indexed="10"/>
      <name val="Century Gothic"/>
      <family val="2"/>
    </font>
    <font>
      <sz val="10"/>
      <name val="Calibri"/>
      <family val="2"/>
    </font>
    <font>
      <b/>
      <sz val="18"/>
      <color indexed="10"/>
      <name val="Century Gothic"/>
      <family val="2"/>
    </font>
    <font>
      <b/>
      <sz val="44"/>
      <color theme="4" tint="-0.24994659260841701"/>
      <name val="Cambria"/>
      <family val="2"/>
      <scheme val="major"/>
    </font>
    <font>
      <b/>
      <sz val="12"/>
      <color theme="3"/>
      <name val="Calibri"/>
      <family val="2"/>
      <scheme val="minor"/>
    </font>
    <font>
      <b/>
      <sz val="14"/>
      <color theme="5"/>
      <name val="Calibri"/>
      <family val="2"/>
      <scheme val="minor"/>
    </font>
    <font>
      <b/>
      <i/>
      <sz val="16"/>
      <name val="Century Gothic"/>
      <family val="2"/>
    </font>
    <font>
      <b/>
      <u/>
      <sz val="12"/>
      <color indexed="81"/>
      <name val="Century Gothic"/>
      <family val="2"/>
    </font>
    <font>
      <u/>
      <sz val="12"/>
      <name val="Century Gothic"/>
      <family val="2"/>
    </font>
    <font>
      <sz val="12"/>
      <color indexed="9"/>
      <name val="Century Gothic"/>
      <family val="2"/>
    </font>
    <font>
      <b/>
      <u/>
      <sz val="12"/>
      <name val="Century Gothic"/>
      <family val="2"/>
    </font>
    <font>
      <b/>
      <i/>
      <sz val="12"/>
      <name val="Century Gothic"/>
      <family val="2"/>
    </font>
    <font>
      <i/>
      <sz val="12"/>
      <name val="Century Gothic"/>
      <family val="2"/>
    </font>
    <font>
      <b/>
      <sz val="14"/>
      <color rgb="FFFF0000"/>
      <name val="Century Gothic"/>
      <family val="2"/>
    </font>
    <font>
      <b/>
      <sz val="13"/>
      <name val="Century Gothic"/>
      <family val="2"/>
    </font>
    <font>
      <b/>
      <sz val="22"/>
      <name val="Century Gothic"/>
      <family val="2"/>
    </font>
    <font>
      <sz val="20"/>
      <name val="Arial"/>
      <family val="2"/>
    </font>
    <font>
      <sz val="16"/>
      <name val="Arial"/>
      <family val="2"/>
    </font>
    <font>
      <b/>
      <sz val="14"/>
      <name val="Arial"/>
      <family val="2"/>
    </font>
    <font>
      <b/>
      <u/>
      <sz val="14"/>
      <name val="Century Gothic"/>
      <family val="2"/>
    </font>
    <font>
      <u/>
      <sz val="14"/>
      <name val="Century Gothic"/>
      <family val="2"/>
    </font>
    <font>
      <b/>
      <sz val="18"/>
      <color indexed="9"/>
      <name val="Century Gothic"/>
      <family val="2"/>
    </font>
    <font>
      <sz val="15"/>
      <name val="Century Gothic"/>
      <family val="2"/>
    </font>
    <font>
      <sz val="13"/>
      <name val="Century Gothic"/>
      <family val="2"/>
    </font>
    <font>
      <b/>
      <u/>
      <sz val="15"/>
      <color theme="0"/>
      <name val="Century Gothic"/>
      <family val="2"/>
    </font>
    <font>
      <b/>
      <sz val="15"/>
      <color theme="0"/>
      <name val="Century Gothic"/>
      <family val="2"/>
    </font>
    <font>
      <b/>
      <sz val="17"/>
      <name val="Century Gothic"/>
      <family val="2"/>
    </font>
    <font>
      <b/>
      <sz val="18"/>
      <color indexed="30"/>
      <name val="Century Gothic"/>
      <family val="2"/>
    </font>
    <font>
      <u/>
      <sz val="14"/>
      <color indexed="12"/>
      <name val="Century Gothic"/>
      <family val="2"/>
    </font>
    <font>
      <sz val="12"/>
      <color theme="0"/>
      <name val="Century Gothic"/>
      <family val="2"/>
    </font>
    <font>
      <sz val="16"/>
      <color theme="0"/>
      <name val="Century Gothic"/>
      <family val="2"/>
    </font>
    <font>
      <sz val="10"/>
      <color theme="0"/>
      <name val="Century Gothic"/>
      <family val="2"/>
    </font>
    <font>
      <b/>
      <u/>
      <sz val="15"/>
      <color indexed="12"/>
      <name val="Century Gothic"/>
      <family val="2"/>
    </font>
    <font>
      <u/>
      <sz val="15"/>
      <color indexed="12"/>
      <name val="Century Gothic"/>
      <family val="2"/>
    </font>
    <font>
      <u/>
      <sz val="12"/>
      <color rgb="FF0070C0"/>
      <name val="Century Gothic"/>
      <family val="2"/>
    </font>
    <font>
      <u/>
      <sz val="12"/>
      <color rgb="FF0000FF"/>
      <name val="Century Gothic"/>
      <family val="2"/>
    </font>
    <font>
      <sz val="14"/>
      <color indexed="12"/>
      <name val="Century Gothic"/>
      <family val="2"/>
    </font>
    <font>
      <b/>
      <u/>
      <sz val="12"/>
      <color theme="0"/>
      <name val="Century Gothic"/>
      <family val="2"/>
    </font>
    <font>
      <b/>
      <sz val="13"/>
      <color theme="1"/>
      <name val="Century Gothic"/>
      <family val="2"/>
    </font>
    <font>
      <sz val="16"/>
      <color indexed="42"/>
      <name val="Century Gothic"/>
      <family val="2"/>
    </font>
    <font>
      <b/>
      <sz val="12"/>
      <color rgb="FF00B050"/>
      <name val="Century Gothic"/>
      <family val="2"/>
    </font>
    <font>
      <strike/>
      <sz val="14"/>
      <color indexed="10"/>
      <name val="Century Gothic"/>
      <family val="2"/>
    </font>
    <font>
      <b/>
      <sz val="14"/>
      <color indexed="10"/>
      <name val="Century Gothic"/>
      <family val="2"/>
    </font>
    <font>
      <sz val="16"/>
      <color theme="1"/>
      <name val="Century Gothic"/>
      <family val="2"/>
    </font>
    <font>
      <b/>
      <sz val="16"/>
      <color theme="1"/>
      <name val="Century Gothic"/>
      <family val="2"/>
    </font>
    <font>
      <sz val="12"/>
      <color theme="1"/>
      <name val="Century Gothic"/>
      <family val="2"/>
    </font>
    <font>
      <sz val="16"/>
      <color theme="0" tint="-0.14999847407452621"/>
      <name val="Century Gothic"/>
      <family val="2"/>
    </font>
    <font>
      <sz val="16"/>
      <color theme="0" tint="-0.14999847407452621"/>
      <name val="Tahoma"/>
      <family val="2"/>
    </font>
    <font>
      <b/>
      <sz val="12"/>
      <color rgb="FFFFCC99"/>
      <name val="Century Gothic"/>
      <family val="2"/>
    </font>
    <font>
      <b/>
      <sz val="16"/>
      <color rgb="FFFFCC99"/>
      <name val="Century Gothic"/>
      <family val="2"/>
    </font>
    <font>
      <b/>
      <sz val="12"/>
      <color rgb="FFCCFFCC"/>
      <name val="Century Gothic"/>
      <family val="2"/>
    </font>
    <font>
      <b/>
      <sz val="16"/>
      <color rgb="FFCCFFCC"/>
      <name val="Century Gothic"/>
      <family val="2"/>
    </font>
    <font>
      <sz val="11"/>
      <name val="Calibri"/>
      <family val="2"/>
    </font>
    <font>
      <sz val="12"/>
      <color theme="7" tint="0.59999389629810485"/>
      <name val="Century Gothic"/>
      <family val="2"/>
    </font>
    <font>
      <sz val="16"/>
      <color theme="7" tint="0.59999389629810485"/>
      <name val="Century Gothic"/>
      <family val="2"/>
    </font>
    <font>
      <b/>
      <sz val="16"/>
      <color theme="1"/>
      <name val="Tahoma"/>
      <family val="2"/>
    </font>
    <font>
      <sz val="16"/>
      <color theme="1"/>
      <name val="Tahoma"/>
      <family val="2"/>
    </font>
    <font>
      <b/>
      <sz val="13"/>
      <color theme="3" tint="0.59999389629810485"/>
      <name val="Century Gothic"/>
      <family val="2"/>
    </font>
    <font>
      <sz val="12"/>
      <color theme="3" tint="0.59999389629810485"/>
      <name val="Century Gothic"/>
      <family val="2"/>
    </font>
    <font>
      <b/>
      <sz val="13"/>
      <color theme="4" tint="0.59999389629810485"/>
      <name val="Century Gothic"/>
      <family val="2"/>
    </font>
    <font>
      <b/>
      <sz val="13"/>
      <color theme="5" tint="0.59999389629810485"/>
      <name val="Century Gothic"/>
      <family val="2"/>
    </font>
    <font>
      <b/>
      <sz val="13"/>
      <color rgb="FF85D5BA"/>
      <name val="Century Gothic"/>
      <family val="2"/>
    </font>
    <font>
      <b/>
      <sz val="13"/>
      <color rgb="FFFFCCCC"/>
      <name val="Century Gothic"/>
      <family val="2"/>
    </font>
    <font>
      <b/>
      <sz val="13"/>
      <color theme="2" tint="-9.9978637043366805E-2"/>
      <name val="Century Gothic"/>
      <family val="2"/>
    </font>
    <font>
      <b/>
      <sz val="13"/>
      <color theme="8" tint="0.39997558519241921"/>
      <name val="Century Gothic"/>
      <family val="2"/>
    </font>
  </fonts>
  <fills count="61">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4"/>
        <bgColor indexed="64"/>
      </patternFill>
    </fill>
    <fill>
      <patternFill patternType="solid">
        <fgColor indexed="31"/>
        <bgColor indexed="64"/>
      </patternFill>
    </fill>
    <fill>
      <patternFill patternType="solid">
        <fgColor rgb="FFFFCC99"/>
      </patternFill>
    </fill>
    <fill>
      <patternFill patternType="solid">
        <fgColor theme="2" tint="-0.24994659260841701"/>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CCFFFF"/>
        <bgColor indexed="64"/>
      </patternFill>
    </fill>
    <fill>
      <patternFill patternType="solid">
        <fgColor rgb="FFCCFFCC"/>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8DB4E3"/>
        <bgColor indexed="64"/>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DBEEF3"/>
        <bgColor indexed="64"/>
      </patternFill>
    </fill>
    <fill>
      <patternFill patternType="solid">
        <fgColor rgb="FF538ED5"/>
        <bgColor indexed="64"/>
      </patternFill>
    </fill>
    <fill>
      <patternFill patternType="solid">
        <fgColor rgb="FF00B050"/>
        <bgColor indexed="64"/>
      </patternFill>
    </fill>
    <fill>
      <patternFill patternType="solid">
        <fgColor rgb="FF8DB4E2"/>
        <bgColor indexed="64"/>
      </patternFill>
    </fill>
    <fill>
      <patternFill patternType="solid">
        <fgColor rgb="FFCCC0DA"/>
        <bgColor indexed="64"/>
      </patternFill>
    </fill>
    <fill>
      <patternFill patternType="solid">
        <fgColor rgb="FFFFCC99"/>
        <bgColor indexed="64"/>
      </patternFill>
    </fill>
    <fill>
      <patternFill patternType="solid">
        <fgColor rgb="FFCCCCFF"/>
        <bgColor indexed="64"/>
      </patternFill>
    </fill>
    <fill>
      <patternFill patternType="solid">
        <fgColor rgb="FFDDD9C3"/>
        <bgColor indexed="64"/>
      </patternFill>
    </fill>
    <fill>
      <patternFill patternType="solid">
        <fgColor rgb="FFCDF2FF"/>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59996337778862885"/>
        <bgColor indexed="64"/>
      </patternFill>
    </fill>
    <fill>
      <patternFill patternType="solid">
        <fgColor theme="5" tint="-0.249977111117893"/>
        <bgColor indexed="64"/>
      </patternFill>
    </fill>
    <fill>
      <patternFill patternType="solid">
        <fgColor theme="1"/>
        <bgColor indexed="64"/>
      </patternFill>
    </fill>
    <fill>
      <patternFill patternType="solid">
        <fgColor rgb="FFFFFF66"/>
        <bgColor indexed="64"/>
      </patternFill>
    </fill>
    <fill>
      <patternFill patternType="solid">
        <fgColor rgb="FFFFCCCC"/>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6337778862885"/>
        <bgColor indexed="64"/>
      </patternFill>
    </fill>
    <fill>
      <patternFill patternType="solid">
        <fgColor rgb="FF85D5BA"/>
        <bgColor indexed="64"/>
      </patternFill>
    </fill>
    <fill>
      <patternFill patternType="solid">
        <fgColor rgb="FFEAEAEA"/>
        <bgColor indexed="64"/>
      </patternFill>
    </fill>
    <fill>
      <patternFill patternType="solid">
        <fgColor rgb="FFC0C0C0"/>
        <bgColor indexed="64"/>
      </patternFill>
    </fill>
  </fills>
  <borders count="1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bottom/>
      <diagonal/>
    </border>
    <border>
      <left/>
      <right style="thin">
        <color indexed="17"/>
      </right>
      <top/>
      <bottom/>
      <diagonal/>
    </border>
    <border>
      <left/>
      <right/>
      <top/>
      <bottom style="medium">
        <color indexed="12"/>
      </bottom>
      <diagonal/>
    </border>
    <border>
      <left/>
      <right/>
      <top style="medium">
        <color indexed="12"/>
      </top>
      <bottom/>
      <diagonal/>
    </border>
    <border>
      <left style="thin">
        <color rgb="FF7F7F7F"/>
      </left>
      <right style="thin">
        <color rgb="FF7F7F7F"/>
      </right>
      <top style="thin">
        <color rgb="FF7F7F7F"/>
      </top>
      <bottom style="thin">
        <color rgb="FF7F7F7F"/>
      </bottom>
      <diagonal/>
    </border>
    <border>
      <left style="thin">
        <color rgb="FF17375D"/>
      </left>
      <right style="thin">
        <color rgb="FF17375D"/>
      </right>
      <top style="thin">
        <color rgb="FF17375D"/>
      </top>
      <bottom style="thin">
        <color rgb="FF17375D"/>
      </bottom>
      <diagonal/>
    </border>
    <border>
      <left/>
      <right/>
      <top/>
      <bottom style="medium">
        <color rgb="FF0000FF"/>
      </bottom>
      <diagonal/>
    </border>
    <border>
      <left/>
      <right/>
      <top/>
      <bottom style="thin">
        <color indexed="64"/>
      </bottom>
      <diagonal/>
    </border>
    <border>
      <left/>
      <right/>
      <top style="medium">
        <color rgb="FF0000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indexed="64"/>
      </bottom>
      <diagonal/>
    </border>
    <border>
      <left style="thin">
        <color auto="1"/>
      </left>
      <right style="thin">
        <color indexed="64"/>
      </right>
      <top style="thin">
        <color indexed="64"/>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diagonal/>
    </border>
    <border>
      <left style="thin">
        <color auto="1"/>
      </left>
      <right/>
      <top style="thin">
        <color rgb="FFCCFFCC"/>
      </top>
      <bottom style="thin">
        <color auto="1"/>
      </bottom>
      <diagonal/>
    </border>
    <border>
      <left style="thin">
        <color indexed="64"/>
      </left>
      <right style="thin">
        <color indexed="64"/>
      </right>
      <top style="thin">
        <color indexed="64"/>
      </top>
      <bottom style="thin">
        <color rgb="FFFFCC99"/>
      </bottom>
      <diagonal/>
    </border>
    <border>
      <left style="thin">
        <color auto="1"/>
      </left>
      <right style="thin">
        <color auto="1"/>
      </right>
      <top style="thin">
        <color rgb="FFCCFFCC"/>
      </top>
      <bottom style="thin">
        <color auto="1"/>
      </bottom>
      <diagonal/>
    </border>
    <border>
      <left style="thin">
        <color auto="1"/>
      </left>
      <right/>
      <top style="thin">
        <color theme="7" tint="0.59996337778862885"/>
      </top>
      <bottom style="thin">
        <color auto="1"/>
      </bottom>
      <diagonal/>
    </border>
    <border>
      <left style="thin">
        <color auto="1"/>
      </left>
      <right style="thin">
        <color auto="1"/>
      </right>
      <top style="thin">
        <color theme="7" tint="0.59996337778862885"/>
      </top>
      <bottom style="thin">
        <color auto="1"/>
      </bottom>
      <diagonal/>
    </border>
    <border>
      <left style="thin">
        <color rgb="FF17375D"/>
      </left>
      <right/>
      <top/>
      <bottom/>
      <diagonal/>
    </border>
    <border>
      <left style="thin">
        <color auto="1"/>
      </left>
      <right style="thin">
        <color auto="1"/>
      </right>
      <top style="thin">
        <color rgb="FFFFCC99"/>
      </top>
      <bottom style="thin">
        <color auto="1"/>
      </bottom>
      <diagonal/>
    </border>
    <border>
      <left style="thin">
        <color auto="1"/>
      </left>
      <right style="thin">
        <color indexed="64"/>
      </right>
      <top style="thin">
        <color auto="1"/>
      </top>
      <bottom style="thin">
        <color rgb="FFFFCCCC"/>
      </bottom>
      <diagonal/>
    </border>
    <border>
      <left style="thin">
        <color auto="1"/>
      </left>
      <right/>
      <top style="thin">
        <color auto="1"/>
      </top>
      <bottom style="thin">
        <color rgb="FFFFCCCC"/>
      </bottom>
      <diagonal/>
    </border>
    <border>
      <left style="thin">
        <color auto="1"/>
      </left>
      <right style="thin">
        <color auto="1"/>
      </right>
      <top style="thin">
        <color rgb="FFFFCCCC"/>
      </top>
      <bottom style="thin">
        <color auto="1"/>
      </bottom>
      <diagonal/>
    </border>
    <border>
      <left style="thin">
        <color indexed="64"/>
      </left>
      <right style="thick">
        <color rgb="FFFF0000"/>
      </right>
      <top style="thin">
        <color indexed="64"/>
      </top>
      <bottom/>
      <diagonal/>
    </border>
    <border>
      <left style="thick">
        <color rgb="FFFF0000"/>
      </left>
      <right/>
      <top style="thin">
        <color auto="1"/>
      </top>
      <bottom/>
      <diagonal/>
    </border>
    <border>
      <left style="thick">
        <color indexed="10"/>
      </left>
      <right/>
      <top style="thin">
        <color auto="1"/>
      </top>
      <bottom/>
      <diagonal/>
    </border>
    <border>
      <left style="thick">
        <color rgb="FFFF0000"/>
      </left>
      <right style="thin">
        <color auto="1"/>
      </right>
      <top style="thin">
        <color auto="1"/>
      </top>
      <bottom/>
      <diagonal/>
    </border>
    <border>
      <left style="thick">
        <color rgb="FFFF0000"/>
      </left>
      <right style="thin">
        <color auto="1"/>
      </right>
      <top/>
      <bottom style="thin">
        <color auto="1"/>
      </bottom>
      <diagonal/>
    </border>
    <border>
      <left style="thick">
        <color rgb="FFFF0000"/>
      </left>
      <right/>
      <top/>
      <bottom style="thin">
        <color indexed="64"/>
      </bottom>
      <diagonal/>
    </border>
    <border>
      <left style="thin">
        <color rgb="FF17375D"/>
      </left>
      <right style="thin">
        <color auto="1"/>
      </right>
      <top style="thin">
        <color rgb="FF17375D"/>
      </top>
      <bottom style="thin">
        <color theme="2" tint="-9.9948118533890809E-2"/>
      </bottom>
      <diagonal/>
    </border>
    <border>
      <left style="thin">
        <color auto="1"/>
      </left>
      <right style="thin">
        <color auto="1"/>
      </right>
      <top style="thin">
        <color rgb="FF17375D"/>
      </top>
      <bottom style="thin">
        <color theme="2" tint="-9.9948118533890809E-2"/>
      </bottom>
      <diagonal/>
    </border>
    <border>
      <left style="thin">
        <color auto="1"/>
      </left>
      <right style="thin">
        <color rgb="FF17375D"/>
      </right>
      <top style="thin">
        <color rgb="FF17375D"/>
      </top>
      <bottom style="thin">
        <color theme="2" tint="-9.9948118533890809E-2"/>
      </bottom>
      <diagonal/>
    </border>
    <border>
      <left style="thin">
        <color rgb="FF17375D"/>
      </left>
      <right style="thin">
        <color rgb="FF17375D"/>
      </right>
      <top style="thin">
        <color theme="2" tint="-9.9948118533890809E-2"/>
      </top>
      <bottom style="thin">
        <color auto="1"/>
      </bottom>
      <diagonal/>
    </border>
    <border>
      <left style="thin">
        <color auto="1"/>
      </left>
      <right style="thin">
        <color rgb="FF17375D"/>
      </right>
      <top style="thin">
        <color theme="2" tint="-9.9948118533890809E-2"/>
      </top>
      <bottom style="thin">
        <color auto="1"/>
      </bottom>
      <diagonal/>
    </border>
    <border>
      <left style="thin">
        <color indexed="64"/>
      </left>
      <right style="thin">
        <color indexed="64"/>
      </right>
      <top style="thin">
        <color indexed="64"/>
      </top>
      <bottom style="thin">
        <color theme="8" tint="0.39994506668294322"/>
      </bottom>
      <diagonal/>
    </border>
    <border>
      <left style="thin">
        <color auto="1"/>
      </left>
      <right style="thin">
        <color auto="1"/>
      </right>
      <top style="thin">
        <color theme="8" tint="0.39994506668294322"/>
      </top>
      <bottom style="thin">
        <color auto="1"/>
      </bottom>
      <diagonal/>
    </border>
  </borders>
  <cellStyleXfs count="229">
    <xf numFmtId="0" fontId="0" fillId="0" borderId="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96" fillId="0" borderId="0" applyNumberFormat="0" applyFill="0" applyBorder="0" applyAlignment="0" applyProtection="0">
      <alignment vertical="top"/>
      <protection locked="0"/>
    </xf>
    <xf numFmtId="0" fontId="47" fillId="12" borderId="13" applyNumberFormat="0" applyAlignment="0" applyProtection="0"/>
    <xf numFmtId="0" fontId="14" fillId="0" borderId="0"/>
    <xf numFmtId="0" fontId="14" fillId="0" borderId="0"/>
    <xf numFmtId="0" fontId="97" fillId="0" borderId="0"/>
    <xf numFmtId="0" fontId="1" fillId="0" borderId="0"/>
    <xf numFmtId="0" fontId="14"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5" fillId="0" borderId="0" applyNumberFormat="0" applyFill="0" applyProtection="0">
      <alignment vertical="top"/>
    </xf>
    <xf numFmtId="0" fontId="76" fillId="46" borderId="0">
      <alignment vertical="center" wrapText="1"/>
    </xf>
    <xf numFmtId="0" fontId="77" fillId="0" borderId="0" applyNumberFormat="0" applyFill="0" applyBorder="0" applyProtection="0">
      <alignment horizontal="center" vertical="center"/>
    </xf>
  </cellStyleXfs>
  <cellXfs count="1183">
    <xf numFmtId="0" fontId="0" fillId="0" borderId="0" xfId="0"/>
    <xf numFmtId="0" fontId="4" fillId="0" borderId="0" xfId="0" applyFont="1"/>
    <xf numFmtId="0" fontId="4" fillId="0" borderId="0" xfId="0" applyFont="1" applyBorder="1"/>
    <xf numFmtId="0" fontId="4" fillId="0" borderId="0" xfId="0" applyFont="1" applyFill="1"/>
    <xf numFmtId="0" fontId="4" fillId="0" borderId="0" xfId="0" applyFont="1" applyBorder="1" applyProtection="1"/>
    <xf numFmtId="0" fontId="4" fillId="0" borderId="0" xfId="0" applyFont="1" applyFill="1" applyBorder="1" applyProtection="1"/>
    <xf numFmtId="0" fontId="4" fillId="0" borderId="0" xfId="0" applyFont="1" applyFill="1" applyBorder="1" applyAlignment="1" applyProtection="1"/>
    <xf numFmtId="0" fontId="12" fillId="0" borderId="0" xfId="0" applyFont="1" applyProtection="1"/>
    <xf numFmtId="0" fontId="12" fillId="0" borderId="0" xfId="0" applyFont="1"/>
    <xf numFmtId="0" fontId="12" fillId="0" borderId="0" xfId="0" applyFont="1" applyBorder="1"/>
    <xf numFmtId="0" fontId="9" fillId="0" borderId="0" xfId="0" applyFont="1" applyBorder="1" applyAlignment="1" applyProtection="1">
      <alignment horizontal="left" vertical="top"/>
    </xf>
    <xf numFmtId="0" fontId="12" fillId="0" borderId="0" xfId="0" applyFont="1" applyBorder="1" applyAlignment="1" applyProtection="1">
      <alignment horizontal="left" vertical="top"/>
    </xf>
    <xf numFmtId="0" fontId="13" fillId="0" borderId="0" xfId="0" applyFont="1" applyProtection="1"/>
    <xf numFmtId="0" fontId="13" fillId="0" borderId="0" xfId="0" applyFont="1"/>
    <xf numFmtId="0" fontId="12" fillId="0" borderId="1" xfId="0" applyFont="1" applyBorder="1"/>
    <xf numFmtId="0" fontId="12" fillId="0" borderId="2" xfId="0" applyFont="1" applyBorder="1"/>
    <xf numFmtId="0" fontId="12" fillId="0" borderId="3" xfId="0" applyFont="1" applyBorder="1"/>
    <xf numFmtId="0" fontId="4" fillId="0" borderId="0" xfId="0" applyFont="1" applyFill="1" applyBorder="1"/>
    <xf numFmtId="0" fontId="6" fillId="0" borderId="0" xfId="0" applyFont="1"/>
    <xf numFmtId="0" fontId="6" fillId="0" borderId="0" xfId="0" applyFont="1" applyFill="1"/>
    <xf numFmtId="0" fontId="4" fillId="2" borderId="0" xfId="0" applyFont="1" applyFill="1"/>
    <xf numFmtId="0" fontId="6" fillId="0" borderId="0" xfId="0" applyFont="1" applyFill="1" applyBorder="1"/>
    <xf numFmtId="0" fontId="5" fillId="0" borderId="0" xfId="0" applyFont="1" applyBorder="1" applyProtection="1"/>
    <xf numFmtId="0" fontId="4" fillId="0" borderId="0" xfId="0" applyFont="1" applyBorder="1" applyAlignment="1" applyProtection="1">
      <alignment vertical="top"/>
    </xf>
    <xf numFmtId="0" fontId="4" fillId="0" borderId="0" xfId="0" applyFont="1" applyBorder="1" applyAlignment="1" applyProtection="1">
      <alignment horizontal="left" vertical="top"/>
    </xf>
    <xf numFmtId="0" fontId="4" fillId="0" borderId="0" xfId="0" applyFont="1" applyFill="1" applyBorder="1" applyAlignment="1" applyProtection="1">
      <alignment horizontal="left"/>
    </xf>
    <xf numFmtId="0" fontId="5" fillId="0" borderId="0" xfId="0" applyFont="1" applyBorder="1" applyAlignment="1" applyProtection="1"/>
    <xf numFmtId="0" fontId="4" fillId="0" borderId="0" xfId="0" applyNumberFormat="1" applyFont="1" applyBorder="1" applyAlignment="1" applyProtection="1">
      <alignment vertical="top"/>
    </xf>
    <xf numFmtId="0" fontId="13" fillId="3" borderId="0" xfId="0" applyFont="1" applyFill="1"/>
    <xf numFmtId="0" fontId="4" fillId="3" borderId="0" xfId="0" applyFont="1" applyFill="1"/>
    <xf numFmtId="0" fontId="3" fillId="3" borderId="0" xfId="0" applyFont="1" applyFill="1"/>
    <xf numFmtId="0" fontId="13" fillId="4" borderId="0" xfId="0" applyFont="1" applyFill="1"/>
    <xf numFmtId="0" fontId="4" fillId="4" borderId="0" xfId="0" applyFont="1" applyFill="1"/>
    <xf numFmtId="0" fontId="3" fillId="4" borderId="0" xfId="0" applyFont="1" applyFill="1"/>
    <xf numFmtId="0" fontId="6" fillId="4" borderId="0" xfId="0" applyFont="1" applyFill="1"/>
    <xf numFmtId="0" fontId="13" fillId="4" borderId="0" xfId="0" applyFont="1" applyFill="1" applyBorder="1"/>
    <xf numFmtId="0" fontId="13" fillId="5" borderId="0" xfId="0" applyFont="1" applyFill="1"/>
    <xf numFmtId="0" fontId="4" fillId="5" borderId="0" xfId="0" applyFont="1" applyFill="1"/>
    <xf numFmtId="0" fontId="13" fillId="5" borderId="0" xfId="0" applyFont="1" applyFill="1" applyBorder="1"/>
    <xf numFmtId="0" fontId="3" fillId="5" borderId="0" xfId="0" applyFont="1" applyFill="1"/>
    <xf numFmtId="0" fontId="6" fillId="5" borderId="0" xfId="0" applyFont="1" applyFill="1" applyAlignment="1" applyProtection="1"/>
    <xf numFmtId="0" fontId="13" fillId="2" borderId="0" xfId="0" applyFont="1" applyFill="1"/>
    <xf numFmtId="0" fontId="3" fillId="2" borderId="0" xfId="0" applyFont="1" applyFill="1"/>
    <xf numFmtId="0" fontId="6" fillId="3" borderId="0" xfId="0" applyFont="1" applyFill="1" applyAlignment="1" applyProtection="1">
      <alignment horizontal="left"/>
      <protection hidden="1"/>
    </xf>
    <xf numFmtId="0" fontId="3" fillId="4" borderId="0" xfId="0" applyFont="1" applyFill="1" applyProtection="1">
      <protection hidden="1"/>
    </xf>
    <xf numFmtId="0" fontId="6" fillId="4" borderId="0" xfId="0" applyFont="1" applyFill="1" applyAlignment="1" applyProtection="1">
      <alignment horizontal="left"/>
      <protection hidden="1"/>
    </xf>
    <xf numFmtId="0" fontId="6" fillId="5" borderId="0" xfId="0" applyFont="1" applyFill="1" applyAlignment="1" applyProtection="1">
      <alignment horizontal="left"/>
      <protection hidden="1"/>
    </xf>
    <xf numFmtId="0" fontId="13" fillId="6" borderId="0" xfId="0" applyFont="1" applyFill="1"/>
    <xf numFmtId="0" fontId="3" fillId="6" borderId="0" xfId="0" applyFont="1" applyFill="1"/>
    <xf numFmtId="0" fontId="6" fillId="6" borderId="0" xfId="0" applyFont="1" applyFill="1" applyProtection="1"/>
    <xf numFmtId="0" fontId="12" fillId="6" borderId="0" xfId="0" applyFont="1" applyFill="1"/>
    <xf numFmtId="0" fontId="12" fillId="6" borderId="0" xfId="0" applyFont="1" applyFill="1" applyBorder="1"/>
    <xf numFmtId="0" fontId="4" fillId="6" borderId="0" xfId="0" applyFont="1" applyFill="1"/>
    <xf numFmtId="0" fontId="9" fillId="6" borderId="0" xfId="0" applyFont="1" applyFill="1" applyBorder="1" applyAlignment="1" applyProtection="1">
      <alignment horizontal="left" vertical="top"/>
    </xf>
    <xf numFmtId="0" fontId="12" fillId="6" borderId="0" xfId="0" applyFont="1" applyFill="1" applyBorder="1" applyAlignment="1" applyProtection="1">
      <alignment horizontal="left" vertical="top"/>
    </xf>
    <xf numFmtId="0" fontId="13" fillId="4" borderId="0" xfId="0" applyFont="1" applyFill="1" applyProtection="1"/>
    <xf numFmtId="0" fontId="3" fillId="4" borderId="0" xfId="0" applyFont="1" applyFill="1" applyProtection="1"/>
    <xf numFmtId="0" fontId="12" fillId="4" borderId="0" xfId="0" applyFont="1" applyFill="1"/>
    <xf numFmtId="0" fontId="6" fillId="4" borderId="0" xfId="0" applyFont="1" applyFill="1" applyProtection="1">
      <protection hidden="1"/>
    </xf>
    <xf numFmtId="0" fontId="6" fillId="4" borderId="0" xfId="0" applyFont="1" applyFill="1" applyAlignment="1" applyProtection="1">
      <protection hidden="1"/>
    </xf>
    <xf numFmtId="0" fontId="6" fillId="4" borderId="0" xfId="0" applyFont="1" applyFill="1" applyBorder="1"/>
    <xf numFmtId="0" fontId="12" fillId="4" borderId="0" xfId="0" applyFont="1" applyFill="1" applyBorder="1"/>
    <xf numFmtId="0" fontId="6" fillId="5" borderId="0" xfId="0" applyFont="1" applyFill="1" applyProtection="1">
      <protection hidden="1"/>
    </xf>
    <xf numFmtId="0" fontId="12" fillId="5" borderId="0" xfId="0" applyFont="1" applyFill="1"/>
    <xf numFmtId="0" fontId="12" fillId="5" borderId="0" xfId="0" applyFont="1" applyFill="1" applyBorder="1"/>
    <xf numFmtId="0" fontId="12" fillId="3" borderId="0" xfId="0" applyFont="1" applyFill="1" applyProtection="1">
      <protection hidden="1"/>
    </xf>
    <xf numFmtId="0" fontId="12" fillId="3" borderId="0" xfId="0" applyFont="1" applyFill="1"/>
    <xf numFmtId="0" fontId="13" fillId="3" borderId="0" xfId="0" applyFont="1" applyFill="1" applyAlignment="1" applyProtection="1">
      <alignment horizontal="left"/>
      <protection hidden="1"/>
    </xf>
    <xf numFmtId="0" fontId="12" fillId="3" borderId="0" xfId="0" applyFont="1" applyFill="1" applyBorder="1" applyProtection="1"/>
    <xf numFmtId="0" fontId="9" fillId="3" borderId="0" xfId="0" applyFont="1" applyFill="1" applyBorder="1" applyAlignment="1" applyProtection="1">
      <alignment vertical="top"/>
    </xf>
    <xf numFmtId="0" fontId="12" fillId="3" borderId="0" xfId="0" applyFont="1" applyFill="1" applyBorder="1" applyAlignment="1" applyProtection="1">
      <alignment vertical="top"/>
    </xf>
    <xf numFmtId="0" fontId="12" fillId="3" borderId="0" xfId="0" applyFont="1" applyFill="1" applyProtection="1"/>
    <xf numFmtId="0" fontId="6" fillId="3" borderId="0" xfId="0" applyFont="1" applyFill="1" applyProtection="1">
      <protection hidden="1"/>
    </xf>
    <xf numFmtId="0" fontId="6" fillId="3" borderId="0" xfId="0" applyFont="1" applyFill="1" applyBorder="1" applyAlignment="1">
      <alignment horizontal="center"/>
    </xf>
    <xf numFmtId="0" fontId="13" fillId="3" borderId="0" xfId="0" applyFont="1" applyFill="1" applyBorder="1" applyAlignment="1">
      <alignment horizontal="center"/>
    </xf>
    <xf numFmtId="0" fontId="9" fillId="0" borderId="0" xfId="0" applyFont="1"/>
    <xf numFmtId="0" fontId="12" fillId="0" borderId="0" xfId="0" applyFont="1" applyAlignment="1">
      <alignment shrinkToFit="1"/>
    </xf>
    <xf numFmtId="14" fontId="12" fillId="0" borderId="0" xfId="0" applyNumberFormat="1" applyFont="1" applyAlignment="1">
      <alignment shrinkToFit="1"/>
    </xf>
    <xf numFmtId="0" fontId="12" fillId="0" borderId="0" xfId="0" applyFont="1" applyFill="1"/>
    <xf numFmtId="0" fontId="4" fillId="0" borderId="0" xfId="0" quotePrefix="1" applyFont="1"/>
    <xf numFmtId="0" fontId="4" fillId="3" borderId="0" xfId="0" applyFont="1" applyFill="1" applyBorder="1" applyProtection="1"/>
    <xf numFmtId="0" fontId="6" fillId="5" borderId="0" xfId="0" quotePrefix="1" applyFont="1" applyFill="1" applyAlignment="1" applyProtection="1">
      <alignment horizontal="left"/>
      <protection hidden="1"/>
    </xf>
    <xf numFmtId="0" fontId="6" fillId="5" borderId="0" xfId="0" applyFont="1" applyFill="1"/>
    <xf numFmtId="0" fontId="17" fillId="0" borderId="0" xfId="0" applyFont="1"/>
    <xf numFmtId="0" fontId="48" fillId="13" borderId="0" xfId="0" applyFont="1" applyFill="1"/>
    <xf numFmtId="0" fontId="4" fillId="13" borderId="0" xfId="0" applyFont="1" applyFill="1"/>
    <xf numFmtId="0" fontId="6" fillId="3" borderId="0" xfId="0" applyFont="1" applyFill="1"/>
    <xf numFmtId="0" fontId="4" fillId="14" borderId="0" xfId="0" applyFont="1" applyFill="1"/>
    <xf numFmtId="0" fontId="6" fillId="14" borderId="0" xfId="0" applyFont="1" applyFill="1"/>
    <xf numFmtId="0" fontId="4" fillId="15" borderId="0" xfId="0" applyFont="1" applyFill="1"/>
    <xf numFmtId="0" fontId="18" fillId="0" borderId="0" xfId="0" applyFont="1" applyBorder="1" applyAlignment="1">
      <alignment horizontal="center"/>
    </xf>
    <xf numFmtId="0" fontId="4" fillId="16" borderId="0" xfId="0" applyFont="1" applyFill="1"/>
    <xf numFmtId="0" fontId="6" fillId="2" borderId="0" xfId="0" applyFont="1" applyFill="1" applyProtection="1">
      <protection locked="0"/>
    </xf>
    <xf numFmtId="0" fontId="8" fillId="4" borderId="0" xfId="0" applyFont="1" applyFill="1"/>
    <xf numFmtId="0" fontId="48" fillId="17" borderId="0" xfId="0" applyFont="1" applyFill="1"/>
    <xf numFmtId="0" fontId="4" fillId="17" borderId="0" xfId="0" applyFont="1" applyFill="1"/>
    <xf numFmtId="0" fontId="48" fillId="18" borderId="0" xfId="0" applyFont="1" applyFill="1"/>
    <xf numFmtId="0" fontId="4" fillId="18" borderId="0" xfId="0" applyFont="1" applyFill="1"/>
    <xf numFmtId="0" fontId="8" fillId="17" borderId="0" xfId="0" applyFont="1" applyFill="1"/>
    <xf numFmtId="0" fontId="8" fillId="18" borderId="0" xfId="0" applyFont="1" applyFill="1"/>
    <xf numFmtId="0" fontId="0" fillId="20" borderId="0" xfId="0" applyFill="1"/>
    <xf numFmtId="0" fontId="14" fillId="20" borderId="0" xfId="0" applyFont="1" applyFill="1"/>
    <xf numFmtId="0" fontId="0" fillId="21" borderId="0" xfId="0" applyFill="1"/>
    <xf numFmtId="0" fontId="14" fillId="21" borderId="0" xfId="0" applyFont="1" applyFill="1"/>
    <xf numFmtId="0" fontId="0" fillId="22" borderId="0" xfId="0" applyFill="1"/>
    <xf numFmtId="0" fontId="14" fillId="22" borderId="0" xfId="0" applyFont="1" applyFill="1"/>
    <xf numFmtId="0" fontId="12" fillId="0" borderId="0" xfId="0" applyFont="1" applyFill="1" applyBorder="1"/>
    <xf numFmtId="0" fontId="4" fillId="23" borderId="0" xfId="0" applyFont="1" applyFill="1"/>
    <xf numFmtId="0" fontId="4" fillId="24" borderId="0" xfId="0" applyFont="1" applyFill="1"/>
    <xf numFmtId="0" fontId="4" fillId="24" borderId="0" xfId="0" applyFont="1" applyFill="1" applyAlignment="1">
      <alignment horizontal="left"/>
    </xf>
    <xf numFmtId="0" fontId="4" fillId="25" borderId="0" xfId="0" applyFont="1" applyFill="1"/>
    <xf numFmtId="0" fontId="6" fillId="0" borderId="0" xfId="0" applyFont="1" applyFill="1" applyAlignment="1" applyProtection="1">
      <alignment horizontal="left"/>
      <protection hidden="1"/>
    </xf>
    <xf numFmtId="0" fontId="13" fillId="0" borderId="0" xfId="0" applyFont="1" applyFill="1"/>
    <xf numFmtId="0" fontId="6" fillId="0" borderId="0" xfId="0" applyFont="1" applyFill="1" applyProtection="1">
      <protection hidden="1"/>
    </xf>
    <xf numFmtId="0" fontId="6" fillId="0" borderId="0" xfId="0" applyFont="1" applyFill="1" applyAlignment="1" applyProtection="1">
      <protection hidden="1"/>
    </xf>
    <xf numFmtId="0" fontId="6" fillId="26" borderId="0" xfId="0" applyFont="1" applyFill="1"/>
    <xf numFmtId="0" fontId="4" fillId="26" borderId="0" xfId="0" applyFont="1" applyFill="1"/>
    <xf numFmtId="0" fontId="4" fillId="7" borderId="0" xfId="83" applyFont="1" applyFill="1"/>
    <xf numFmtId="0" fontId="12" fillId="7" borderId="0" xfId="83" applyFont="1" applyFill="1"/>
    <xf numFmtId="0" fontId="4" fillId="16" borderId="0" xfId="83" applyFont="1" applyFill="1"/>
    <xf numFmtId="0" fontId="12" fillId="16" borderId="0" xfId="83" applyFont="1" applyFill="1"/>
    <xf numFmtId="0" fontId="9" fillId="7" borderId="0" xfId="83" applyFont="1" applyFill="1"/>
    <xf numFmtId="0" fontId="5" fillId="7" borderId="0" xfId="83" quotePrefix="1" applyFont="1" applyFill="1" applyAlignment="1" applyProtection="1">
      <protection hidden="1"/>
    </xf>
    <xf numFmtId="0" fontId="4" fillId="7" borderId="0" xfId="83" applyFont="1" applyFill="1" applyAlignment="1" applyProtection="1">
      <protection hidden="1"/>
    </xf>
    <xf numFmtId="0" fontId="4" fillId="16" borderId="0" xfId="83" applyFont="1" applyFill="1" applyAlignment="1" applyProtection="1">
      <protection hidden="1"/>
    </xf>
    <xf numFmtId="0" fontId="5" fillId="16" borderId="0" xfId="83" quotePrefix="1" applyFont="1" applyFill="1" applyAlignment="1" applyProtection="1">
      <protection hidden="1"/>
    </xf>
    <xf numFmtId="0" fontId="4" fillId="7" borderId="0" xfId="83" applyFont="1" applyFill="1" applyAlignment="1" applyProtection="1">
      <alignment horizontal="left"/>
      <protection hidden="1"/>
    </xf>
    <xf numFmtId="0" fontId="49" fillId="16" borderId="0" xfId="136" applyFont="1" applyFill="1"/>
    <xf numFmtId="0" fontId="4" fillId="27" borderId="0" xfId="0" applyFont="1" applyFill="1"/>
    <xf numFmtId="0" fontId="8" fillId="27" borderId="0" xfId="0" applyFont="1" applyFill="1"/>
    <xf numFmtId="0" fontId="4" fillId="0" borderId="0" xfId="0" applyFont="1" applyAlignment="1">
      <alignment horizontal="left" vertical="center" wrapText="1"/>
    </xf>
    <xf numFmtId="0" fontId="4" fillId="0" borderId="0" xfId="0" applyFont="1" applyBorder="1" applyAlignment="1">
      <alignment horizontal="center" vertical="center" wrapText="1" readingOrder="1"/>
    </xf>
    <xf numFmtId="0" fontId="6" fillId="16" borderId="0" xfId="0" applyFont="1" applyFill="1"/>
    <xf numFmtId="0" fontId="6" fillId="16" borderId="0" xfId="0" applyFont="1" applyFill="1" applyAlignment="1" applyProtection="1">
      <protection hidden="1"/>
    </xf>
    <xf numFmtId="0" fontId="12" fillId="16" borderId="0" xfId="0" applyFont="1" applyFill="1"/>
    <xf numFmtId="0" fontId="6" fillId="27" borderId="0" xfId="0" applyFont="1" applyFill="1"/>
    <xf numFmtId="0" fontId="50" fillId="29" borderId="0" xfId="0" applyFont="1" applyFill="1"/>
    <xf numFmtId="0" fontId="51" fillId="29" borderId="0" xfId="0" applyFont="1" applyFill="1"/>
    <xf numFmtId="0" fontId="52" fillId="29" borderId="0" xfId="0" applyFont="1" applyFill="1"/>
    <xf numFmtId="0" fontId="53" fillId="29" borderId="0" xfId="0" applyFont="1" applyFill="1"/>
    <xf numFmtId="0" fontId="6" fillId="29" borderId="0" xfId="83" applyFont="1" applyFill="1" applyAlignment="1" applyProtection="1">
      <protection hidden="1"/>
    </xf>
    <xf numFmtId="0" fontId="6" fillId="29" borderId="0" xfId="83" applyFont="1" applyFill="1"/>
    <xf numFmtId="0" fontId="4" fillId="30" borderId="0" xfId="0" applyFont="1" applyFill="1"/>
    <xf numFmtId="0" fontId="6" fillId="30" borderId="0" xfId="0" applyFont="1" applyFill="1" applyAlignment="1" applyProtection="1">
      <alignment horizontal="left"/>
      <protection hidden="1"/>
    </xf>
    <xf numFmtId="0" fontId="6" fillId="30" borderId="0" xfId="0" applyFont="1" applyFill="1"/>
    <xf numFmtId="0" fontId="6" fillId="30" borderId="0" xfId="0" applyFont="1" applyFill="1" applyProtection="1">
      <protection hidden="1"/>
    </xf>
    <xf numFmtId="0" fontId="6" fillId="30" borderId="0" xfId="0" applyFont="1" applyFill="1" applyAlignment="1" applyProtection="1">
      <protection hidden="1"/>
    </xf>
    <xf numFmtId="0" fontId="6" fillId="30" borderId="0" xfId="0" applyFont="1" applyFill="1" applyBorder="1"/>
    <xf numFmtId="0" fontId="4" fillId="31" borderId="0" xfId="0" applyFont="1" applyFill="1"/>
    <xf numFmtId="0" fontId="4" fillId="32" borderId="0" xfId="0" applyFont="1" applyFill="1" applyBorder="1"/>
    <xf numFmtId="0" fontId="4" fillId="32" borderId="0" xfId="0" applyFont="1" applyFill="1"/>
    <xf numFmtId="0" fontId="4" fillId="33" borderId="0" xfId="0" applyFont="1" applyFill="1"/>
    <xf numFmtId="0" fontId="3" fillId="33" borderId="0" xfId="0" applyFont="1" applyFill="1"/>
    <xf numFmtId="0" fontId="13" fillId="33" borderId="0" xfId="0" applyFont="1" applyFill="1"/>
    <xf numFmtId="0" fontId="6" fillId="33" borderId="0" xfId="0" applyFont="1" applyFill="1"/>
    <xf numFmtId="0" fontId="12" fillId="33" borderId="0" xfId="0" applyFont="1" applyFill="1"/>
    <xf numFmtId="0" fontId="4" fillId="29" borderId="0" xfId="0" applyFont="1" applyFill="1" applyBorder="1"/>
    <xf numFmtId="0" fontId="54" fillId="5" borderId="0" xfId="0" applyFont="1" applyFill="1"/>
    <xf numFmtId="0" fontId="54" fillId="26" borderId="0" xfId="0" applyFont="1" applyFill="1"/>
    <xf numFmtId="0" fontId="13" fillId="27" borderId="0" xfId="0" applyFont="1" applyFill="1" applyBorder="1"/>
    <xf numFmtId="0" fontId="50" fillId="34" borderId="0" xfId="0" applyFont="1" applyFill="1"/>
    <xf numFmtId="0" fontId="6" fillId="34" borderId="0" xfId="0" applyFont="1" applyFill="1"/>
    <xf numFmtId="0" fontId="53" fillId="34" borderId="0" xfId="0" applyFont="1" applyFill="1"/>
    <xf numFmtId="0" fontId="6" fillId="35" borderId="0" xfId="0" applyFont="1" applyFill="1"/>
    <xf numFmtId="0" fontId="4" fillId="0" borderId="0" xfId="0" applyFont="1" applyFill="1" applyBorder="1" applyAlignment="1"/>
    <xf numFmtId="0" fontId="13" fillId="27" borderId="0" xfId="0" applyFont="1" applyFill="1"/>
    <xf numFmtId="0" fontId="54" fillId="27" borderId="0" xfId="0" applyFont="1" applyFill="1"/>
    <xf numFmtId="0" fontId="6" fillId="36" borderId="0" xfId="0" applyFont="1" applyFill="1"/>
    <xf numFmtId="0" fontId="6" fillId="36" borderId="0" xfId="83" applyFont="1" applyFill="1" applyAlignment="1" applyProtection="1">
      <protection hidden="1"/>
    </xf>
    <xf numFmtId="0" fontId="6" fillId="36" borderId="0" xfId="83" applyFont="1" applyFill="1"/>
    <xf numFmtId="0" fontId="4" fillId="36" borderId="0" xfId="0" applyFont="1" applyFill="1" applyBorder="1"/>
    <xf numFmtId="0" fontId="48" fillId="0" borderId="0" xfId="0" applyFont="1"/>
    <xf numFmtId="0" fontId="50" fillId="33" borderId="0" xfId="0" applyFont="1" applyFill="1"/>
    <xf numFmtId="0" fontId="53" fillId="33" borderId="0" xfId="0" applyFont="1" applyFill="1"/>
    <xf numFmtId="0" fontId="6" fillId="0" borderId="0" xfId="83" applyFont="1" applyFill="1"/>
    <xf numFmtId="0" fontId="3" fillId="0" borderId="0" xfId="0" applyFont="1" applyFill="1"/>
    <xf numFmtId="0" fontId="6" fillId="27" borderId="0" xfId="0" applyFont="1" applyFill="1" applyAlignment="1" applyProtection="1">
      <alignment horizontal="left"/>
      <protection hidden="1"/>
    </xf>
    <xf numFmtId="0" fontId="6" fillId="33" borderId="0" xfId="0" applyFont="1" applyFill="1" applyAlignment="1" applyProtection="1"/>
    <xf numFmtId="0" fontId="6" fillId="33" borderId="0" xfId="0" applyFont="1" applyFill="1" applyAlignment="1" applyProtection="1">
      <alignment horizontal="left"/>
      <protection hidden="1"/>
    </xf>
    <xf numFmtId="0" fontId="8" fillId="33" borderId="0" xfId="0" applyFont="1" applyFill="1"/>
    <xf numFmtId="0" fontId="6" fillId="33" borderId="0" xfId="83" applyFont="1" applyFill="1" applyAlignment="1" applyProtection="1">
      <protection hidden="1"/>
    </xf>
    <xf numFmtId="0" fontId="4" fillId="24" borderId="0" xfId="82" applyFont="1" applyFill="1"/>
    <xf numFmtId="0" fontId="6" fillId="0" borderId="0" xfId="82" applyFont="1"/>
    <xf numFmtId="0" fontId="4" fillId="33" borderId="0" xfId="0" applyFont="1" applyFill="1" applyBorder="1"/>
    <xf numFmtId="0" fontId="0" fillId="0" borderId="0" xfId="0" applyFill="1"/>
    <xf numFmtId="0" fontId="4" fillId="0" borderId="0" xfId="82" applyFont="1" applyFill="1"/>
    <xf numFmtId="0" fontId="51" fillId="27" borderId="0" xfId="0" applyFont="1" applyFill="1"/>
    <xf numFmtId="0" fontId="51" fillId="4" borderId="0" xfId="0" applyFont="1" applyFill="1"/>
    <xf numFmtId="0" fontId="50" fillId="29" borderId="0" xfId="83" applyFont="1" applyFill="1"/>
    <xf numFmtId="0" fontId="50" fillId="36" borderId="0" xfId="0" applyFont="1" applyFill="1"/>
    <xf numFmtId="0" fontId="51" fillId="29" borderId="0" xfId="0" applyFont="1" applyFill="1" applyBorder="1"/>
    <xf numFmtId="0" fontId="51" fillId="5" borderId="0" xfId="0" applyFont="1" applyFill="1"/>
    <xf numFmtId="0" fontId="51" fillId="0" borderId="0" xfId="0" applyFont="1" applyFill="1"/>
    <xf numFmtId="0" fontId="51" fillId="0" borderId="0" xfId="0" applyFont="1"/>
    <xf numFmtId="0" fontId="53" fillId="26" borderId="0" xfId="0" applyFont="1" applyFill="1"/>
    <xf numFmtId="0" fontId="4" fillId="26" borderId="0" xfId="0" applyFont="1" applyFill="1" applyProtection="1">
      <protection locked="0"/>
    </xf>
    <xf numFmtId="0" fontId="4" fillId="5" borderId="0" xfId="0" applyFont="1" applyFill="1" applyProtection="1">
      <protection hidden="1"/>
    </xf>
    <xf numFmtId="0" fontId="53" fillId="27" borderId="0" xfId="0" applyFont="1" applyFill="1"/>
    <xf numFmtId="0" fontId="21" fillId="0" borderId="0" xfId="0" applyFont="1" applyFill="1" applyBorder="1" applyAlignment="1" applyProtection="1">
      <alignment horizontal="left"/>
    </xf>
    <xf numFmtId="0" fontId="4" fillId="37" borderId="0" xfId="0" applyFont="1" applyFill="1"/>
    <xf numFmtId="0" fontId="52" fillId="27" borderId="0" xfId="0" applyFont="1" applyFill="1"/>
    <xf numFmtId="0" fontId="4" fillId="38" borderId="0" xfId="0" applyFont="1" applyFill="1"/>
    <xf numFmtId="0" fontId="4" fillId="36" borderId="0" xfId="83" applyFont="1" applyFill="1"/>
    <xf numFmtId="0" fontId="4" fillId="36" borderId="0" xfId="0" applyFont="1" applyFill="1"/>
    <xf numFmtId="0" fontId="51" fillId="37" borderId="0" xfId="0" applyFont="1" applyFill="1"/>
    <xf numFmtId="9" fontId="4" fillId="0" borderId="0" xfId="0" applyNumberFormat="1" applyFont="1" applyAlignment="1"/>
    <xf numFmtId="0" fontId="27" fillId="0" borderId="0" xfId="0" applyFont="1" applyBorder="1"/>
    <xf numFmtId="0" fontId="36" fillId="0" borderId="0" xfId="0" applyFont="1" applyBorder="1" applyAlignment="1">
      <alignment horizontal="center"/>
    </xf>
    <xf numFmtId="0" fontId="38" fillId="0" borderId="0" xfId="0" applyFont="1" applyFill="1" applyBorder="1" applyAlignment="1" applyProtection="1">
      <alignment horizontal="left"/>
    </xf>
    <xf numFmtId="0" fontId="27" fillId="0" borderId="0" xfId="0" applyFont="1"/>
    <xf numFmtId="0" fontId="27" fillId="0" borderId="0" xfId="0" applyFont="1" applyFill="1"/>
    <xf numFmtId="0" fontId="3" fillId="3" borderId="0" xfId="0" applyFont="1" applyFill="1" applyAlignment="1">
      <alignment wrapText="1"/>
    </xf>
    <xf numFmtId="0" fontId="62" fillId="3" borderId="0" xfId="0" applyFont="1" applyFill="1"/>
    <xf numFmtId="0" fontId="27" fillId="3" borderId="0" xfId="0" applyFont="1" applyFill="1"/>
    <xf numFmtId="0" fontId="4" fillId="45" borderId="0" xfId="84" applyFont="1" applyFill="1"/>
    <xf numFmtId="0" fontId="4" fillId="45" borderId="0" xfId="208" applyFont="1" applyFill="1"/>
    <xf numFmtId="0" fontId="12" fillId="0" borderId="0" xfId="0" applyFont="1" applyFill="1" applyBorder="1" applyAlignment="1"/>
    <xf numFmtId="0" fontId="27" fillId="0" borderId="0" xfId="0" applyFont="1" applyBorder="1" applyAlignment="1">
      <alignment horizontal="left" indent="1"/>
    </xf>
    <xf numFmtId="0" fontId="27" fillId="0" borderId="0" xfId="0" applyFont="1" applyAlignment="1">
      <alignment horizontal="left" indent="1"/>
    </xf>
    <xf numFmtId="0" fontId="4" fillId="0" borderId="32" xfId="0" applyFont="1" applyBorder="1"/>
    <xf numFmtId="0" fontId="4" fillId="33" borderId="32" xfId="0" applyFont="1" applyFill="1" applyBorder="1" applyAlignment="1">
      <alignment horizontal="center" vertical="center"/>
    </xf>
    <xf numFmtId="0" fontId="4" fillId="0" borderId="32" xfId="0" applyFont="1" applyBorder="1" applyAlignment="1">
      <alignment horizontal="center" vertical="center"/>
    </xf>
    <xf numFmtId="0" fontId="4" fillId="0" borderId="9" xfId="0" applyFont="1" applyFill="1" applyBorder="1"/>
    <xf numFmtId="0" fontId="4" fillId="0" borderId="5" xfId="0" applyFont="1" applyBorder="1"/>
    <xf numFmtId="0" fontId="4" fillId="0" borderId="7" xfId="0" applyFont="1" applyFill="1" applyBorder="1"/>
    <xf numFmtId="0" fontId="4" fillId="0" borderId="36" xfId="0" applyFont="1" applyBorder="1"/>
    <xf numFmtId="0" fontId="4" fillId="0" borderId="2" xfId="0" applyFont="1" applyFill="1" applyBorder="1"/>
    <xf numFmtId="0" fontId="4" fillId="0" borderId="3" xfId="0" applyFont="1" applyBorder="1"/>
    <xf numFmtId="0" fontId="4" fillId="0" borderId="2" xfId="0" applyFont="1" applyBorder="1"/>
    <xf numFmtId="0" fontId="4" fillId="0" borderId="33" xfId="0" applyFont="1" applyBorder="1" applyAlignment="1">
      <alignment horizontal="center" vertical="center"/>
    </xf>
    <xf numFmtId="0" fontId="4" fillId="0" borderId="0" xfId="0" applyFont="1" applyAlignment="1">
      <alignment wrapText="1"/>
    </xf>
    <xf numFmtId="0" fontId="12" fillId="0" borderId="0" xfId="0" applyFont="1" applyAlignment="1">
      <alignment wrapText="1"/>
    </xf>
    <xf numFmtId="0" fontId="27" fillId="0" borderId="0" xfId="0" applyFont="1" applyFill="1" applyAlignment="1">
      <alignment wrapText="1"/>
    </xf>
    <xf numFmtId="0" fontId="0" fillId="0" borderId="0" xfId="0" applyFill="1" applyAlignment="1">
      <alignment wrapText="1"/>
    </xf>
    <xf numFmtId="0" fontId="30" fillId="32" borderId="47" xfId="0" applyFont="1" applyFill="1" applyBorder="1" applyAlignment="1" applyProtection="1">
      <alignment horizontal="left" vertical="center" wrapText="1"/>
      <protection hidden="1"/>
    </xf>
    <xf numFmtId="0" fontId="32" fillId="32" borderId="47" xfId="0" applyFont="1" applyFill="1" applyBorder="1" applyAlignment="1" applyProtection="1">
      <alignment vertical="center" wrapText="1"/>
      <protection hidden="1"/>
    </xf>
    <xf numFmtId="0" fontId="30" fillId="0" borderId="48" xfId="0" applyFont="1" applyFill="1" applyBorder="1" applyAlignment="1" applyProtection="1">
      <alignment vertical="center" wrapText="1"/>
      <protection hidden="1"/>
    </xf>
    <xf numFmtId="0" fontId="8" fillId="0" borderId="0" xfId="0" applyFont="1" applyProtection="1"/>
    <xf numFmtId="0" fontId="8" fillId="0" borderId="0" xfId="0" applyFont="1" applyFill="1" applyProtection="1"/>
    <xf numFmtId="0" fontId="30" fillId="0" borderId="48" xfId="0" applyFont="1" applyFill="1" applyBorder="1" applyAlignment="1" applyProtection="1">
      <alignment vertical="center" wrapText="1"/>
    </xf>
    <xf numFmtId="0" fontId="30" fillId="32" borderId="47" xfId="0" applyFont="1" applyFill="1" applyBorder="1" applyAlignment="1" applyProtection="1">
      <alignment horizontal="left" vertical="center" wrapText="1"/>
    </xf>
    <xf numFmtId="0" fontId="30" fillId="0" borderId="0" xfId="0" applyFont="1" applyAlignment="1" applyProtection="1">
      <alignment horizontal="left" vertical="top" wrapText="1"/>
    </xf>
    <xf numFmtId="0" fontId="4" fillId="0" borderId="0" xfId="0" applyFont="1" applyAlignment="1" applyProtection="1">
      <alignment horizontal="left" vertical="top" wrapText="1"/>
    </xf>
    <xf numFmtId="0" fontId="4" fillId="0" borderId="0" xfId="0" applyFont="1" applyAlignment="1" applyProtection="1">
      <alignment wrapText="1"/>
    </xf>
    <xf numFmtId="0" fontId="4" fillId="0" borderId="0" xfId="0" applyFont="1" applyAlignment="1" applyProtection="1">
      <alignment horizontal="center" vertical="center"/>
    </xf>
    <xf numFmtId="0" fontId="4" fillId="0" borderId="0" xfId="0" applyFont="1" applyAlignment="1" applyProtection="1">
      <alignment horizontal="center"/>
    </xf>
    <xf numFmtId="0" fontId="4" fillId="0" borderId="0" xfId="0" applyFont="1" applyAlignment="1" applyProtection="1">
      <alignment horizontal="left" vertical="center"/>
    </xf>
    <xf numFmtId="0" fontId="4" fillId="0" borderId="0" xfId="0" applyFont="1" applyProtection="1"/>
    <xf numFmtId="174" fontId="37" fillId="32" borderId="47" xfId="0" applyNumberFormat="1" applyFont="1" applyFill="1" applyBorder="1" applyAlignment="1" applyProtection="1">
      <alignment horizontal="center" vertical="center" wrapText="1"/>
      <protection locked="0"/>
    </xf>
    <xf numFmtId="0" fontId="4" fillId="0" borderId="0" xfId="0" applyFont="1" applyFill="1" applyProtection="1"/>
    <xf numFmtId="0" fontId="44" fillId="0" borderId="0" xfId="0" applyFont="1" applyProtection="1"/>
    <xf numFmtId="0" fontId="30" fillId="0" borderId="19" xfId="0" applyFont="1" applyFill="1" applyBorder="1" applyAlignment="1" applyProtection="1">
      <alignment vertical="center" wrapText="1"/>
    </xf>
    <xf numFmtId="174" fontId="37" fillId="32" borderId="26" xfId="0" applyNumberFormat="1" applyFont="1" applyFill="1" applyBorder="1" applyAlignment="1" applyProtection="1">
      <alignment horizontal="center" vertical="center" wrapText="1"/>
      <protection locked="0"/>
    </xf>
    <xf numFmtId="0" fontId="27" fillId="0" borderId="0" xfId="0" applyFont="1" applyProtection="1">
      <protection hidden="1"/>
    </xf>
    <xf numFmtId="0" fontId="4" fillId="0" borderId="0" xfId="0" applyFont="1" applyProtection="1">
      <protection hidden="1"/>
    </xf>
    <xf numFmtId="0" fontId="27" fillId="0" borderId="0" xfId="0" applyFont="1" applyFill="1" applyAlignment="1" applyProtection="1">
      <alignment vertical="center"/>
      <protection hidden="1"/>
    </xf>
    <xf numFmtId="0" fontId="4" fillId="0" borderId="0" xfId="0" applyFont="1" applyFill="1" applyAlignment="1" applyProtection="1">
      <alignment vertical="center"/>
      <protection hidden="1"/>
    </xf>
    <xf numFmtId="0" fontId="27" fillId="0" borderId="0" xfId="0" applyNumberFormat="1" applyFont="1" applyAlignment="1" applyProtection="1">
      <alignment readingOrder="1"/>
      <protection hidden="1"/>
    </xf>
    <xf numFmtId="0" fontId="4" fillId="0" borderId="0" xfId="0" applyNumberFormat="1" applyFont="1" applyAlignment="1" applyProtection="1">
      <alignment readingOrder="1"/>
      <protection hidden="1"/>
    </xf>
    <xf numFmtId="0" fontId="30" fillId="0" borderId="0" xfId="0" applyNumberFormat="1" applyFont="1" applyBorder="1" applyAlignment="1" applyProtection="1">
      <alignment readingOrder="1"/>
      <protection hidden="1"/>
    </xf>
    <xf numFmtId="0" fontId="27" fillId="0" borderId="0" xfId="0" applyNumberFormat="1" applyFont="1" applyBorder="1" applyAlignment="1" applyProtection="1">
      <alignment readingOrder="1"/>
      <protection hidden="1"/>
    </xf>
    <xf numFmtId="0" fontId="30" fillId="0" borderId="0" xfId="0" applyNumberFormat="1" applyFont="1" applyBorder="1" applyAlignment="1" applyProtection="1">
      <alignment vertical="center" readingOrder="1"/>
      <protection hidden="1"/>
    </xf>
    <xf numFmtId="0" fontId="31" fillId="0" borderId="0" xfId="0" applyNumberFormat="1" applyFont="1" applyAlignment="1" applyProtection="1">
      <alignment readingOrder="1"/>
      <protection hidden="1"/>
    </xf>
    <xf numFmtId="0" fontId="30" fillId="0" borderId="0" xfId="0" applyNumberFormat="1" applyFont="1" applyBorder="1" applyAlignment="1" applyProtection="1">
      <alignment horizontal="left" vertical="top" wrapText="1" readingOrder="1"/>
      <protection hidden="1"/>
    </xf>
    <xf numFmtId="0" fontId="27" fillId="0" borderId="0" xfId="0" applyNumberFormat="1" applyFont="1" applyBorder="1" applyAlignment="1" applyProtection="1">
      <alignment horizontal="left" readingOrder="1"/>
      <protection hidden="1"/>
    </xf>
    <xf numFmtId="0" fontId="27" fillId="0" borderId="0" xfId="0" applyNumberFormat="1" applyFont="1" applyAlignment="1" applyProtection="1">
      <alignment horizontal="left" readingOrder="1"/>
      <protection hidden="1"/>
    </xf>
    <xf numFmtId="0" fontId="30" fillId="0" borderId="0" xfId="0" applyNumberFormat="1" applyFont="1" applyAlignment="1" applyProtection="1">
      <alignment horizontal="left" readingOrder="1"/>
      <protection hidden="1"/>
    </xf>
    <xf numFmtId="0" fontId="29"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4" fillId="0" borderId="0" xfId="0" applyFont="1" applyAlignment="1" applyProtection="1">
      <alignment horizontal="left"/>
      <protection hidden="1"/>
    </xf>
    <xf numFmtId="0" fontId="0" fillId="0" borderId="0" xfId="0" applyProtection="1">
      <protection hidden="1"/>
    </xf>
    <xf numFmtId="0" fontId="4" fillId="0" borderId="0" xfId="0" applyFont="1" applyFill="1" applyProtection="1">
      <protection hidden="1"/>
    </xf>
    <xf numFmtId="38" fontId="4" fillId="0" borderId="0" xfId="0" applyNumberFormat="1" applyFont="1" applyAlignment="1" applyProtection="1">
      <alignment horizontal="left" vertical="top" wrapText="1"/>
    </xf>
    <xf numFmtId="0" fontId="15" fillId="0" borderId="0" xfId="0" applyFont="1" applyProtection="1"/>
    <xf numFmtId="0" fontId="8" fillId="0" borderId="0" xfId="0" applyFont="1" applyAlignment="1" applyProtection="1">
      <alignment horizontal="left" vertical="top" wrapText="1"/>
    </xf>
    <xf numFmtId="174" fontId="37" fillId="32" borderId="47" xfId="0" applyNumberFormat="1" applyFont="1" applyFill="1" applyBorder="1" applyAlignment="1" applyProtection="1">
      <alignment horizontal="center" vertical="center" wrapText="1"/>
      <protection locked="0" hidden="1"/>
    </xf>
    <xf numFmtId="0" fontId="30" fillId="0" borderId="0" xfId="0" applyNumberFormat="1" applyFont="1" applyFill="1" applyBorder="1" applyAlignment="1" applyProtection="1">
      <alignment vertical="center" wrapText="1"/>
    </xf>
    <xf numFmtId="14" fontId="4" fillId="0" borderId="0" xfId="0" applyNumberFormat="1" applyFont="1" applyProtection="1"/>
    <xf numFmtId="0" fontId="28" fillId="32" borderId="47" xfId="0" applyFont="1" applyFill="1" applyBorder="1" applyAlignment="1" applyProtection="1">
      <alignment horizontal="left" vertical="center" wrapText="1"/>
    </xf>
    <xf numFmtId="0" fontId="32" fillId="32" borderId="47" xfId="0" applyFont="1" applyFill="1" applyBorder="1" applyAlignment="1" applyProtection="1">
      <alignment horizontal="left" vertical="center" wrapText="1"/>
    </xf>
    <xf numFmtId="164" fontId="44" fillId="0" borderId="0" xfId="0" applyNumberFormat="1" applyFont="1" applyAlignment="1" applyProtection="1">
      <alignment horizontal="left" vertical="top" wrapText="1"/>
    </xf>
    <xf numFmtId="164" fontId="4" fillId="0" borderId="0" xfId="0" applyNumberFormat="1" applyFont="1" applyAlignment="1" applyProtection="1">
      <alignment horizontal="left" vertical="top" wrapText="1"/>
    </xf>
    <xf numFmtId="0" fontId="32" fillId="0" borderId="0" xfId="84" applyFont="1" applyFill="1" applyBorder="1" applyAlignment="1" applyProtection="1"/>
    <xf numFmtId="0" fontId="1" fillId="0" borderId="0" xfId="84" applyFont="1" applyProtection="1"/>
    <xf numFmtId="0" fontId="1" fillId="0" borderId="0" xfId="84" applyFont="1" applyFill="1" applyBorder="1" applyAlignment="1" applyProtection="1"/>
    <xf numFmtId="0" fontId="1" fillId="0" borderId="0" xfId="84" applyFont="1" applyBorder="1" applyAlignment="1" applyProtection="1"/>
    <xf numFmtId="0" fontId="87" fillId="0" borderId="0" xfId="84" applyFont="1" applyBorder="1" applyAlignment="1" applyProtection="1"/>
    <xf numFmtId="0" fontId="87" fillId="0" borderId="0" xfId="84" applyFont="1" applyBorder="1" applyAlignment="1" applyProtection="1">
      <alignment vertical="center"/>
    </xf>
    <xf numFmtId="0" fontId="88" fillId="0" borderId="0" xfId="84" applyFont="1" applyProtection="1"/>
    <xf numFmtId="0" fontId="87" fillId="19" borderId="0" xfId="84" applyFont="1" applyFill="1" applyBorder="1" applyAlignment="1" applyProtection="1">
      <alignment vertical="center" wrapText="1"/>
    </xf>
    <xf numFmtId="0" fontId="88" fillId="0" borderId="0" xfId="84" applyFont="1" applyAlignment="1" applyProtection="1">
      <alignment vertical="top"/>
    </xf>
    <xf numFmtId="0" fontId="33" fillId="19" borderId="0" xfId="84" applyFont="1" applyFill="1" applyBorder="1" applyAlignment="1" applyProtection="1"/>
    <xf numFmtId="0" fontId="39" fillId="0" borderId="0" xfId="84" applyFont="1" applyFill="1" applyBorder="1" applyAlignment="1" applyProtection="1">
      <alignment horizontal="right" wrapText="1"/>
    </xf>
    <xf numFmtId="0" fontId="89" fillId="0" borderId="0" xfId="84" applyFont="1" applyAlignment="1" applyProtection="1">
      <alignment vertical="center"/>
    </xf>
    <xf numFmtId="0" fontId="30" fillId="0" borderId="0" xfId="84" applyFont="1" applyBorder="1" applyAlignment="1" applyProtection="1">
      <alignment vertical="center"/>
    </xf>
    <xf numFmtId="0" fontId="33" fillId="0" borderId="0" xfId="84" applyFont="1" applyBorder="1" applyAlignment="1" applyProtection="1">
      <alignment vertical="center"/>
    </xf>
    <xf numFmtId="0" fontId="1" fillId="0" borderId="0" xfId="84" applyFont="1" applyAlignment="1" applyProtection="1">
      <alignment vertical="center"/>
    </xf>
    <xf numFmtId="168" fontId="30" fillId="19" borderId="58" xfId="84" applyNumberFormat="1" applyFont="1" applyFill="1" applyBorder="1" applyAlignment="1" applyProtection="1"/>
    <xf numFmtId="0" fontId="30" fillId="0" borderId="0" xfId="84" applyFont="1" applyBorder="1" applyAlignment="1" applyProtection="1"/>
    <xf numFmtId="172" fontId="33" fillId="0" borderId="0" xfId="84" applyNumberFormat="1" applyFont="1" applyFill="1" applyBorder="1" applyAlignment="1" applyProtection="1"/>
    <xf numFmtId="0" fontId="30" fillId="0" borderId="0" xfId="84" applyFont="1" applyFill="1" applyBorder="1" applyAlignment="1" applyProtection="1">
      <alignment vertical="center"/>
    </xf>
    <xf numFmtId="0" fontId="1" fillId="0" borderId="0" xfId="84" applyFont="1" applyFill="1" applyBorder="1" applyAlignment="1" applyProtection="1">
      <alignment vertical="center"/>
    </xf>
    <xf numFmtId="0" fontId="1" fillId="0" borderId="0" xfId="84" applyFont="1" applyFill="1" applyAlignment="1" applyProtection="1">
      <alignment vertical="center"/>
    </xf>
    <xf numFmtId="0" fontId="30" fillId="0" borderId="0" xfId="84" applyFont="1" applyBorder="1" applyAlignment="1" applyProtection="1">
      <alignment vertical="top"/>
    </xf>
    <xf numFmtId="0" fontId="22" fillId="0" borderId="0" xfId="84" applyFont="1" applyAlignment="1" applyProtection="1">
      <alignment vertical="center"/>
    </xf>
    <xf numFmtId="0" fontId="90" fillId="0" borderId="0" xfId="84" applyFont="1" applyBorder="1" applyAlignment="1" applyProtection="1">
      <alignment horizontal="center"/>
    </xf>
    <xf numFmtId="14" fontId="33" fillId="0" borderId="0" xfId="84" applyNumberFormat="1" applyFont="1" applyBorder="1" applyAlignment="1" applyProtection="1"/>
    <xf numFmtId="0" fontId="33" fillId="0" borderId="0" xfId="84" applyFont="1" applyBorder="1" applyAlignment="1" applyProtection="1"/>
    <xf numFmtId="0" fontId="22" fillId="0" borderId="0" xfId="84" applyFont="1" applyBorder="1" applyAlignment="1" applyProtection="1">
      <alignment vertical="center"/>
    </xf>
    <xf numFmtId="0" fontId="1" fillId="0" borderId="0" xfId="84" applyFont="1" applyBorder="1" applyAlignment="1" applyProtection="1">
      <alignment horizontal="center" vertical="top"/>
    </xf>
    <xf numFmtId="0" fontId="1" fillId="0" borderId="0" xfId="84" applyFont="1" applyBorder="1" applyAlignment="1" applyProtection="1">
      <alignment vertical="center"/>
    </xf>
    <xf numFmtId="0" fontId="30" fillId="0" borderId="0" xfId="84" applyFont="1" applyFill="1" applyBorder="1" applyAlignment="1" applyProtection="1"/>
    <xf numFmtId="0" fontId="22" fillId="0" borderId="0" xfId="84" applyFont="1" applyFill="1" applyBorder="1" applyAlignment="1" applyProtection="1"/>
    <xf numFmtId="0" fontId="33" fillId="0" borderId="0" xfId="84" applyFont="1" applyFill="1" applyBorder="1" applyAlignment="1" applyProtection="1"/>
    <xf numFmtId="0" fontId="22" fillId="0" borderId="0" xfId="84" applyFont="1" applyAlignment="1" applyProtection="1"/>
    <xf numFmtId="0" fontId="31" fillId="0" borderId="0" xfId="84" applyFont="1" applyFill="1" applyBorder="1" applyAlignment="1" applyProtection="1">
      <alignment vertical="center" wrapText="1"/>
    </xf>
    <xf numFmtId="0" fontId="20" fillId="0" borderId="0" xfId="84" applyFont="1" applyFill="1" applyBorder="1" applyAlignment="1" applyProtection="1">
      <alignment vertical="center"/>
    </xf>
    <xf numFmtId="0" fontId="39" fillId="43" borderId="57" xfId="84" applyFont="1" applyFill="1" applyBorder="1" applyAlignment="1" applyProtection="1">
      <alignment horizontal="center" vertical="center" wrapText="1"/>
    </xf>
    <xf numFmtId="0" fontId="39" fillId="43" borderId="57" xfId="84" applyFont="1" applyFill="1" applyBorder="1" applyAlignment="1" applyProtection="1">
      <alignment horizontal="center" vertical="center" shrinkToFit="1"/>
    </xf>
    <xf numFmtId="0" fontId="39" fillId="43" borderId="57" xfId="84" applyFont="1" applyFill="1" applyBorder="1" applyAlignment="1" applyProtection="1">
      <alignment horizontal="center" vertical="center" wrapText="1" shrinkToFit="1"/>
    </xf>
    <xf numFmtId="0" fontId="20" fillId="0" borderId="0" xfId="84" applyFont="1" applyFill="1" applyBorder="1" applyProtection="1"/>
    <xf numFmtId="0" fontId="39" fillId="0" borderId="0" xfId="84" applyNumberFormat="1" applyFont="1" applyFill="1" applyBorder="1" applyAlignment="1" applyProtection="1">
      <alignment wrapText="1"/>
    </xf>
    <xf numFmtId="0" fontId="1" fillId="46" borderId="0" xfId="84" applyFont="1" applyFill="1" applyBorder="1" applyProtection="1"/>
    <xf numFmtId="0" fontId="39" fillId="46" borderId="0" xfId="84" applyNumberFormat="1" applyFont="1" applyFill="1" applyBorder="1" applyAlignment="1" applyProtection="1">
      <alignment vertical="center" wrapText="1"/>
    </xf>
    <xf numFmtId="0" fontId="39" fillId="0" borderId="0" xfId="84" applyFont="1" applyFill="1" applyBorder="1" applyAlignment="1" applyProtection="1"/>
    <xf numFmtId="0" fontId="1" fillId="0" borderId="0" xfId="84" applyFont="1" applyAlignment="1" applyProtection="1"/>
    <xf numFmtId="0" fontId="1" fillId="0" borderId="0" xfId="84" applyFont="1" applyFill="1" applyBorder="1" applyProtection="1"/>
    <xf numFmtId="0" fontId="33" fillId="0" borderId="0" xfId="84" applyFont="1" applyFill="1" applyBorder="1" applyAlignment="1" applyProtection="1">
      <alignment vertical="center"/>
    </xf>
    <xf numFmtId="0" fontId="33" fillId="0" borderId="0" xfId="84" applyFont="1" applyFill="1" applyBorder="1" applyAlignment="1" applyProtection="1">
      <alignment horizontal="right"/>
    </xf>
    <xf numFmtId="172" fontId="35" fillId="0" borderId="0" xfId="84" applyNumberFormat="1" applyFont="1" applyFill="1" applyBorder="1" applyAlignment="1" applyProtection="1"/>
    <xf numFmtId="175" fontId="33" fillId="0" borderId="0" xfId="84" applyNumberFormat="1" applyFont="1" applyFill="1" applyBorder="1" applyAlignment="1" applyProtection="1"/>
    <xf numFmtId="172" fontId="33" fillId="0" borderId="0" xfId="84" applyNumberFormat="1" applyFont="1" applyFill="1" applyBorder="1" applyAlignment="1" applyProtection="1">
      <alignment horizontal="right"/>
    </xf>
    <xf numFmtId="0" fontId="90" fillId="19" borderId="0" xfId="84" applyFont="1" applyFill="1" applyBorder="1" applyAlignment="1" applyProtection="1"/>
    <xf numFmtId="0" fontId="90" fillId="0" borderId="0" xfId="84" applyFont="1" applyFill="1" applyBorder="1" applyAlignment="1" applyProtection="1">
      <alignment horizontal="left"/>
    </xf>
    <xf numFmtId="0" fontId="90" fillId="19" borderId="0" xfId="84" applyFont="1" applyFill="1" applyBorder="1" applyAlignment="1" applyProtection="1">
      <alignment horizontal="left"/>
    </xf>
    <xf numFmtId="0" fontId="39" fillId="0" borderId="0" xfId="84" applyFont="1" applyFill="1" applyBorder="1" applyAlignment="1" applyProtection="1">
      <alignment vertical="center"/>
    </xf>
    <xf numFmtId="0" fontId="1" fillId="0" borderId="0" xfId="84" applyFont="1" applyBorder="1" applyProtection="1"/>
    <xf numFmtId="0" fontId="30" fillId="0" borderId="0" xfId="84" applyFont="1" applyFill="1" applyBorder="1" applyAlignment="1" applyProtection="1">
      <alignment vertical="top" wrapText="1"/>
    </xf>
    <xf numFmtId="0" fontId="33" fillId="8" borderId="0" xfId="84" applyFont="1" applyFill="1" applyBorder="1" applyAlignment="1" applyProtection="1">
      <alignment vertical="center" wrapText="1"/>
    </xf>
    <xf numFmtId="0" fontId="33" fillId="19" borderId="0" xfId="84" applyFont="1" applyFill="1" applyBorder="1" applyAlignment="1" applyProtection="1">
      <alignment vertical="center"/>
    </xf>
    <xf numFmtId="169" fontId="33" fillId="19" borderId="0" xfId="84" applyNumberFormat="1" applyFont="1" applyFill="1" applyBorder="1" applyAlignment="1" applyProtection="1">
      <alignment vertical="center"/>
    </xf>
    <xf numFmtId="0" fontId="32" fillId="19" borderId="0" xfId="84" applyFont="1" applyFill="1" applyBorder="1" applyAlignment="1" applyProtection="1">
      <alignment vertical="top"/>
    </xf>
    <xf numFmtId="0" fontId="32" fillId="0" borderId="0" xfId="84" applyFont="1" applyBorder="1" applyAlignment="1" applyProtection="1">
      <alignment horizontal="center" vertical="top"/>
    </xf>
    <xf numFmtId="0" fontId="32" fillId="19" borderId="58" xfId="84" applyFont="1" applyFill="1" applyBorder="1" applyAlignment="1" applyProtection="1">
      <alignment vertical="top"/>
    </xf>
    <xf numFmtId="0" fontId="32" fillId="0" borderId="58" xfId="84" applyFont="1" applyBorder="1" applyAlignment="1" applyProtection="1">
      <alignment horizontal="center" vertical="top"/>
    </xf>
    <xf numFmtId="0" fontId="19" fillId="0" borderId="0" xfId="84" applyFont="1" applyFill="1" applyBorder="1" applyProtection="1"/>
    <xf numFmtId="0" fontId="26" fillId="0" borderId="0" xfId="84" applyFont="1" applyFill="1" applyBorder="1" applyProtection="1"/>
    <xf numFmtId="173" fontId="37" fillId="30" borderId="60" xfId="84" applyNumberFormat="1" applyFont="1" applyFill="1" applyBorder="1" applyAlignment="1" applyProtection="1">
      <alignment horizontal="center" vertical="center"/>
    </xf>
    <xf numFmtId="0" fontId="37" fillId="30" borderId="59" xfId="84" applyFont="1" applyFill="1" applyBorder="1" applyAlignment="1">
      <alignment horizontal="center" vertical="center"/>
    </xf>
    <xf numFmtId="172" fontId="33" fillId="19" borderId="16" xfId="84" applyNumberFormat="1" applyFont="1" applyFill="1" applyBorder="1" applyAlignment="1" applyProtection="1">
      <alignment horizontal="left"/>
      <protection locked="0"/>
    </xf>
    <xf numFmtId="172" fontId="33" fillId="0" borderId="16" xfId="84" applyNumberFormat="1" applyFont="1" applyFill="1" applyBorder="1" applyAlignment="1" applyProtection="1">
      <alignment horizontal="left"/>
      <protection locked="0"/>
    </xf>
    <xf numFmtId="0" fontId="30" fillId="0" borderId="0" xfId="84" applyFont="1" applyProtection="1"/>
    <xf numFmtId="0" fontId="30" fillId="4" borderId="0" xfId="84" applyFont="1" applyFill="1" applyAlignment="1" applyProtection="1">
      <alignment horizontal="left"/>
      <protection hidden="1"/>
    </xf>
    <xf numFmtId="0" fontId="30" fillId="0" borderId="0" xfId="84" applyFont="1" applyBorder="1" applyProtection="1"/>
    <xf numFmtId="0" fontId="30" fillId="27" borderId="0" xfId="84" applyFont="1" applyFill="1" applyProtection="1"/>
    <xf numFmtId="0" fontId="30" fillId="27" borderId="0" xfId="0" applyFont="1" applyFill="1" applyProtection="1"/>
    <xf numFmtId="0" fontId="30" fillId="4" borderId="0" xfId="84" applyFont="1" applyFill="1" applyProtection="1"/>
    <xf numFmtId="0" fontId="30" fillId="4" borderId="0" xfId="84" applyFont="1" applyFill="1" applyProtection="1">
      <protection hidden="1"/>
    </xf>
    <xf numFmtId="0" fontId="30" fillId="0" borderId="0" xfId="84" applyFont="1" applyFill="1" applyAlignment="1" applyProtection="1">
      <alignment horizontal="left"/>
    </xf>
    <xf numFmtId="0" fontId="29" fillId="0" borderId="0" xfId="0" applyNumberFormat="1" applyFont="1" applyAlignment="1" applyProtection="1">
      <alignment horizontal="center" readingOrder="1"/>
      <protection hidden="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center"/>
    </xf>
    <xf numFmtId="0" fontId="27" fillId="0" borderId="0" xfId="84" applyFont="1" applyProtection="1">
      <protection hidden="1"/>
    </xf>
    <xf numFmtId="0" fontId="94" fillId="0" borderId="0" xfId="84" applyFont="1" applyProtection="1">
      <protection hidden="1"/>
    </xf>
    <xf numFmtId="0" fontId="95" fillId="0" borderId="0" xfId="84" applyFont="1" applyProtection="1">
      <protection hidden="1"/>
    </xf>
    <xf numFmtId="0" fontId="27" fillId="0" borderId="0" xfId="84" applyFont="1" applyFill="1" applyProtection="1">
      <protection hidden="1"/>
    </xf>
    <xf numFmtId="0" fontId="27" fillId="0" borderId="0" xfId="84" applyFont="1" applyFill="1" applyBorder="1" applyProtection="1">
      <protection hidden="1"/>
    </xf>
    <xf numFmtId="0" fontId="94" fillId="0" borderId="0" xfId="84" applyFont="1" applyBorder="1" applyAlignment="1" applyProtection="1">
      <alignment vertical="center"/>
      <protection hidden="1"/>
    </xf>
    <xf numFmtId="0" fontId="27" fillId="0" borderId="0" xfId="84" applyFont="1" applyBorder="1" applyProtection="1">
      <protection hidden="1"/>
    </xf>
    <xf numFmtId="0" fontId="95" fillId="0" borderId="0" xfId="84" applyFont="1" applyBorder="1" applyProtection="1">
      <protection hidden="1"/>
    </xf>
    <xf numFmtId="0" fontId="27" fillId="0" borderId="0" xfId="84" applyFont="1" applyAlignment="1" applyProtection="1">
      <alignment vertical="center"/>
      <protection hidden="1"/>
    </xf>
    <xf numFmtId="0" fontId="94" fillId="0" borderId="0" xfId="84" applyFont="1" applyAlignment="1" applyProtection="1">
      <alignment vertical="center"/>
      <protection hidden="1"/>
    </xf>
    <xf numFmtId="0" fontId="94" fillId="0" borderId="0" xfId="84" applyFont="1" applyFill="1" applyBorder="1" applyAlignment="1" applyProtection="1">
      <alignment vertical="center"/>
      <protection hidden="1"/>
    </xf>
    <xf numFmtId="0" fontId="94" fillId="0" borderId="0" xfId="84" applyFont="1" applyBorder="1" applyProtection="1">
      <protection hidden="1"/>
    </xf>
    <xf numFmtId="0" fontId="95" fillId="0" borderId="0" xfId="84" applyFont="1" applyFill="1" applyBorder="1" applyProtection="1">
      <protection hidden="1"/>
    </xf>
    <xf numFmtId="0" fontId="94" fillId="0" borderId="0" xfId="84" applyFont="1" applyFill="1" applyProtection="1">
      <protection hidden="1"/>
    </xf>
    <xf numFmtId="0" fontId="95" fillId="0" borderId="0" xfId="84" applyFont="1" applyFill="1" applyProtection="1">
      <protection hidden="1"/>
    </xf>
    <xf numFmtId="0" fontId="57" fillId="0" borderId="0" xfId="84" applyFont="1" applyFill="1" applyProtection="1">
      <protection hidden="1"/>
    </xf>
    <xf numFmtId="0" fontId="94" fillId="0" borderId="0" xfId="84" applyFont="1" applyFill="1" applyAlignment="1" applyProtection="1">
      <alignment vertical="center"/>
      <protection hidden="1"/>
    </xf>
    <xf numFmtId="0" fontId="39" fillId="43" borderId="57" xfId="84" applyFont="1" applyFill="1" applyBorder="1" applyAlignment="1" applyProtection="1">
      <alignment horizontal="center" vertical="center"/>
    </xf>
    <xf numFmtId="0" fontId="30" fillId="0" borderId="58" xfId="84" applyFont="1" applyBorder="1" applyAlignment="1" applyProtection="1">
      <alignment horizontal="left"/>
    </xf>
    <xf numFmtId="2" fontId="33" fillId="0" borderId="16" xfId="84" applyNumberFormat="1" applyFont="1" applyFill="1" applyBorder="1" applyAlignment="1" applyProtection="1">
      <alignment horizontal="center" shrinkToFit="1"/>
      <protection locked="0"/>
    </xf>
    <xf numFmtId="173" fontId="98" fillId="19" borderId="57" xfId="84" applyNumberFormat="1" applyFont="1" applyFill="1" applyBorder="1" applyAlignment="1" applyProtection="1">
      <alignment horizontal="center" vertical="center"/>
    </xf>
    <xf numFmtId="0" fontId="35" fillId="0" borderId="57" xfId="84" applyFont="1" applyBorder="1" applyAlignment="1" applyProtection="1">
      <alignment horizontal="center" vertical="center"/>
      <protection locked="0"/>
    </xf>
    <xf numFmtId="171" fontId="35" fillId="0" borderId="60" xfId="84" applyNumberFormat="1" applyFont="1" applyFill="1" applyBorder="1" applyAlignment="1" applyProtection="1">
      <alignment horizontal="center" vertical="center" shrinkToFit="1"/>
      <protection locked="0"/>
    </xf>
    <xf numFmtId="171" fontId="35" fillId="0" borderId="57" xfId="84" applyNumberFormat="1" applyFont="1" applyFill="1" applyBorder="1" applyAlignment="1" applyProtection="1">
      <alignment horizontal="center" vertical="center" shrinkToFit="1"/>
      <protection locked="0"/>
    </xf>
    <xf numFmtId="171" fontId="35" fillId="19" borderId="69" xfId="84" applyNumberFormat="1" applyFont="1" applyFill="1" applyBorder="1" applyAlignment="1" applyProtection="1">
      <alignment horizontal="center" vertical="center" shrinkToFit="1"/>
      <protection locked="0"/>
    </xf>
    <xf numFmtId="172" fontId="33" fillId="0" borderId="16" xfId="84" applyNumberFormat="1" applyFont="1" applyFill="1" applyBorder="1" applyAlignment="1" applyProtection="1">
      <alignment horizontal="center"/>
      <protection locked="0"/>
    </xf>
    <xf numFmtId="0" fontId="97" fillId="30" borderId="68" xfId="84" applyFill="1" applyBorder="1" applyAlignment="1">
      <alignment horizontal="center" vertical="center"/>
    </xf>
    <xf numFmtId="0" fontId="97" fillId="30" borderId="2" xfId="84" applyFill="1" applyBorder="1" applyAlignment="1">
      <alignment horizontal="center" vertical="center"/>
    </xf>
    <xf numFmtId="0" fontId="97" fillId="30" borderId="54" xfId="84" applyFill="1" applyBorder="1" applyAlignment="1">
      <alignment horizontal="center" vertical="center"/>
    </xf>
    <xf numFmtId="171" fontId="35" fillId="30" borderId="57" xfId="84" applyNumberFormat="1" applyFont="1" applyFill="1" applyBorder="1" applyAlignment="1">
      <alignment horizontal="center" vertical="center"/>
    </xf>
    <xf numFmtId="0" fontId="37" fillId="30" borderId="69" xfId="84" applyFont="1" applyFill="1" applyBorder="1" applyAlignment="1">
      <alignment horizontal="center" vertical="center"/>
    </xf>
    <xf numFmtId="0" fontId="35" fillId="0" borderId="57" xfId="84" applyFont="1" applyBorder="1" applyAlignment="1" applyProtection="1">
      <alignment horizontal="center" vertical="center"/>
    </xf>
    <xf numFmtId="0" fontId="30" fillId="0" borderId="0" xfId="0" applyFont="1" applyProtection="1"/>
    <xf numFmtId="175" fontId="39" fillId="32" borderId="47" xfId="0" applyNumberFormat="1" applyFont="1" applyFill="1" applyBorder="1" applyAlignment="1" applyProtection="1">
      <alignment horizontal="center" vertical="center" wrapText="1"/>
      <protection locked="0"/>
    </xf>
    <xf numFmtId="0" fontId="30" fillId="0" borderId="0" xfId="0" applyFont="1" applyAlignment="1"/>
    <xf numFmtId="0" fontId="33" fillId="28" borderId="3" xfId="0" applyFont="1" applyFill="1" applyBorder="1" applyAlignment="1" applyProtection="1">
      <alignment horizontal="center" vertical="center" wrapText="1" shrinkToFit="1"/>
      <protection hidden="1"/>
    </xf>
    <xf numFmtId="0" fontId="33" fillId="0" borderId="0" xfId="0" applyFont="1" applyFill="1" applyBorder="1" applyAlignment="1" applyProtection="1">
      <alignment horizontal="right" vertical="center"/>
      <protection hidden="1"/>
    </xf>
    <xf numFmtId="176" fontId="33" fillId="0" borderId="4" xfId="0" applyNumberFormat="1" applyFont="1" applyFill="1" applyBorder="1" applyAlignment="1" applyProtection="1">
      <alignment horizontal="center" vertical="center"/>
      <protection locked="0" hidden="1"/>
    </xf>
    <xf numFmtId="10" fontId="33" fillId="0" borderId="4" xfId="0" applyNumberFormat="1" applyFont="1" applyFill="1" applyBorder="1" applyAlignment="1" applyProtection="1">
      <alignment horizontal="center" vertical="center"/>
      <protection locked="0" hidden="1"/>
    </xf>
    <xf numFmtId="0" fontId="33" fillId="6" borderId="40" xfId="0" applyFont="1" applyFill="1" applyBorder="1" applyAlignment="1" applyProtection="1">
      <alignment horizontal="center" vertical="center" wrapText="1" shrinkToFit="1"/>
      <protection locked="0"/>
    </xf>
    <xf numFmtId="0" fontId="33" fillId="6" borderId="4" xfId="0" applyFont="1" applyFill="1" applyBorder="1" applyAlignment="1" applyProtection="1">
      <alignment horizontal="center" vertical="center" wrapText="1" shrinkToFit="1"/>
      <protection locked="0"/>
    </xf>
    <xf numFmtId="183" fontId="33" fillId="6" borderId="4" xfId="0" applyNumberFormat="1" applyFont="1" applyFill="1" applyBorder="1" applyAlignment="1" applyProtection="1">
      <alignment horizontal="center" vertical="center" wrapText="1" shrinkToFit="1"/>
      <protection locked="0"/>
    </xf>
    <xf numFmtId="167" fontId="33" fillId="6" borderId="4" xfId="0" applyNumberFormat="1" applyFont="1" applyFill="1" applyBorder="1" applyAlignment="1" applyProtection="1">
      <alignment horizontal="center" vertical="center" wrapText="1" shrinkToFit="1"/>
      <protection locked="0"/>
    </xf>
    <xf numFmtId="0" fontId="33" fillId="6" borderId="41" xfId="0" applyFont="1" applyFill="1" applyBorder="1" applyAlignment="1" applyProtection="1">
      <alignment horizontal="center" vertical="center" wrapText="1" shrinkToFit="1"/>
      <protection locked="0"/>
    </xf>
    <xf numFmtId="0" fontId="33" fillId="6" borderId="30" xfId="0" applyFont="1" applyFill="1" applyBorder="1" applyAlignment="1" applyProtection="1">
      <alignment horizontal="center" vertical="center" wrapText="1" shrinkToFit="1"/>
      <protection locked="0"/>
    </xf>
    <xf numFmtId="183" fontId="33" fillId="6" borderId="30" xfId="0" applyNumberFormat="1" applyFont="1" applyFill="1" applyBorder="1" applyAlignment="1" applyProtection="1">
      <alignment horizontal="center" vertical="center" wrapText="1" shrinkToFit="1"/>
      <protection locked="0"/>
    </xf>
    <xf numFmtId="167" fontId="33" fillId="6" borderId="30" xfId="0" applyNumberFormat="1" applyFont="1" applyFill="1" applyBorder="1" applyAlignment="1" applyProtection="1">
      <alignment horizontal="center" vertical="center" wrapText="1" shrinkToFit="1"/>
      <protection locked="0"/>
    </xf>
    <xf numFmtId="0" fontId="100" fillId="6" borderId="31" xfId="8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xf>
    <xf numFmtId="0" fontId="37" fillId="3" borderId="6" xfId="0" applyFont="1" applyFill="1" applyBorder="1" applyAlignment="1" applyProtection="1">
      <alignment horizontal="center" vertical="center"/>
    </xf>
    <xf numFmtId="0" fontId="37" fillId="3" borderId="7" xfId="0" applyFont="1" applyFill="1" applyBorder="1" applyAlignment="1" applyProtection="1">
      <alignment horizontal="center" vertical="center" wrapText="1"/>
    </xf>
    <xf numFmtId="0" fontId="33" fillId="0" borderId="0" xfId="0" applyFont="1"/>
    <xf numFmtId="0" fontId="33" fillId="0" borderId="0" xfId="0" applyFont="1" applyAlignment="1">
      <alignment wrapText="1"/>
    </xf>
    <xf numFmtId="0" fontId="92" fillId="6" borderId="39" xfId="80" applyFont="1" applyFill="1" applyBorder="1" applyAlignment="1" applyProtection="1">
      <alignment horizontal="center" vertical="center" wrapText="1" shrinkToFit="1"/>
      <protection locked="0"/>
    </xf>
    <xf numFmtId="0" fontId="33" fillId="6" borderId="41" xfId="0" applyFont="1" applyFill="1" applyBorder="1" applyAlignment="1" applyProtection="1">
      <alignment horizontal="center" vertical="center" shrinkToFit="1"/>
      <protection locked="0"/>
    </xf>
    <xf numFmtId="0" fontId="33" fillId="6" borderId="30" xfId="0" applyFont="1" applyFill="1" applyBorder="1" applyAlignment="1" applyProtection="1">
      <alignment horizontal="center" vertical="center" shrinkToFit="1"/>
      <protection locked="0"/>
    </xf>
    <xf numFmtId="172" fontId="33" fillId="6" borderId="30" xfId="0" applyNumberFormat="1" applyFont="1" applyFill="1" applyBorder="1" applyAlignment="1" applyProtection="1">
      <alignment horizontal="center" vertical="center" shrinkToFit="1"/>
      <protection locked="0"/>
    </xf>
    <xf numFmtId="167" fontId="33" fillId="6" borderId="30" xfId="0" applyNumberFormat="1" applyFont="1" applyFill="1" applyBorder="1" applyAlignment="1" applyProtection="1">
      <alignment horizontal="center" vertical="center" shrinkToFit="1"/>
      <protection locked="0"/>
    </xf>
    <xf numFmtId="0" fontId="100" fillId="6" borderId="31" xfId="80" applyFont="1" applyFill="1" applyBorder="1" applyAlignment="1" applyProtection="1">
      <alignment horizontal="center" vertical="center" shrinkToFit="1"/>
      <protection locked="0"/>
    </xf>
    <xf numFmtId="175" fontId="39" fillId="32" borderId="26" xfId="0" applyNumberFormat="1" applyFont="1" applyFill="1" applyBorder="1" applyAlignment="1" applyProtection="1">
      <alignment horizontal="center" vertical="center" wrapText="1"/>
      <protection locked="0"/>
    </xf>
    <xf numFmtId="175" fontId="39" fillId="32" borderId="47" xfId="0" applyNumberFormat="1" applyFont="1" applyFill="1" applyBorder="1" applyAlignment="1" applyProtection="1">
      <alignment horizontal="center" vertical="center"/>
      <protection locked="0"/>
    </xf>
    <xf numFmtId="175" fontId="39" fillId="32" borderId="47" xfId="0" applyNumberFormat="1" applyFont="1" applyFill="1" applyBorder="1" applyAlignment="1" applyProtection="1">
      <alignment horizontal="center" vertical="center" wrapText="1"/>
      <protection locked="0" hidden="1"/>
    </xf>
    <xf numFmtId="0" fontId="27" fillId="0" borderId="0" xfId="0" applyFont="1" applyProtection="1"/>
    <xf numFmtId="0" fontId="30" fillId="0" borderId="71" xfId="0" applyFont="1" applyFill="1" applyBorder="1" applyAlignment="1" applyProtection="1">
      <alignment horizontal="left" vertical="center" wrapText="1"/>
    </xf>
    <xf numFmtId="0" fontId="30" fillId="0" borderId="71" xfId="0" applyFont="1" applyBorder="1" applyAlignment="1" applyProtection="1">
      <alignment horizontal="center" vertical="center" wrapText="1"/>
      <protection locked="0"/>
    </xf>
    <xf numFmtId="0" fontId="30" fillId="0" borderId="71" xfId="0" applyFont="1" applyBorder="1" applyAlignment="1" applyProtection="1">
      <alignment horizontal="center" vertical="center" wrapText="1"/>
      <protection hidden="1"/>
    </xf>
    <xf numFmtId="0" fontId="30" fillId="19" borderId="71" xfId="0" applyFont="1" applyFill="1" applyBorder="1" applyAlignment="1" applyProtection="1">
      <alignment horizontal="left" vertical="center" wrapText="1"/>
    </xf>
    <xf numFmtId="0" fontId="41" fillId="32" borderId="47" xfId="0" applyFont="1" applyFill="1" applyBorder="1" applyAlignment="1" applyProtection="1">
      <alignment horizontal="left" vertical="center" wrapText="1"/>
    </xf>
    <xf numFmtId="38" fontId="30" fillId="0" borderId="71" xfId="0" applyNumberFormat="1" applyFont="1" applyBorder="1" applyAlignment="1" applyProtection="1">
      <alignment horizontal="center" vertical="center" wrapText="1"/>
      <protection locked="0"/>
    </xf>
    <xf numFmtId="166" fontId="30" fillId="0" borderId="71" xfId="1" applyNumberFormat="1" applyFont="1" applyBorder="1" applyAlignment="1" applyProtection="1">
      <alignment horizontal="center" vertical="center" wrapText="1"/>
      <protection locked="0"/>
    </xf>
    <xf numFmtId="166" fontId="30" fillId="0" borderId="71" xfId="0" applyNumberFormat="1" applyFont="1" applyBorder="1" applyAlignment="1" applyProtection="1">
      <alignment horizontal="center" vertical="center" wrapText="1"/>
      <protection locked="0"/>
    </xf>
    <xf numFmtId="166" fontId="30" fillId="0" borderId="71" xfId="1" applyNumberFormat="1" applyFont="1" applyFill="1" applyBorder="1" applyAlignment="1" applyProtection="1">
      <alignment horizontal="center" vertical="center" wrapText="1"/>
      <protection locked="0"/>
    </xf>
    <xf numFmtId="0" fontId="30" fillId="0" borderId="71" xfId="0" applyFont="1" applyFill="1" applyBorder="1" applyAlignment="1" applyProtection="1">
      <alignment horizontal="left" vertical="center" wrapText="1"/>
      <protection hidden="1"/>
    </xf>
    <xf numFmtId="0" fontId="33" fillId="0" borderId="72" xfId="0" applyFont="1" applyBorder="1" applyAlignment="1" applyProtection="1">
      <alignment horizontal="left" vertical="center" indent="1"/>
      <protection locked="0"/>
    </xf>
    <xf numFmtId="0" fontId="39" fillId="0" borderId="73" xfId="0" applyFont="1" applyFill="1" applyBorder="1" applyAlignment="1" applyProtection="1">
      <alignment vertical="center"/>
    </xf>
    <xf numFmtId="0" fontId="30" fillId="32" borderId="77" xfId="0" applyFont="1" applyFill="1" applyBorder="1" applyAlignment="1" applyProtection="1">
      <alignment horizontal="left" vertical="center" wrapText="1"/>
    </xf>
    <xf numFmtId="174" fontId="37" fillId="32" borderId="77" xfId="0" applyNumberFormat="1" applyFont="1" applyFill="1" applyBorder="1" applyAlignment="1" applyProtection="1">
      <alignment horizontal="center" vertical="center" wrapText="1"/>
      <protection locked="0"/>
    </xf>
    <xf numFmtId="175" fontId="39" fillId="32" borderId="77" xfId="0" applyNumberFormat="1" applyFont="1" applyFill="1" applyBorder="1" applyAlignment="1" applyProtection="1">
      <alignment horizontal="center" vertical="center" wrapText="1"/>
      <protection locked="0"/>
    </xf>
    <xf numFmtId="0" fontId="33" fillId="28" borderId="78" xfId="0" applyFont="1" applyFill="1" applyBorder="1" applyAlignment="1" applyProtection="1">
      <alignment horizontal="center" vertical="center"/>
      <protection hidden="1"/>
    </xf>
    <xf numFmtId="0" fontId="33" fillId="28" borderId="55" xfId="0" applyFont="1" applyFill="1" applyBorder="1" applyAlignment="1" applyProtection="1">
      <alignment horizontal="center" vertical="center" wrapText="1" shrinkToFit="1"/>
      <protection hidden="1"/>
    </xf>
    <xf numFmtId="0" fontId="28" fillId="50" borderId="72" xfId="0" applyFont="1" applyFill="1" applyBorder="1" applyAlignment="1" applyProtection="1">
      <alignment horizontal="center" vertical="center" wrapText="1"/>
    </xf>
    <xf numFmtId="0" fontId="28" fillId="50" borderId="71" xfId="0" applyFont="1" applyFill="1" applyBorder="1" applyAlignment="1" applyProtection="1">
      <alignment horizontal="center" vertical="center" wrapText="1"/>
    </xf>
    <xf numFmtId="164" fontId="28" fillId="50" borderId="71" xfId="1" applyNumberFormat="1" applyFont="1" applyFill="1" applyBorder="1" applyAlignment="1" applyProtection="1">
      <alignment horizontal="center" vertical="center" wrapText="1"/>
    </xf>
    <xf numFmtId="166" fontId="28" fillId="50" borderId="71" xfId="1" applyNumberFormat="1" applyFont="1" applyFill="1" applyBorder="1" applyAlignment="1" applyProtection="1">
      <alignment horizontal="center" vertical="center" wrapText="1"/>
    </xf>
    <xf numFmtId="171" fontId="28" fillId="50" borderId="71" xfId="1" applyNumberFormat="1" applyFont="1" applyFill="1" applyBorder="1" applyAlignment="1" applyProtection="1">
      <alignment horizontal="center" vertical="center" wrapText="1"/>
    </xf>
    <xf numFmtId="171" fontId="28" fillId="50" borderId="74" xfId="1" applyNumberFormat="1" applyFont="1" applyFill="1" applyBorder="1" applyAlignment="1" applyProtection="1">
      <alignment horizontal="center" vertical="center" wrapText="1"/>
    </xf>
    <xf numFmtId="166" fontId="30" fillId="50" borderId="71" xfId="1" applyNumberFormat="1" applyFont="1" applyFill="1" applyBorder="1" applyAlignment="1" applyProtection="1">
      <alignment horizontal="center" vertical="center" wrapText="1"/>
    </xf>
    <xf numFmtId="166" fontId="28" fillId="50" borderId="71" xfId="210" applyNumberFormat="1" applyFont="1" applyFill="1" applyBorder="1" applyAlignment="1" applyProtection="1">
      <alignment horizontal="center" vertical="center" wrapText="1"/>
    </xf>
    <xf numFmtId="38" fontId="28" fillId="50" borderId="71" xfId="1" applyNumberFormat="1" applyFont="1" applyFill="1" applyBorder="1" applyAlignment="1" applyProtection="1">
      <alignment horizontal="center" vertical="center" wrapText="1"/>
    </xf>
    <xf numFmtId="14" fontId="27" fillId="0" borderId="0" xfId="0" applyNumberFormat="1" applyFont="1" applyProtection="1">
      <protection hidden="1"/>
    </xf>
    <xf numFmtId="176" fontId="31" fillId="0" borderId="0" xfId="0" applyNumberFormat="1" applyFont="1" applyFill="1" applyBorder="1" applyAlignment="1" applyProtection="1">
      <protection hidden="1"/>
    </xf>
    <xf numFmtId="176" fontId="31" fillId="0" borderId="0" xfId="0" applyNumberFormat="1" applyFont="1" applyFill="1" applyBorder="1" applyAlignment="1" applyProtection="1">
      <alignment vertical="top"/>
      <protection hidden="1"/>
    </xf>
    <xf numFmtId="0" fontId="27" fillId="0" borderId="0" xfId="84" applyFont="1" applyAlignment="1" applyProtection="1">
      <alignment horizontal="left" wrapText="1"/>
      <protection hidden="1"/>
    </xf>
    <xf numFmtId="0" fontId="33" fillId="0" borderId="72" xfId="0" applyFont="1" applyBorder="1" applyAlignment="1" applyProtection="1">
      <alignment horizontal="left" vertical="center" wrapText="1" indent="1"/>
      <protection locked="0"/>
    </xf>
    <xf numFmtId="0" fontId="95" fillId="11" borderId="78" xfId="0" applyFont="1" applyFill="1" applyBorder="1" applyAlignment="1" applyProtection="1">
      <alignment horizontal="center" vertical="center" wrapText="1"/>
    </xf>
    <xf numFmtId="0" fontId="95" fillId="11" borderId="3" xfId="0" applyFont="1" applyFill="1" applyBorder="1" applyAlignment="1" applyProtection="1">
      <alignment horizontal="center" vertical="center" wrapText="1"/>
    </xf>
    <xf numFmtId="0" fontId="95" fillId="11" borderId="3" xfId="0" applyFont="1" applyFill="1" applyBorder="1" applyAlignment="1" applyProtection="1">
      <alignment horizontal="center" vertical="center" wrapText="1" shrinkToFit="1"/>
    </xf>
    <xf numFmtId="0" fontId="86" fillId="11" borderId="3" xfId="0" applyFont="1" applyFill="1" applyBorder="1" applyAlignment="1" applyProtection="1">
      <alignment horizontal="center" vertical="center" wrapText="1"/>
    </xf>
    <xf numFmtId="0" fontId="95" fillId="11" borderId="55" xfId="0" applyFont="1" applyFill="1" applyBorder="1" applyAlignment="1" applyProtection="1">
      <alignment horizontal="center" vertical="center" wrapText="1"/>
    </xf>
    <xf numFmtId="0" fontId="111" fillId="11" borderId="72" xfId="0" applyFont="1" applyFill="1" applyBorder="1" applyAlignment="1" applyProtection="1">
      <alignment horizontal="left" vertical="center" textRotation="90" wrapText="1"/>
    </xf>
    <xf numFmtId="0" fontId="111" fillId="11" borderId="71" xfId="0" applyFont="1" applyFill="1" applyBorder="1" applyAlignment="1" applyProtection="1">
      <alignment horizontal="left" vertical="center" textRotation="90" wrapText="1"/>
    </xf>
    <xf numFmtId="0" fontId="111" fillId="11" borderId="71" xfId="0" applyFont="1" applyFill="1" applyBorder="1" applyAlignment="1" applyProtection="1">
      <alignment horizontal="left" vertical="center" wrapText="1"/>
    </xf>
    <xf numFmtId="0" fontId="111" fillId="11" borderId="71" xfId="0" applyFont="1" applyFill="1" applyBorder="1" applyAlignment="1" applyProtection="1">
      <alignment horizontal="left" vertical="center" wrapText="1" shrinkToFit="1"/>
    </xf>
    <xf numFmtId="0" fontId="31" fillId="11" borderId="71" xfId="0" applyFont="1" applyFill="1" applyBorder="1" applyAlignment="1" applyProtection="1">
      <alignment horizontal="left" vertical="center" wrapText="1" shrinkToFit="1"/>
    </xf>
    <xf numFmtId="0" fontId="111" fillId="11" borderId="71" xfId="0" applyFont="1" applyFill="1" applyBorder="1" applyAlignment="1" applyProtection="1">
      <alignment vertical="center" wrapText="1"/>
    </xf>
    <xf numFmtId="164" fontId="37" fillId="11" borderId="71" xfId="1" applyNumberFormat="1" applyFont="1" applyFill="1" applyBorder="1" applyAlignment="1" applyProtection="1">
      <alignment horizontal="center" vertical="center" wrapText="1" shrinkToFit="1"/>
    </xf>
    <xf numFmtId="9" fontId="111" fillId="11" borderId="71" xfId="210" applyFont="1" applyFill="1" applyBorder="1" applyAlignment="1" applyProtection="1">
      <alignment horizontal="left" vertical="center" wrapText="1"/>
    </xf>
    <xf numFmtId="0" fontId="33" fillId="0" borderId="0" xfId="0" applyFont="1" applyFill="1"/>
    <xf numFmtId="0" fontId="33" fillId="30" borderId="57" xfId="84" applyFont="1" applyFill="1" applyBorder="1" applyAlignment="1" applyProtection="1">
      <alignment horizontal="center" vertical="center"/>
    </xf>
    <xf numFmtId="177" fontId="39" fillId="0" borderId="57" xfId="84" applyNumberFormat="1" applyFont="1" applyFill="1" applyBorder="1" applyAlignment="1" applyProtection="1">
      <alignment horizontal="center" vertical="center"/>
      <protection locked="0"/>
    </xf>
    <xf numFmtId="0" fontId="27" fillId="0" borderId="0" xfId="0" applyFont="1" applyProtection="1">
      <protection hidden="1"/>
    </xf>
    <xf numFmtId="0" fontId="30" fillId="0" borderId="0" xfId="0" applyFont="1" applyProtection="1">
      <protection hidden="1"/>
    </xf>
    <xf numFmtId="0" fontId="42" fillId="0" borderId="0" xfId="0" applyFont="1" applyProtection="1">
      <protection hidden="1"/>
    </xf>
    <xf numFmtId="0" fontId="30" fillId="32" borderId="26" xfId="0" applyFont="1" applyFill="1" applyBorder="1" applyAlignment="1" applyProtection="1">
      <alignment horizontal="left" vertical="center" wrapText="1"/>
      <protection hidden="1"/>
    </xf>
    <xf numFmtId="0" fontId="32" fillId="32" borderId="26" xfId="0" applyFont="1" applyFill="1" applyBorder="1" applyAlignment="1" applyProtection="1">
      <alignment vertical="center" wrapText="1"/>
      <protection hidden="1"/>
    </xf>
    <xf numFmtId="0" fontId="30" fillId="0" borderId="19" xfId="0" applyFont="1" applyFill="1" applyBorder="1" applyAlignment="1" applyProtection="1">
      <alignment vertical="center" wrapText="1"/>
      <protection hidden="1"/>
    </xf>
    <xf numFmtId="0" fontId="30" fillId="32" borderId="77" xfId="0" applyFont="1" applyFill="1" applyBorder="1" applyAlignment="1" applyProtection="1">
      <alignment horizontal="left" vertical="center" wrapText="1"/>
      <protection hidden="1"/>
    </xf>
    <xf numFmtId="0" fontId="30" fillId="0" borderId="71" xfId="0" applyFont="1" applyBorder="1" applyAlignment="1" applyProtection="1">
      <alignment horizontal="left" vertical="center" wrapText="1"/>
      <protection hidden="1"/>
    </xf>
    <xf numFmtId="0" fontId="30" fillId="0" borderId="46" xfId="0" applyFont="1" applyFill="1" applyBorder="1" applyAlignment="1" applyProtection="1">
      <alignment vertical="center" wrapText="1"/>
      <protection hidden="1"/>
    </xf>
    <xf numFmtId="0" fontId="30" fillId="0" borderId="0" xfId="0" applyNumberFormat="1" applyFont="1" applyFill="1" applyBorder="1" applyAlignment="1" applyProtection="1">
      <alignment vertical="center" wrapText="1"/>
      <protection hidden="1"/>
    </xf>
    <xf numFmtId="171" fontId="30" fillId="0" borderId="71" xfId="0" applyNumberFormat="1" applyFont="1" applyBorder="1" applyAlignment="1" applyProtection="1">
      <alignment horizontal="center" vertical="center" wrapText="1"/>
      <protection locked="0"/>
    </xf>
    <xf numFmtId="0" fontId="32" fillId="32" borderId="77" xfId="0" applyFont="1" applyFill="1" applyBorder="1" applyAlignment="1" applyProtection="1">
      <alignment vertical="center" wrapText="1"/>
      <protection hidden="1"/>
    </xf>
    <xf numFmtId="0" fontId="32" fillId="32" borderId="47" xfId="0" applyFont="1" applyFill="1" applyBorder="1" applyAlignment="1" applyProtection="1">
      <alignment horizontal="left" vertical="center" wrapText="1"/>
      <protection hidden="1"/>
    </xf>
    <xf numFmtId="179" fontId="39" fillId="30" borderId="71" xfId="3" applyNumberFormat="1" applyFont="1" applyFill="1" applyBorder="1" applyAlignment="1" applyProtection="1">
      <alignment horizontal="center" vertical="center" wrapText="1" shrinkToFit="1"/>
      <protection locked="0"/>
    </xf>
    <xf numFmtId="0" fontId="33" fillId="21" borderId="89" xfId="0" applyFont="1" applyFill="1" applyBorder="1" applyAlignment="1" applyProtection="1">
      <alignment horizontal="left" vertical="center" indent="1"/>
    </xf>
    <xf numFmtId="179" fontId="33" fillId="21" borderId="90" xfId="0" applyNumberFormat="1" applyFont="1" applyFill="1" applyBorder="1" applyAlignment="1" applyProtection="1">
      <alignment horizontal="center" vertical="center" wrapText="1" shrinkToFit="1"/>
    </xf>
    <xf numFmtId="179" fontId="33" fillId="21" borderId="88" xfId="0" applyNumberFormat="1" applyFont="1" applyFill="1" applyBorder="1" applyAlignment="1" applyProtection="1">
      <alignment horizontal="center" vertical="center" wrapText="1" shrinkToFit="1"/>
    </xf>
    <xf numFmtId="0" fontId="39" fillId="21" borderId="89" xfId="0" applyFont="1" applyFill="1" applyBorder="1" applyAlignment="1" applyProtection="1">
      <alignment horizontal="left" vertical="center" indent="1"/>
    </xf>
    <xf numFmtId="0" fontId="0" fillId="0" borderId="0" xfId="0" applyProtection="1"/>
    <xf numFmtId="0" fontId="30" fillId="0" borderId="0" xfId="0" applyFont="1" applyAlignment="1" applyProtection="1"/>
    <xf numFmtId="0" fontId="33" fillId="0" borderId="0" xfId="0" applyFont="1" applyAlignment="1" applyProtection="1">
      <alignment wrapText="1"/>
    </xf>
    <xf numFmtId="0" fontId="33" fillId="0" borderId="0" xfId="0" applyFont="1" applyProtection="1"/>
    <xf numFmtId="0" fontId="108" fillId="0" borderId="0" xfId="0" applyFont="1" applyProtection="1"/>
    <xf numFmtId="187" fontId="30" fillId="0" borderId="71" xfId="0" applyNumberFormat="1" applyFont="1" applyBorder="1" applyAlignment="1" applyProtection="1">
      <alignment horizontal="center" vertical="center" wrapText="1"/>
      <protection locked="0"/>
    </xf>
    <xf numFmtId="185" fontId="37" fillId="11" borderId="71" xfId="1" applyNumberFormat="1" applyFont="1" applyFill="1" applyBorder="1" applyAlignment="1" applyProtection="1">
      <alignment horizontal="center" vertical="center" wrapText="1" shrinkToFit="1"/>
    </xf>
    <xf numFmtId="186" fontId="37" fillId="11" borderId="71" xfId="1" applyNumberFormat="1" applyFont="1" applyFill="1" applyBorder="1" applyAlignment="1" applyProtection="1">
      <alignment horizontal="center" vertical="center" wrapText="1" shrinkToFit="1"/>
    </xf>
    <xf numFmtId="185" fontId="37" fillId="11" borderId="74" xfId="1" applyNumberFormat="1" applyFont="1" applyFill="1" applyBorder="1" applyAlignment="1" applyProtection="1">
      <alignment horizontal="center" vertical="center" wrapText="1" shrinkToFit="1"/>
    </xf>
    <xf numFmtId="182" fontId="30" fillId="54" borderId="71" xfId="1" applyNumberFormat="1" applyFont="1" applyFill="1" applyBorder="1" applyAlignment="1" applyProtection="1">
      <alignment horizontal="center" vertical="center" wrapText="1"/>
    </xf>
    <xf numFmtId="168" fontId="33" fillId="0" borderId="16" xfId="84" applyNumberFormat="1" applyFont="1" applyFill="1" applyBorder="1" applyAlignment="1" applyProtection="1">
      <alignment horizontal="center"/>
    </xf>
    <xf numFmtId="168" fontId="33" fillId="19" borderId="16" xfId="84" applyNumberFormat="1" applyFont="1" applyFill="1" applyBorder="1" applyAlignment="1" applyProtection="1">
      <alignment horizontal="center"/>
    </xf>
    <xf numFmtId="38" fontId="30" fillId="54" borderId="71" xfId="0" applyNumberFormat="1" applyFont="1" applyFill="1" applyBorder="1" applyAlignment="1" applyProtection="1">
      <alignment horizontal="center" vertical="center" wrapText="1"/>
    </xf>
    <xf numFmtId="171" fontId="30" fillId="54" borderId="71" xfId="0" applyNumberFormat="1" applyFont="1" applyFill="1" applyBorder="1" applyAlignment="1" applyProtection="1">
      <alignment horizontal="center" vertical="center" wrapText="1"/>
    </xf>
    <xf numFmtId="171" fontId="35" fillId="19" borderId="69" xfId="84" applyNumberFormat="1" applyFont="1" applyFill="1" applyBorder="1" applyAlignment="1" applyProtection="1">
      <alignment horizontal="center" vertical="top" shrinkToFit="1"/>
      <protection locked="0"/>
    </xf>
    <xf numFmtId="181" fontId="39" fillId="0" borderId="57" xfId="84" applyNumberFormat="1" applyFont="1" applyBorder="1" applyAlignment="1" applyProtection="1">
      <alignment horizontal="center" vertical="center"/>
      <protection locked="0"/>
    </xf>
    <xf numFmtId="171" fontId="35" fillId="0" borderId="60" xfId="84" applyNumberFormat="1" applyFont="1" applyFill="1" applyBorder="1" applyAlignment="1" applyProtection="1">
      <alignment horizontal="center" vertical="center" shrinkToFit="1"/>
    </xf>
    <xf numFmtId="190" fontId="39" fillId="0" borderId="57" xfId="84" applyNumberFormat="1" applyFont="1" applyFill="1" applyBorder="1" applyAlignment="1" applyProtection="1">
      <alignment horizontal="center" vertical="center"/>
      <protection locked="0"/>
    </xf>
    <xf numFmtId="0" fontId="27" fillId="0" borderId="0" xfId="0" applyFont="1" applyProtection="1">
      <protection hidden="1"/>
    </xf>
    <xf numFmtId="171" fontId="33" fillId="0" borderId="71" xfId="3" applyNumberFormat="1" applyFont="1" applyFill="1" applyBorder="1" applyAlignment="1" applyProtection="1">
      <alignment horizontal="center" vertical="center" wrapText="1" shrinkToFit="1"/>
      <protection locked="0"/>
    </xf>
    <xf numFmtId="0" fontId="27" fillId="0" borderId="0" xfId="0" applyFont="1" applyProtection="1">
      <protection hidden="1"/>
    </xf>
    <xf numFmtId="171" fontId="33" fillId="0" borderId="71" xfId="3" quotePrefix="1" applyNumberFormat="1" applyFont="1" applyFill="1" applyBorder="1" applyAlignment="1" applyProtection="1">
      <alignment horizontal="center" vertical="center" wrapText="1" shrinkToFit="1"/>
      <protection locked="0"/>
    </xf>
    <xf numFmtId="6" fontId="33" fillId="0" borderId="71" xfId="0" quotePrefix="1" applyNumberFormat="1" applyFont="1" applyBorder="1" applyAlignment="1" applyProtection="1">
      <alignment horizontal="center" vertical="center" wrapText="1"/>
      <protection locked="0"/>
    </xf>
    <xf numFmtId="6" fontId="33" fillId="0" borderId="71" xfId="0" quotePrefix="1" applyNumberFormat="1" applyFont="1" applyFill="1" applyBorder="1" applyAlignment="1" applyProtection="1">
      <alignment horizontal="center" vertical="center" wrapText="1" shrinkToFit="1"/>
      <protection locked="0"/>
    </xf>
    <xf numFmtId="6" fontId="33" fillId="0" borderId="71" xfId="0" applyNumberFormat="1" applyFont="1" applyFill="1" applyBorder="1" applyAlignment="1" applyProtection="1">
      <alignment horizontal="center" vertical="center" wrapText="1" shrinkToFit="1"/>
      <protection locked="0"/>
    </xf>
    <xf numFmtId="0" fontId="30" fillId="0" borderId="0" xfId="84" applyFont="1" applyFill="1" applyBorder="1" applyAlignment="1" applyProtection="1">
      <alignment horizontal="center" vertical="center"/>
    </xf>
    <xf numFmtId="0" fontId="30" fillId="0" borderId="58" xfId="84" applyFont="1" applyBorder="1" applyAlignment="1" applyProtection="1">
      <alignment vertical="center"/>
    </xf>
    <xf numFmtId="0" fontId="40" fillId="0" borderId="0" xfId="0" applyNumberFormat="1" applyFont="1" applyAlignment="1" applyProtection="1">
      <alignment readingOrder="1"/>
      <protection hidden="1"/>
    </xf>
    <xf numFmtId="176" fontId="31" fillId="0" borderId="0" xfId="0" applyNumberFormat="1" applyFont="1" applyFill="1" applyBorder="1" applyAlignment="1" applyProtection="1">
      <alignment vertical="center"/>
      <protection hidden="1"/>
    </xf>
    <xf numFmtId="0" fontId="33" fillId="6" borderId="40" xfId="0" applyFont="1" applyFill="1" applyBorder="1" applyAlignment="1" applyProtection="1">
      <alignment horizontal="center" vertical="center" shrinkToFit="1"/>
      <protection locked="0"/>
    </xf>
    <xf numFmtId="0" fontId="33" fillId="6" borderId="4" xfId="0" applyFont="1" applyFill="1" applyBorder="1" applyAlignment="1" applyProtection="1">
      <alignment horizontal="center" vertical="center" shrinkToFit="1"/>
      <protection locked="0"/>
    </xf>
    <xf numFmtId="172" fontId="33" fillId="6" borderId="4" xfId="0" applyNumberFormat="1" applyFont="1" applyFill="1" applyBorder="1" applyAlignment="1" applyProtection="1">
      <alignment horizontal="center" vertical="center" shrinkToFit="1"/>
      <protection locked="0"/>
    </xf>
    <xf numFmtId="167" fontId="33" fillId="6" borderId="4" xfId="0" applyNumberFormat="1" applyFont="1" applyFill="1" applyBorder="1" applyAlignment="1" applyProtection="1">
      <alignment horizontal="center" vertical="center" shrinkToFit="1"/>
      <protection locked="0"/>
    </xf>
    <xf numFmtId="0" fontId="92" fillId="6" borderId="39" xfId="80" applyFont="1" applyFill="1" applyBorder="1" applyAlignment="1" applyProtection="1">
      <alignment horizontal="center" vertical="center" shrinkToFit="1"/>
      <protection locked="0"/>
    </xf>
    <xf numFmtId="0" fontId="33" fillId="6" borderId="86" xfId="0" applyFont="1" applyFill="1" applyBorder="1" applyAlignment="1" applyProtection="1">
      <alignment horizontal="center" vertical="center" shrinkToFit="1"/>
      <protection locked="0"/>
    </xf>
    <xf numFmtId="0" fontId="33" fillId="6" borderId="71" xfId="0" applyFont="1" applyFill="1" applyBorder="1" applyAlignment="1" applyProtection="1">
      <alignment horizontal="center" vertical="center" shrinkToFit="1"/>
      <protection locked="0"/>
    </xf>
    <xf numFmtId="172" fontId="33" fillId="6" borderId="71" xfId="0" applyNumberFormat="1" applyFont="1" applyFill="1" applyBorder="1" applyAlignment="1" applyProtection="1">
      <alignment horizontal="center" vertical="center" shrinkToFit="1"/>
      <protection locked="0"/>
    </xf>
    <xf numFmtId="167" fontId="33" fillId="6" borderId="71" xfId="0" applyNumberFormat="1" applyFont="1" applyFill="1" applyBorder="1" applyAlignment="1" applyProtection="1">
      <alignment horizontal="center" vertical="center" shrinkToFit="1"/>
      <protection locked="0"/>
    </xf>
    <xf numFmtId="0" fontId="92" fillId="6" borderId="87" xfId="80" applyFont="1" applyFill="1" applyBorder="1" applyAlignment="1" applyProtection="1">
      <alignment horizontal="center" vertical="center" shrinkToFit="1"/>
      <protection locked="0"/>
    </xf>
    <xf numFmtId="0" fontId="99" fillId="0" borderId="0" xfId="0" applyNumberFormat="1" applyFont="1" applyFill="1" applyBorder="1" applyAlignment="1" applyProtection="1">
      <alignment vertical="center" readingOrder="1"/>
      <protection hidden="1"/>
    </xf>
    <xf numFmtId="0" fontId="31" fillId="30" borderId="54" xfId="0" applyFont="1" applyFill="1" applyBorder="1" applyAlignment="1" applyProtection="1">
      <alignment horizontal="center" vertical="center"/>
      <protection hidden="1"/>
    </xf>
    <xf numFmtId="0" fontId="30" fillId="0" borderId="0" xfId="84" applyFont="1" applyFill="1" applyBorder="1" applyAlignment="1" applyProtection="1">
      <alignment horizontal="center" vertical="center"/>
    </xf>
    <xf numFmtId="0" fontId="30" fillId="0" borderId="60" xfId="84" applyFont="1" applyBorder="1" applyAlignment="1" applyProtection="1">
      <alignment horizontal="left" vertical="center" wrapText="1" indent="1"/>
    </xf>
    <xf numFmtId="0" fontId="30" fillId="0" borderId="62" xfId="84" applyFont="1" applyBorder="1" applyAlignment="1" applyProtection="1">
      <alignment horizontal="left" vertical="center" wrapText="1" indent="1"/>
    </xf>
    <xf numFmtId="0" fontId="30" fillId="0" borderId="59" xfId="84" applyFont="1" applyFill="1" applyBorder="1" applyAlignment="1" applyProtection="1">
      <alignment horizontal="left" vertical="center" indent="2"/>
    </xf>
    <xf numFmtId="0" fontId="30" fillId="0" borderId="60" xfId="84" applyFont="1" applyFill="1" applyBorder="1" applyAlignment="1" applyProtection="1">
      <alignment horizontal="left" vertical="center" indent="1"/>
    </xf>
    <xf numFmtId="0" fontId="30" fillId="0" borderId="60" xfId="84" applyFont="1" applyFill="1" applyBorder="1" applyAlignment="1" applyProtection="1">
      <alignment horizontal="left" vertical="center" wrapText="1" indent="1"/>
    </xf>
    <xf numFmtId="0" fontId="30" fillId="0" borderId="63" xfId="84" applyFont="1" applyFill="1" applyBorder="1" applyAlignment="1" applyProtection="1">
      <alignment horizontal="left" vertical="center" indent="2"/>
    </xf>
    <xf numFmtId="0" fontId="30" fillId="0" borderId="62" xfId="84" applyFont="1" applyFill="1" applyBorder="1" applyAlignment="1" applyProtection="1">
      <alignment horizontal="left" vertical="center" indent="1"/>
    </xf>
    <xf numFmtId="0" fontId="86" fillId="14" borderId="81" xfId="84" applyFont="1" applyFill="1" applyBorder="1" applyAlignment="1" applyProtection="1">
      <alignment horizontal="center" vertical="center"/>
    </xf>
    <xf numFmtId="0" fontId="86" fillId="14" borderId="80" xfId="84" applyFont="1" applyFill="1" applyBorder="1" applyAlignment="1" applyProtection="1">
      <alignment horizontal="center" vertical="center"/>
    </xf>
    <xf numFmtId="0" fontId="86" fillId="14" borderId="53" xfId="84" applyFont="1" applyFill="1" applyBorder="1" applyAlignment="1" applyProtection="1">
      <alignment horizontal="center" vertical="center" wrapText="1"/>
    </xf>
    <xf numFmtId="0" fontId="86" fillId="14" borderId="55" xfId="84" applyFont="1" applyFill="1" applyBorder="1" applyAlignment="1" applyProtection="1">
      <alignment horizontal="center" vertical="center" wrapText="1"/>
    </xf>
    <xf numFmtId="0" fontId="30" fillId="0" borderId="59" xfId="84" applyFont="1" applyBorder="1" applyAlignment="1" applyProtection="1">
      <alignment vertical="center" wrapText="1"/>
    </xf>
    <xf numFmtId="0" fontId="30" fillId="0" borderId="59" xfId="84" applyFont="1" applyFill="1" applyBorder="1" applyAlignment="1" applyProtection="1">
      <alignment vertical="center" wrapText="1"/>
    </xf>
    <xf numFmtId="0" fontId="30" fillId="0" borderId="63" xfId="84" applyFont="1" applyBorder="1" applyAlignment="1" applyProtection="1">
      <alignment vertical="center" wrapText="1"/>
    </xf>
    <xf numFmtId="0" fontId="86" fillId="14" borderId="53" xfId="84" applyFont="1" applyFill="1" applyBorder="1" applyAlignment="1" applyProtection="1">
      <alignment horizontal="center" vertical="center"/>
    </xf>
    <xf numFmtId="0" fontId="86" fillId="14" borderId="55" xfId="84" applyFont="1" applyFill="1" applyBorder="1" applyAlignment="1" applyProtection="1">
      <alignment horizontal="center" vertical="center"/>
    </xf>
    <xf numFmtId="0" fontId="30" fillId="0" borderId="59" xfId="84" applyFont="1" applyFill="1" applyBorder="1" applyAlignment="1" applyProtection="1">
      <alignment horizontal="left" vertical="center" wrapText="1" indent="2"/>
    </xf>
    <xf numFmtId="0" fontId="30" fillId="0" borderId="63" xfId="84" applyFont="1" applyFill="1" applyBorder="1" applyAlignment="1" applyProtection="1">
      <alignment horizontal="left" vertical="center" wrapText="1" indent="2"/>
    </xf>
    <xf numFmtId="0" fontId="30" fillId="0" borderId="60" xfId="84" applyFont="1" applyBorder="1" applyAlignment="1" applyProtection="1">
      <alignment horizontal="left" vertical="center" indent="1"/>
    </xf>
    <xf numFmtId="0" fontId="30" fillId="0" borderId="57" xfId="84" applyFont="1" applyBorder="1" applyAlignment="1" applyProtection="1">
      <alignment horizontal="left" vertical="center" indent="1"/>
    </xf>
    <xf numFmtId="0" fontId="30" fillId="0" borderId="86" xfId="84" applyFont="1" applyFill="1" applyBorder="1" applyAlignment="1" applyProtection="1">
      <alignment horizontal="left" vertical="center" indent="2"/>
    </xf>
    <xf numFmtId="0" fontId="30" fillId="0" borderId="87" xfId="84" applyFont="1" applyBorder="1" applyAlignment="1" applyProtection="1">
      <alignment horizontal="left" vertical="center" indent="1"/>
    </xf>
    <xf numFmtId="0" fontId="30" fillId="0" borderId="87" xfId="84" applyFont="1" applyBorder="1" applyAlignment="1" applyProtection="1">
      <alignment horizontal="left" vertical="top" wrapText="1" indent="1"/>
    </xf>
    <xf numFmtId="0" fontId="30" fillId="0" borderId="87" xfId="84" applyFont="1" applyBorder="1" applyAlignment="1" applyProtection="1">
      <alignment horizontal="left" vertical="center" wrapText="1" indent="1"/>
    </xf>
    <xf numFmtId="0" fontId="30" fillId="0" borderId="85" xfId="84" applyFont="1" applyFill="1" applyBorder="1" applyAlignment="1" applyProtection="1">
      <alignment horizontal="left" vertical="center" indent="2"/>
    </xf>
    <xf numFmtId="0" fontId="30" fillId="0" borderId="84" xfId="84" applyFont="1" applyBorder="1" applyAlignment="1" applyProtection="1">
      <alignment horizontal="left" vertical="center" wrapText="1" indent="1"/>
    </xf>
    <xf numFmtId="0" fontId="109" fillId="0" borderId="60" xfId="80" applyFont="1" applyBorder="1" applyAlignment="1" applyProtection="1">
      <alignment horizontal="left" vertical="center" wrapText="1" indent="1"/>
    </xf>
    <xf numFmtId="0" fontId="30" fillId="0" borderId="61" xfId="84" applyFont="1" applyBorder="1" applyAlignment="1" applyProtection="1">
      <alignment horizontal="left" vertical="center" wrapText="1" indent="1"/>
    </xf>
    <xf numFmtId="0" fontId="30" fillId="0" borderId="60" xfId="80" applyFont="1" applyBorder="1" applyAlignment="1" applyProtection="1">
      <alignment horizontal="left" vertical="center" wrapText="1" indent="1"/>
    </xf>
    <xf numFmtId="0" fontId="30" fillId="0" borderId="62" xfId="84" applyFont="1" applyBorder="1" applyAlignment="1" applyProtection="1">
      <alignment horizontal="left" vertical="center" indent="1"/>
    </xf>
    <xf numFmtId="0" fontId="30" fillId="0" borderId="60" xfId="84" applyFont="1" applyFill="1" applyBorder="1" applyAlignment="1" applyProtection="1">
      <alignment horizontal="left" vertical="top" indent="1"/>
    </xf>
    <xf numFmtId="0" fontId="30" fillId="0" borderId="62" xfId="84" applyFont="1" applyBorder="1" applyAlignment="1" applyProtection="1">
      <alignment horizontal="left" vertical="top" indent="1"/>
    </xf>
    <xf numFmtId="0" fontId="30" fillId="0" borderId="72" xfId="84" applyFont="1" applyFill="1" applyBorder="1" applyAlignment="1" applyProtection="1">
      <alignment horizontal="left" vertical="center" indent="2"/>
    </xf>
    <xf numFmtId="0" fontId="30" fillId="0" borderId="76" xfId="84" applyFont="1" applyBorder="1" applyAlignment="1" applyProtection="1">
      <alignment horizontal="left" vertical="center" indent="1"/>
    </xf>
    <xf numFmtId="0" fontId="30" fillId="0" borderId="0" xfId="0" applyFont="1" applyAlignment="1" applyProtection="1">
      <alignment horizontal="left"/>
    </xf>
    <xf numFmtId="0" fontId="4" fillId="0" borderId="0" xfId="0" applyFont="1" applyAlignment="1" applyProtection="1">
      <alignment vertical="top"/>
    </xf>
    <xf numFmtId="0" fontId="117" fillId="0" borderId="88"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10" fontId="30" fillId="0" borderId="0" xfId="210" applyNumberFormat="1" applyFont="1" applyFill="1" applyBorder="1" applyAlignment="1" applyProtection="1">
      <alignment horizontal="center" vertical="center" wrapText="1"/>
      <protection locked="0"/>
    </xf>
    <xf numFmtId="0" fontId="8" fillId="0" borderId="0" xfId="0" applyFont="1" applyProtection="1">
      <protection locked="0"/>
    </xf>
    <xf numFmtId="0" fontId="8" fillId="0" borderId="0" xfId="0" applyFont="1" applyFill="1" applyAlignment="1" applyProtection="1">
      <protection locked="0"/>
    </xf>
    <xf numFmtId="0" fontId="43" fillId="0" borderId="0" xfId="0" applyFont="1" applyFill="1" applyProtection="1">
      <protection locked="0"/>
    </xf>
    <xf numFmtId="0" fontId="30" fillId="0" borderId="0" xfId="0" applyFont="1" applyFill="1" applyProtection="1">
      <protection locked="0"/>
    </xf>
    <xf numFmtId="0" fontId="8" fillId="0" borderId="0" xfId="0" applyFont="1" applyFill="1" applyProtection="1">
      <protection locked="0"/>
    </xf>
    <xf numFmtId="0" fontId="30" fillId="0" borderId="0" xfId="0" applyFont="1" applyFill="1" applyAlignment="1" applyProtection="1">
      <alignment wrapText="1"/>
      <protection locked="0"/>
    </xf>
    <xf numFmtId="0" fontId="4" fillId="0" borderId="0" xfId="0" applyFont="1" applyProtection="1">
      <protection locked="0"/>
    </xf>
    <xf numFmtId="0" fontId="30" fillId="0" borderId="71" xfId="0" applyFont="1" applyFill="1" applyBorder="1" applyAlignment="1" applyProtection="1">
      <alignment vertical="center" wrapText="1"/>
    </xf>
    <xf numFmtId="0" fontId="4" fillId="0" borderId="0" xfId="0" applyFont="1" applyFill="1" applyProtection="1">
      <protection locked="0"/>
    </xf>
    <xf numFmtId="0" fontId="44" fillId="0" borderId="0" xfId="0" applyFont="1" applyProtection="1">
      <protection locked="0"/>
    </xf>
    <xf numFmtId="164" fontId="4" fillId="0" borderId="0" xfId="0" applyNumberFormat="1" applyFont="1" applyAlignment="1" applyProtection="1">
      <alignment wrapText="1"/>
      <protection locked="0"/>
    </xf>
    <xf numFmtId="0" fontId="4" fillId="0" borderId="0" xfId="0" applyFont="1" applyAlignment="1" applyProtection="1">
      <alignment wrapText="1"/>
      <protection locked="0"/>
    </xf>
    <xf numFmtId="0" fontId="30" fillId="0" borderId="0" xfId="0" applyFont="1" applyAlignment="1" applyProtection="1">
      <alignment horizontal="left" vertical="top" wrapText="1"/>
      <protection locked="0"/>
    </xf>
    <xf numFmtId="0" fontId="110" fillId="4" borderId="88" xfId="0" applyFont="1" applyFill="1" applyBorder="1" applyAlignment="1" applyProtection="1">
      <alignment horizontal="center" vertical="center"/>
      <protection hidden="1"/>
    </xf>
    <xf numFmtId="0" fontId="110" fillId="4" borderId="88" xfId="0" applyFont="1" applyFill="1" applyBorder="1" applyAlignment="1" applyProtection="1">
      <alignment horizontal="center" vertical="center" wrapText="1"/>
      <protection hidden="1"/>
    </xf>
    <xf numFmtId="0" fontId="110" fillId="4" borderId="88" xfId="0" applyFont="1" applyFill="1" applyBorder="1" applyAlignment="1" applyProtection="1">
      <alignment horizontal="center" vertical="center" wrapText="1" shrinkToFit="1"/>
      <protection hidden="1"/>
    </xf>
    <xf numFmtId="0" fontId="110" fillId="4" borderId="90" xfId="0" applyFont="1" applyFill="1" applyBorder="1" applyAlignment="1" applyProtection="1">
      <alignment horizontal="center" vertical="center" wrapText="1"/>
      <protection hidden="1"/>
    </xf>
    <xf numFmtId="0" fontId="115" fillId="4" borderId="90" xfId="0" applyFont="1" applyFill="1" applyBorder="1" applyAlignment="1" applyProtection="1">
      <alignment horizontal="center" textRotation="90" wrapText="1"/>
      <protection hidden="1"/>
    </xf>
    <xf numFmtId="0" fontId="115" fillId="4" borderId="90" xfId="0" applyFont="1" applyFill="1" applyBorder="1" applyAlignment="1" applyProtection="1">
      <alignment horizontal="center" wrapText="1"/>
      <protection hidden="1"/>
    </xf>
    <xf numFmtId="0" fontId="115" fillId="4" borderId="90" xfId="0" applyFont="1" applyFill="1" applyBorder="1" applyAlignment="1" applyProtection="1">
      <alignment horizontal="center" wrapText="1" shrinkToFit="1"/>
      <protection hidden="1"/>
    </xf>
    <xf numFmtId="192" fontId="116" fillId="4" borderId="90" xfId="1" applyNumberFormat="1" applyFont="1" applyFill="1" applyBorder="1" applyAlignment="1" applyProtection="1">
      <alignment horizontal="center" wrapText="1" shrinkToFit="1"/>
      <protection hidden="1"/>
    </xf>
    <xf numFmtId="164" fontId="116" fillId="4" borderId="90" xfId="1" applyNumberFormat="1" applyFont="1" applyFill="1" applyBorder="1" applyAlignment="1" applyProtection="1">
      <alignment horizontal="center" wrapText="1" shrinkToFit="1"/>
      <protection hidden="1"/>
    </xf>
    <xf numFmtId="0" fontId="116" fillId="4" borderId="90" xfId="1" applyNumberFormat="1" applyFont="1" applyFill="1" applyBorder="1" applyAlignment="1" applyProtection="1">
      <alignment wrapText="1" shrinkToFit="1"/>
      <protection hidden="1"/>
    </xf>
    <xf numFmtId="49" fontId="117" fillId="0" borderId="71" xfId="0" applyNumberFormat="1" applyFont="1" applyBorder="1" applyAlignment="1" applyProtection="1">
      <alignment horizontal="center" vertical="center" wrapText="1"/>
      <protection locked="0"/>
    </xf>
    <xf numFmtId="0" fontId="117" fillId="0" borderId="71" xfId="0" applyFont="1" applyBorder="1" applyAlignment="1" applyProtection="1">
      <alignment horizontal="center" vertical="center" wrapText="1"/>
      <protection locked="0"/>
    </xf>
    <xf numFmtId="187" fontId="115" fillId="0" borderId="71" xfId="1" applyNumberFormat="1" applyFont="1" applyBorder="1" applyAlignment="1" applyProtection="1">
      <alignment horizontal="center" vertical="center" wrapText="1"/>
      <protection locked="0"/>
    </xf>
    <xf numFmtId="0" fontId="117" fillId="0" borderId="71" xfId="0" applyNumberFormat="1" applyFont="1" applyBorder="1" applyAlignment="1" applyProtection="1">
      <alignment horizontal="center" vertical="center" wrapText="1"/>
      <protection locked="0"/>
    </xf>
    <xf numFmtId="22" fontId="117" fillId="0" borderId="71" xfId="0" applyNumberFormat="1" applyFont="1" applyBorder="1" applyAlignment="1" applyProtection="1">
      <alignment horizontal="center" vertical="center" wrapText="1"/>
      <protection locked="0"/>
    </xf>
    <xf numFmtId="0" fontId="117" fillId="0" borderId="71" xfId="0" applyFont="1" applyBorder="1" applyAlignment="1" applyProtection="1">
      <alignment horizontal="center" vertical="center" wrapText="1"/>
      <protection locked="0" hidden="1"/>
    </xf>
    <xf numFmtId="0" fontId="117" fillId="0" borderId="71" xfId="1" applyNumberFormat="1" applyFont="1" applyBorder="1" applyAlignment="1" applyProtection="1">
      <alignment horizontal="center" vertical="center" wrapText="1"/>
      <protection locked="0" hidden="1"/>
    </xf>
    <xf numFmtId="14" fontId="117" fillId="0" borderId="71" xfId="1" applyNumberFormat="1" applyFont="1" applyBorder="1" applyAlignment="1" applyProtection="1">
      <alignment horizontal="center" vertical="center" wrapText="1"/>
      <protection locked="0" hidden="1"/>
    </xf>
    <xf numFmtId="187" fontId="115" fillId="0" borderId="71" xfId="1" applyNumberFormat="1" applyFont="1" applyBorder="1" applyAlignment="1" applyProtection="1">
      <alignment horizontal="center" vertical="center" wrapText="1"/>
      <protection locked="0" hidden="1"/>
    </xf>
    <xf numFmtId="188" fontId="115" fillId="0" borderId="71" xfId="1" applyNumberFormat="1" applyFont="1" applyBorder="1" applyAlignment="1" applyProtection="1">
      <alignment horizontal="center" vertical="center" wrapText="1"/>
      <protection locked="0" hidden="1"/>
    </xf>
    <xf numFmtId="0" fontId="115" fillId="0" borderId="71" xfId="1" applyNumberFormat="1" applyFont="1" applyBorder="1" applyAlignment="1" applyProtection="1">
      <alignment horizontal="center" vertical="center" wrapText="1"/>
      <protection locked="0" hidden="1"/>
    </xf>
    <xf numFmtId="187" fontId="117" fillId="0" borderId="71" xfId="1" applyNumberFormat="1" applyFont="1" applyBorder="1" applyAlignment="1" applyProtection="1">
      <alignment horizontal="center" vertical="center" wrapText="1" shrinkToFit="1"/>
      <protection locked="0" hidden="1"/>
    </xf>
    <xf numFmtId="188" fontId="117" fillId="0" borderId="71" xfId="1" applyNumberFormat="1" applyFont="1" applyBorder="1" applyAlignment="1" applyProtection="1">
      <alignment horizontal="center" vertical="center" wrapText="1" shrinkToFit="1"/>
      <protection locked="0" hidden="1"/>
    </xf>
    <xf numFmtId="0" fontId="117" fillId="0" borderId="71" xfId="1" applyNumberFormat="1" applyFont="1" applyBorder="1" applyAlignment="1" applyProtection="1">
      <alignment horizontal="center" vertical="center" wrapText="1" shrinkToFit="1"/>
      <protection locked="0" hidden="1"/>
    </xf>
    <xf numFmtId="0" fontId="124" fillId="0" borderId="0" xfId="0" applyFont="1" applyAlignment="1">
      <alignment vertical="center"/>
    </xf>
    <xf numFmtId="0" fontId="117" fillId="0" borderId="71" xfId="1" applyNumberFormat="1" applyFont="1" applyBorder="1" applyAlignment="1" applyProtection="1">
      <alignment horizontal="center" vertical="center" wrapText="1"/>
      <protection locked="0"/>
    </xf>
    <xf numFmtId="37" fontId="115" fillId="0" borderId="71" xfId="1" applyNumberFormat="1" applyFont="1" applyBorder="1" applyAlignment="1" applyProtection="1">
      <alignment horizontal="center" vertical="center" wrapText="1"/>
      <protection locked="0"/>
    </xf>
    <xf numFmtId="38" fontId="115" fillId="0" borderId="71" xfId="1" applyNumberFormat="1" applyFont="1" applyBorder="1" applyAlignment="1" applyProtection="1">
      <alignment horizontal="center" vertical="center" wrapText="1"/>
      <protection locked="0"/>
    </xf>
    <xf numFmtId="14" fontId="30" fillId="0" borderId="71" xfId="0" applyNumberFormat="1" applyFont="1" applyFill="1" applyBorder="1" applyAlignment="1" applyProtection="1">
      <alignment horizontal="left" vertical="center" wrapText="1"/>
      <protection hidden="1"/>
    </xf>
    <xf numFmtId="0" fontId="110" fillId="6" borderId="71" xfId="0" applyFont="1" applyFill="1" applyBorder="1" applyAlignment="1" applyProtection="1">
      <alignment horizontal="center" vertical="center" wrapText="1"/>
      <protection hidden="1"/>
    </xf>
    <xf numFmtId="178" fontId="118" fillId="40" borderId="93" xfId="0" applyNumberFormat="1" applyFont="1" applyFill="1" applyBorder="1" applyAlignment="1" applyProtection="1">
      <alignment horizontal="center" vertical="center" wrapText="1"/>
      <protection hidden="1"/>
    </xf>
    <xf numFmtId="0" fontId="119" fillId="40" borderId="93" xfId="0" applyFont="1" applyFill="1" applyBorder="1" applyAlignment="1" applyProtection="1">
      <alignment horizontal="center" vertical="center" wrapText="1"/>
      <protection hidden="1"/>
    </xf>
    <xf numFmtId="0" fontId="118" fillId="40" borderId="90" xfId="0" applyFont="1" applyFill="1" applyBorder="1" applyAlignment="1" applyProtection="1">
      <alignment horizontal="center" vertical="center" wrapText="1"/>
      <protection hidden="1"/>
    </xf>
    <xf numFmtId="192" fontId="37" fillId="40" borderId="90" xfId="0" applyNumberFormat="1" applyFont="1" applyFill="1" applyBorder="1" applyAlignment="1" applyProtection="1">
      <alignment horizontal="center" wrapText="1"/>
      <protection hidden="1"/>
    </xf>
    <xf numFmtId="178" fontId="37" fillId="40" borderId="90" xfId="0" applyNumberFormat="1" applyFont="1" applyFill="1" applyBorder="1" applyAlignment="1" applyProtection="1">
      <alignment horizontal="center" wrapText="1"/>
      <protection hidden="1"/>
    </xf>
    <xf numFmtId="164" fontId="117" fillId="0" borderId="71" xfId="1" applyNumberFormat="1" applyFont="1" applyBorder="1" applyAlignment="1" applyProtection="1">
      <alignment horizontal="center" vertical="center" wrapText="1"/>
      <protection locked="0"/>
    </xf>
    <xf numFmtId="9" fontId="117" fillId="0" borderId="71" xfId="1" applyNumberFormat="1" applyFont="1" applyBorder="1" applyAlignment="1" applyProtection="1">
      <alignment horizontal="center" vertical="center" wrapText="1"/>
      <protection locked="0"/>
    </xf>
    <xf numFmtId="1" fontId="117" fillId="0" borderId="71" xfId="1" applyNumberFormat="1" applyFont="1" applyBorder="1" applyAlignment="1" applyProtection="1">
      <alignment horizontal="center" vertical="center" wrapText="1"/>
      <protection locked="0"/>
    </xf>
    <xf numFmtId="166" fontId="117" fillId="0" borderId="71" xfId="1" applyNumberFormat="1" applyFont="1" applyBorder="1" applyAlignment="1" applyProtection="1">
      <alignment horizontal="center" vertical="center" wrapText="1"/>
      <protection locked="0"/>
    </xf>
    <xf numFmtId="0" fontId="115" fillId="0" borderId="71" xfId="1" applyNumberFormat="1" applyFont="1" applyBorder="1" applyAlignment="1" applyProtection="1">
      <alignment horizontal="center" vertical="center" wrapText="1"/>
      <protection locked="0"/>
    </xf>
    <xf numFmtId="0" fontId="122" fillId="27" borderId="92" xfId="0" applyFont="1" applyFill="1" applyBorder="1" applyAlignment="1" applyProtection="1">
      <alignment horizontal="center" vertical="center" wrapText="1"/>
      <protection locked="0"/>
    </xf>
    <xf numFmtId="0" fontId="122" fillId="27" borderId="92" xfId="1" applyNumberFormat="1" applyFont="1" applyFill="1" applyBorder="1" applyAlignment="1" applyProtection="1">
      <alignment horizontal="center" vertical="center" wrapText="1"/>
      <protection locked="0"/>
    </xf>
    <xf numFmtId="14" fontId="122" fillId="27" borderId="92" xfId="1" applyNumberFormat="1" applyFont="1" applyFill="1" applyBorder="1" applyAlignment="1" applyProtection="1">
      <alignment horizontal="center" vertical="center" wrapText="1"/>
      <protection locked="0"/>
    </xf>
    <xf numFmtId="188" fontId="123" fillId="27" borderId="92" xfId="1" applyNumberFormat="1" applyFont="1" applyFill="1" applyBorder="1" applyAlignment="1" applyProtection="1">
      <alignment horizontal="center" vertical="center" wrapText="1"/>
      <protection locked="0"/>
    </xf>
    <xf numFmtId="0" fontId="123" fillId="27" borderId="92" xfId="1" applyNumberFormat="1" applyFont="1" applyFill="1" applyBorder="1" applyAlignment="1" applyProtection="1">
      <alignment horizontal="center" vertical="center" wrapText="1"/>
      <protection locked="0"/>
    </xf>
    <xf numFmtId="0" fontId="110" fillId="28" borderId="88" xfId="0" applyFont="1" applyFill="1" applyBorder="1" applyAlignment="1">
      <alignment horizontal="center" vertical="center"/>
    </xf>
    <xf numFmtId="0" fontId="110" fillId="28" borderId="88" xfId="0" applyFont="1" applyFill="1" applyBorder="1" applyAlignment="1">
      <alignment horizontal="center" vertical="center" wrapText="1"/>
    </xf>
    <xf numFmtId="0" fontId="110" fillId="28" borderId="88" xfId="0" applyFont="1" applyFill="1" applyBorder="1" applyAlignment="1">
      <alignment horizontal="center" vertical="center" wrapText="1" shrinkToFit="1"/>
    </xf>
    <xf numFmtId="0" fontId="115" fillId="28" borderId="88" xfId="0" applyFont="1" applyFill="1" applyBorder="1" applyAlignment="1">
      <alignment horizontal="center" textRotation="90" wrapText="1"/>
    </xf>
    <xf numFmtId="0" fontId="115" fillId="28" borderId="88" xfId="0" applyFont="1" applyFill="1" applyBorder="1" applyAlignment="1">
      <alignment horizontal="center" wrapText="1"/>
    </xf>
    <xf numFmtId="0" fontId="115" fillId="28" borderId="88" xfId="0" applyFont="1" applyFill="1" applyBorder="1" applyAlignment="1">
      <alignment horizontal="center" wrapText="1" shrinkToFit="1"/>
    </xf>
    <xf numFmtId="164" fontId="116" fillId="28" borderId="88" xfId="1" applyNumberFormat="1" applyFont="1" applyFill="1" applyBorder="1" applyAlignment="1">
      <alignment horizontal="center" wrapText="1" shrinkToFit="1"/>
    </xf>
    <xf numFmtId="192" fontId="116" fillId="28" borderId="88" xfId="1" applyNumberFormat="1" applyFont="1" applyFill="1" applyBorder="1" applyAlignment="1">
      <alignment horizontal="center" wrapText="1" shrinkToFit="1"/>
    </xf>
    <xf numFmtId="38" fontId="116" fillId="28" borderId="88" xfId="1" applyNumberFormat="1" applyFont="1" applyFill="1" applyBorder="1" applyAlignment="1">
      <alignment horizontal="center" wrapText="1" shrinkToFit="1"/>
    </xf>
    <xf numFmtId="192" fontId="116" fillId="28" borderId="90" xfId="1" applyNumberFormat="1" applyFont="1" applyFill="1" applyBorder="1" applyAlignment="1">
      <alignment horizontal="center" wrapText="1" shrinkToFit="1"/>
    </xf>
    <xf numFmtId="0" fontId="117" fillId="0" borderId="82" xfId="0" applyFont="1" applyBorder="1" applyAlignment="1" applyProtection="1">
      <alignment horizontal="center" vertical="center" wrapText="1"/>
      <protection locked="0"/>
    </xf>
    <xf numFmtId="0" fontId="117" fillId="0" borderId="88" xfId="1" applyNumberFormat="1" applyFont="1" applyBorder="1" applyAlignment="1" applyProtection="1">
      <alignment horizontal="center" vertical="center" wrapText="1"/>
      <protection locked="0"/>
    </xf>
    <xf numFmtId="38" fontId="115" fillId="0" borderId="88" xfId="1" applyNumberFormat="1" applyFont="1" applyBorder="1" applyAlignment="1" applyProtection="1">
      <alignment horizontal="center" vertical="center" wrapText="1"/>
      <protection locked="0"/>
    </xf>
    <xf numFmtId="38" fontId="30" fillId="0" borderId="0" xfId="0" applyNumberFormat="1" applyFont="1" applyAlignment="1" applyProtection="1">
      <alignment horizontal="left" vertical="top" wrapText="1"/>
      <protection locked="0"/>
    </xf>
    <xf numFmtId="38" fontId="27" fillId="0" borderId="0" xfId="0" applyNumberFormat="1"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49" fontId="117" fillId="0" borderId="71" xfId="1" applyNumberFormat="1" applyFont="1" applyBorder="1" applyAlignment="1" applyProtection="1">
      <alignment horizontal="center" vertical="center" wrapText="1"/>
      <protection locked="0"/>
    </xf>
    <xf numFmtId="14" fontId="117" fillId="0" borderId="71" xfId="1" applyNumberFormat="1" applyFont="1" applyBorder="1" applyAlignment="1" applyProtection="1">
      <alignment horizontal="center" vertical="center" wrapText="1"/>
      <protection locked="0"/>
    </xf>
    <xf numFmtId="38" fontId="115" fillId="0" borderId="71" xfId="0" applyNumberFormat="1" applyFont="1" applyBorder="1" applyAlignment="1" applyProtection="1">
      <alignment horizontal="center" vertical="center" wrapText="1"/>
      <protection locked="0"/>
    </xf>
    <xf numFmtId="187" fontId="115" fillId="0" borderId="71" xfId="0" applyNumberFormat="1" applyFont="1" applyBorder="1" applyAlignment="1" applyProtection="1">
      <alignment horizontal="center" vertical="center" wrapText="1"/>
      <protection locked="0"/>
    </xf>
    <xf numFmtId="10" fontId="117" fillId="0" borderId="71" xfId="1" applyNumberFormat="1" applyFont="1" applyBorder="1" applyAlignment="1" applyProtection="1">
      <alignment horizontal="center" vertical="center" wrapText="1"/>
      <protection locked="0"/>
    </xf>
    <xf numFmtId="0" fontId="30" fillId="0" borderId="0" xfId="0" applyFont="1" applyFill="1" applyAlignment="1" applyProtection="1">
      <alignment horizontal="left" vertical="top" wrapText="1"/>
      <protection locked="0"/>
    </xf>
    <xf numFmtId="0" fontId="32" fillId="32" borderId="71" xfId="0" applyFont="1" applyFill="1" applyBorder="1" applyAlignment="1" applyProtection="1">
      <alignment vertical="center" wrapText="1"/>
    </xf>
    <xf numFmtId="174" fontId="37" fillId="32" borderId="71" xfId="0" applyNumberFormat="1" applyFont="1" applyFill="1" applyBorder="1" applyAlignment="1" applyProtection="1">
      <alignment horizontal="center" vertical="center"/>
      <protection locked="0"/>
    </xf>
    <xf numFmtId="175" fontId="39" fillId="32" borderId="71" xfId="0" applyNumberFormat="1" applyFont="1" applyFill="1" applyBorder="1" applyAlignment="1" applyProtection="1">
      <alignment horizontal="center" vertical="center"/>
      <protection locked="0"/>
    </xf>
    <xf numFmtId="0" fontId="130" fillId="0" borderId="0" xfId="0" applyFont="1" applyAlignment="1" applyProtection="1">
      <alignment horizontal="left" vertical="top" wrapText="1"/>
      <protection locked="0"/>
    </xf>
    <xf numFmtId="0" fontId="4" fillId="0" borderId="71" xfId="0" applyFont="1" applyBorder="1" applyProtection="1"/>
    <xf numFmtId="0" fontId="4" fillId="0" borderId="71" xfId="0" applyNumberFormat="1" applyFont="1" applyBorder="1" applyProtection="1"/>
    <xf numFmtId="0" fontId="117" fillId="0" borderId="86" xfId="0" applyFont="1" applyBorder="1" applyAlignment="1" applyProtection="1">
      <alignment horizontal="center" vertical="center" wrapText="1"/>
      <protection locked="0"/>
    </xf>
    <xf numFmtId="187" fontId="115" fillId="0" borderId="71" xfId="1" applyNumberFormat="1" applyFont="1" applyFill="1" applyBorder="1" applyAlignment="1" applyProtection="1">
      <alignment horizontal="center" vertical="center" wrapText="1"/>
      <protection locked="0"/>
    </xf>
    <xf numFmtId="0" fontId="129" fillId="57" borderId="73" xfId="0" applyFont="1" applyFill="1" applyBorder="1" applyAlignment="1" applyProtection="1">
      <alignment horizontal="center" vertical="center" wrapText="1" shrinkToFit="1"/>
      <protection locked="0"/>
    </xf>
    <xf numFmtId="0" fontId="129" fillId="57" borderId="73" xfId="0" applyNumberFormat="1" applyFont="1" applyFill="1" applyBorder="1" applyAlignment="1" applyProtection="1">
      <alignment horizontal="center" vertical="center" wrapText="1" shrinkToFit="1"/>
      <protection locked="0"/>
    </xf>
    <xf numFmtId="0" fontId="129" fillId="57" borderId="73" xfId="0" applyFont="1" applyFill="1" applyBorder="1" applyAlignment="1" applyProtection="1">
      <alignment horizontal="center" vertical="center" wrapText="1"/>
      <protection locked="0"/>
    </xf>
    <xf numFmtId="0" fontId="120" fillId="40" borderId="73" xfId="0" applyFont="1" applyFill="1" applyBorder="1" applyAlignment="1" applyProtection="1">
      <alignment horizontal="center" vertical="center" wrapText="1"/>
      <protection locked="0"/>
    </xf>
    <xf numFmtId="187" fontId="121" fillId="40" borderId="73" xfId="0" applyNumberFormat="1" applyFont="1" applyFill="1" applyBorder="1" applyAlignment="1" applyProtection="1">
      <alignment horizontal="center" vertical="center" wrapText="1"/>
      <protection locked="0"/>
    </xf>
    <xf numFmtId="0" fontId="125" fillId="28" borderId="95" xfId="0" applyFont="1" applyFill="1" applyBorder="1" applyAlignment="1" applyProtection="1">
      <alignment horizontal="center" vertical="center" wrapText="1"/>
      <protection locked="0"/>
    </xf>
    <xf numFmtId="0" fontId="125" fillId="28" borderId="95" xfId="1" applyNumberFormat="1" applyFont="1" applyFill="1" applyBorder="1" applyAlignment="1" applyProtection="1">
      <alignment horizontal="center" vertical="center" wrapText="1"/>
      <protection locked="0"/>
    </xf>
    <xf numFmtId="37" fontId="126" fillId="28" borderId="95" xfId="1" applyNumberFormat="1" applyFont="1" applyFill="1" applyBorder="1" applyAlignment="1" applyProtection="1">
      <alignment horizontal="center" vertical="center" wrapText="1"/>
      <protection locked="0"/>
    </xf>
    <xf numFmtId="38" fontId="126" fillId="28" borderId="95" xfId="1" applyNumberFormat="1" applyFont="1" applyFill="1" applyBorder="1" applyAlignment="1" applyProtection="1">
      <alignment horizontal="center" vertical="center" wrapText="1"/>
      <protection locked="0"/>
    </xf>
    <xf numFmtId="187" fontId="126" fillId="28" borderId="95" xfId="1" applyNumberFormat="1" applyFont="1" applyFill="1" applyBorder="1" applyAlignment="1" applyProtection="1">
      <alignment horizontal="center" vertical="center" wrapText="1"/>
      <protection locked="0"/>
    </xf>
    <xf numFmtId="0" fontId="132" fillId="55" borderId="54" xfId="0" applyFont="1" applyFill="1" applyBorder="1" applyAlignment="1" applyProtection="1">
      <alignment horizontal="center" vertical="center" wrapText="1"/>
      <protection locked="0"/>
    </xf>
    <xf numFmtId="0" fontId="115" fillId="57" borderId="90" xfId="0" applyFont="1" applyFill="1" applyBorder="1" applyAlignment="1">
      <alignment horizontal="left" textRotation="90" wrapText="1"/>
    </xf>
    <xf numFmtId="44" fontId="115" fillId="57" borderId="90" xfId="61" applyNumberFormat="1" applyFont="1" applyFill="1" applyBorder="1" applyAlignment="1">
      <alignment horizontal="left" wrapText="1" shrinkToFit="1"/>
    </xf>
    <xf numFmtId="0" fontId="115" fillId="57" borderId="90" xfId="0" applyFont="1" applyFill="1" applyBorder="1" applyAlignment="1">
      <alignment horizontal="left" wrapText="1"/>
    </xf>
    <xf numFmtId="0" fontId="115" fillId="57" borderId="90" xfId="61" applyNumberFormat="1" applyFont="1" applyFill="1" applyBorder="1" applyAlignment="1">
      <alignment horizontal="left" wrapText="1" shrinkToFit="1"/>
    </xf>
    <xf numFmtId="164" fontId="116" fillId="57" borderId="90" xfId="1" applyNumberFormat="1" applyFont="1" applyFill="1" applyBorder="1" applyAlignment="1">
      <alignment horizontal="left" wrapText="1" shrinkToFit="1"/>
    </xf>
    <xf numFmtId="165" fontId="115" fillId="57" borderId="90" xfId="61" applyNumberFormat="1" applyFont="1" applyFill="1" applyBorder="1" applyAlignment="1">
      <alignment horizontal="left" wrapText="1" shrinkToFit="1"/>
    </xf>
    <xf numFmtId="186" fontId="116" fillId="57" borderId="90" xfId="1" applyNumberFormat="1" applyFont="1" applyFill="1" applyBorder="1" applyAlignment="1">
      <alignment horizontal="center" wrapText="1" shrinkToFit="1"/>
    </xf>
    <xf numFmtId="164" fontId="116" fillId="57" borderId="90" xfId="1" applyNumberFormat="1" applyFont="1" applyFill="1" applyBorder="1" applyAlignment="1">
      <alignment horizontal="center" wrapText="1" shrinkToFit="1"/>
    </xf>
    <xf numFmtId="185" fontId="116" fillId="57" borderId="90" xfId="1" applyNumberFormat="1" applyFont="1" applyFill="1" applyBorder="1" applyAlignment="1">
      <alignment horizontal="center" wrapText="1" shrinkToFit="1"/>
    </xf>
    <xf numFmtId="192" fontId="116" fillId="55" borderId="90" xfId="1" applyNumberFormat="1" applyFont="1" applyFill="1" applyBorder="1" applyAlignment="1">
      <alignment horizontal="center" wrapText="1" shrinkToFit="1"/>
    </xf>
    <xf numFmtId="38" fontId="115" fillId="0" borderId="71" xfId="0" applyNumberFormat="1" applyFont="1" applyFill="1" applyBorder="1" applyAlignment="1" applyProtection="1">
      <alignment horizontal="center" vertical="center" wrapText="1"/>
      <protection locked="0"/>
    </xf>
    <xf numFmtId="170" fontId="30" fillId="0" borderId="71" xfId="0" applyNumberFormat="1" applyFont="1" applyFill="1" applyBorder="1" applyAlignment="1" applyProtection="1">
      <alignment horizontal="left" vertical="center" wrapText="1"/>
    </xf>
    <xf numFmtId="0" fontId="8" fillId="0" borderId="73" xfId="0" applyFont="1" applyBorder="1" applyProtection="1"/>
    <xf numFmtId="0" fontId="8" fillId="0" borderId="73" xfId="0" applyFont="1" applyFill="1" applyBorder="1" applyAlignment="1" applyProtection="1"/>
    <xf numFmtId="0" fontId="43" fillId="0" borderId="73" xfId="0" applyFont="1" applyFill="1" applyBorder="1" applyProtection="1"/>
    <xf numFmtId="0" fontId="30" fillId="0" borderId="73" xfId="0" applyFont="1" applyFill="1" applyBorder="1" applyProtection="1"/>
    <xf numFmtId="0" fontId="8" fillId="0" borderId="73" xfId="0" applyFont="1" applyFill="1" applyBorder="1" applyProtection="1"/>
    <xf numFmtId="0" fontId="30" fillId="0" borderId="73" xfId="0" applyFont="1" applyFill="1" applyBorder="1" applyProtection="1">
      <protection locked="0"/>
    </xf>
    <xf numFmtId="0" fontId="30" fillId="0" borderId="73" xfId="0" applyFont="1" applyFill="1" applyBorder="1" applyAlignment="1" applyProtection="1">
      <alignment wrapText="1"/>
      <protection locked="0"/>
    </xf>
    <xf numFmtId="10" fontId="31" fillId="0" borderId="73" xfId="210" applyNumberFormat="1" applyFont="1" applyBorder="1" applyAlignment="1" applyProtection="1">
      <alignment horizontal="center" vertical="center" wrapText="1"/>
      <protection locked="0"/>
    </xf>
    <xf numFmtId="10" fontId="30" fillId="0" borderId="73" xfId="210" applyNumberFormat="1" applyFont="1" applyBorder="1" applyAlignment="1" applyProtection="1">
      <alignment horizontal="center" vertical="center" wrapText="1"/>
      <protection locked="0"/>
    </xf>
    <xf numFmtId="10" fontId="30" fillId="0" borderId="73" xfId="210" applyNumberFormat="1" applyFont="1" applyFill="1" applyBorder="1" applyAlignment="1" applyProtection="1">
      <alignment horizontal="center" vertical="center" wrapText="1"/>
      <protection locked="0"/>
    </xf>
    <xf numFmtId="174" fontId="37" fillId="32" borderId="71" xfId="0" applyNumberFormat="1" applyFont="1" applyFill="1" applyBorder="1" applyAlignment="1" applyProtection="1">
      <alignment horizontal="center" vertical="center" wrapText="1"/>
      <protection locked="0"/>
    </xf>
    <xf numFmtId="175" fontId="39" fillId="32" borderId="71" xfId="0" applyNumberFormat="1" applyFont="1" applyFill="1" applyBorder="1" applyAlignment="1" applyProtection="1">
      <alignment horizontal="center" vertical="center" wrapText="1"/>
      <protection locked="0"/>
    </xf>
    <xf numFmtId="178" fontId="121" fillId="40" borderId="54" xfId="0" applyNumberFormat="1" applyFont="1" applyFill="1" applyBorder="1" applyAlignment="1" applyProtection="1">
      <alignment horizontal="center" vertical="center" wrapText="1"/>
      <protection locked="0"/>
    </xf>
    <xf numFmtId="188" fontId="123" fillId="27" borderId="94" xfId="1" applyNumberFormat="1" applyFont="1" applyFill="1" applyBorder="1" applyAlignment="1" applyProtection="1">
      <alignment horizontal="center" vertical="center" wrapText="1"/>
      <protection locked="0"/>
    </xf>
    <xf numFmtId="187" fontId="126" fillId="28" borderId="96" xfId="1" applyNumberFormat="1" applyFont="1" applyFill="1" applyBorder="1" applyAlignment="1" applyProtection="1">
      <alignment horizontal="center" vertical="center" wrapText="1"/>
      <protection locked="0"/>
    </xf>
    <xf numFmtId="0" fontId="41" fillId="32" borderId="71" xfId="0" applyFont="1" applyFill="1" applyBorder="1" applyAlignment="1" applyProtection="1">
      <alignment horizontal="left" vertical="center" wrapText="1"/>
    </xf>
    <xf numFmtId="0" fontId="110" fillId="28" borderId="71" xfId="0" applyFont="1" applyFill="1" applyBorder="1" applyAlignment="1">
      <alignment horizontal="center" vertical="center" wrapText="1"/>
    </xf>
    <xf numFmtId="0" fontId="110" fillId="57" borderId="71" xfId="0" applyFont="1" applyFill="1" applyBorder="1" applyAlignment="1">
      <alignment horizontal="center" vertical="center" wrapText="1"/>
    </xf>
    <xf numFmtId="0" fontId="110" fillId="57" borderId="71" xfId="0" applyFont="1" applyFill="1" applyBorder="1" applyAlignment="1">
      <alignment horizontal="center" vertical="center" wrapText="1" shrinkToFit="1"/>
    </xf>
    <xf numFmtId="0" fontId="110" fillId="57" borderId="71" xfId="0" applyNumberFormat="1" applyFont="1" applyFill="1" applyBorder="1" applyAlignment="1">
      <alignment horizontal="center" vertical="center" wrapText="1" shrinkToFit="1"/>
    </xf>
    <xf numFmtId="0" fontId="129" fillId="57" borderId="54" xfId="0" applyFont="1" applyFill="1" applyBorder="1" applyAlignment="1" applyProtection="1">
      <alignment horizontal="center" vertical="center" wrapText="1"/>
      <protection locked="0"/>
    </xf>
    <xf numFmtId="0" fontId="110" fillId="55" borderId="71" xfId="0" applyFont="1" applyFill="1" applyBorder="1" applyAlignment="1">
      <alignment horizontal="center" vertical="center"/>
    </xf>
    <xf numFmtId="0" fontId="110" fillId="55" borderId="71" xfId="0" applyFont="1" applyFill="1" applyBorder="1" applyAlignment="1">
      <alignment horizontal="center" vertical="center" wrapText="1"/>
    </xf>
    <xf numFmtId="0" fontId="110" fillId="55" borderId="71" xfId="0" applyFont="1" applyFill="1" applyBorder="1" applyAlignment="1">
      <alignment horizontal="center" vertical="center" wrapText="1" shrinkToFit="1"/>
    </xf>
    <xf numFmtId="0" fontId="110" fillId="55" borderId="71" xfId="0" applyNumberFormat="1" applyFont="1" applyFill="1" applyBorder="1" applyAlignment="1">
      <alignment horizontal="center" vertical="center" wrapText="1" shrinkToFit="1"/>
    </xf>
    <xf numFmtId="0" fontId="30" fillId="0" borderId="0" xfId="0" applyFont="1" applyProtection="1">
      <protection locked="0"/>
    </xf>
    <xf numFmtId="0" fontId="15" fillId="0" borderId="0" xfId="0" applyFont="1" applyProtection="1">
      <protection locked="0"/>
    </xf>
    <xf numFmtId="0" fontId="27" fillId="0" borderId="0" xfId="0" applyFont="1" applyFill="1" applyBorder="1" applyProtection="1">
      <protection locked="0"/>
    </xf>
    <xf numFmtId="0" fontId="27" fillId="0" borderId="0" xfId="0" applyFont="1" applyProtection="1">
      <protection locked="0"/>
    </xf>
    <xf numFmtId="0" fontId="39" fillId="0" borderId="0" xfId="0" applyFont="1" applyFill="1" applyBorder="1" applyAlignment="1" applyProtection="1">
      <alignment vertical="center"/>
      <protection locked="0"/>
    </xf>
    <xf numFmtId="0" fontId="27" fillId="0" borderId="0" xfId="0" applyFont="1" applyFill="1" applyProtection="1">
      <protection locked="0"/>
    </xf>
    <xf numFmtId="0" fontId="31" fillId="0" borderId="0" xfId="0" applyFont="1" applyFill="1" applyBorder="1" applyProtection="1">
      <protection locked="0"/>
    </xf>
    <xf numFmtId="0" fontId="31" fillId="0" borderId="0" xfId="0" applyFont="1" applyProtection="1">
      <protection locked="0"/>
    </xf>
    <xf numFmtId="0" fontId="28" fillId="0" borderId="0" xfId="0" applyFont="1" applyFill="1" applyBorder="1" applyProtection="1">
      <protection locked="0"/>
    </xf>
    <xf numFmtId="0" fontId="28" fillId="0" borderId="0" xfId="0" applyFont="1" applyProtection="1">
      <protection locked="0"/>
    </xf>
    <xf numFmtId="0" fontId="30" fillId="0" borderId="0" xfId="0" applyNumberFormat="1" applyFont="1" applyAlignment="1" applyProtection="1">
      <alignment horizontal="left" vertical="top" wrapText="1"/>
      <protection locked="0"/>
    </xf>
    <xf numFmtId="0" fontId="30" fillId="0" borderId="71" xfId="0" applyFont="1" applyFill="1" applyBorder="1" applyAlignment="1" applyProtection="1">
      <alignment vertical="center" wrapText="1"/>
      <protection hidden="1"/>
    </xf>
    <xf numFmtId="0" fontId="30" fillId="32" borderId="71" xfId="0" applyFont="1" applyFill="1" applyBorder="1" applyAlignment="1" applyProtection="1">
      <alignment horizontal="left" vertical="center" wrapText="1"/>
      <protection hidden="1"/>
    </xf>
    <xf numFmtId="0" fontId="32" fillId="32" borderId="71" xfId="0" applyFont="1" applyFill="1" applyBorder="1" applyAlignment="1" applyProtection="1">
      <alignment vertical="center" wrapText="1"/>
      <protection hidden="1"/>
    </xf>
    <xf numFmtId="0" fontId="30" fillId="0" borderId="0" xfId="0" applyNumberFormat="1" applyFont="1" applyAlignment="1" applyProtection="1">
      <alignment horizontal="left" wrapText="1"/>
      <protection locked="0"/>
    </xf>
    <xf numFmtId="0" fontId="30" fillId="0" borderId="0" xfId="0" applyFont="1" applyAlignment="1" applyProtection="1">
      <alignment horizontal="left" wrapText="1"/>
      <protection locked="0"/>
    </xf>
    <xf numFmtId="0" fontId="115" fillId="58" borderId="88" xfId="0" applyFont="1" applyFill="1" applyBorder="1" applyAlignment="1">
      <alignment horizontal="center" wrapText="1"/>
    </xf>
    <xf numFmtId="0" fontId="115" fillId="58" borderId="88" xfId="1" applyNumberFormat="1" applyFont="1" applyFill="1" applyBorder="1" applyAlignment="1">
      <alignment horizontal="center" wrapText="1"/>
    </xf>
    <xf numFmtId="38" fontId="115" fillId="58" borderId="88" xfId="1" applyNumberFormat="1" applyFont="1" applyFill="1" applyBorder="1" applyAlignment="1">
      <alignment horizontal="center" wrapText="1" shrinkToFit="1"/>
    </xf>
    <xf numFmtId="0" fontId="30" fillId="0" borderId="54" xfId="0" applyNumberFormat="1" applyFont="1" applyBorder="1" applyAlignment="1" applyProtection="1">
      <alignment horizontal="left" vertical="top" wrapText="1"/>
      <protection locked="0"/>
    </xf>
    <xf numFmtId="0" fontId="30" fillId="0" borderId="54" xfId="0" applyFont="1" applyBorder="1" applyAlignment="1" applyProtection="1">
      <alignment horizontal="left" vertical="top" wrapText="1"/>
      <protection locked="0"/>
    </xf>
    <xf numFmtId="0" fontId="30" fillId="0" borderId="71" xfId="0" applyNumberFormat="1" applyFont="1" applyBorder="1" applyAlignment="1" applyProtection="1">
      <alignment horizontal="left" vertical="top" wrapText="1"/>
      <protection locked="0"/>
    </xf>
    <xf numFmtId="0" fontId="30" fillId="0" borderId="71" xfId="0" applyFont="1" applyBorder="1" applyAlignment="1" applyProtection="1">
      <alignment horizontal="left" vertical="top" wrapText="1"/>
      <protection locked="0"/>
    </xf>
    <xf numFmtId="0" fontId="110" fillId="58" borderId="71" xfId="0" applyFont="1" applyFill="1" applyBorder="1" applyAlignment="1">
      <alignment horizontal="center" vertical="center" wrapText="1"/>
    </xf>
    <xf numFmtId="14" fontId="110" fillId="58" borderId="71" xfId="0" applyNumberFormat="1" applyFont="1" applyFill="1" applyBorder="1" applyAlignment="1">
      <alignment horizontal="center" vertical="center" wrapText="1"/>
    </xf>
    <xf numFmtId="0" fontId="117" fillId="0" borderId="71" xfId="0" applyFont="1" applyFill="1" applyBorder="1" applyAlignment="1" applyProtection="1">
      <alignment horizontal="center" vertical="center" wrapText="1"/>
      <protection locked="0"/>
    </xf>
    <xf numFmtId="0" fontId="117" fillId="0" borderId="71" xfId="1" applyNumberFormat="1" applyFont="1" applyFill="1" applyBorder="1" applyAlignment="1" applyProtection="1">
      <alignment horizontal="center" vertical="center" wrapText="1"/>
      <protection locked="0"/>
    </xf>
    <xf numFmtId="38" fontId="115" fillId="0" borderId="71" xfId="1" applyNumberFormat="1" applyFont="1" applyFill="1" applyBorder="1" applyAlignment="1" applyProtection="1">
      <alignment horizontal="center" vertical="center" wrapText="1"/>
      <protection locked="0"/>
    </xf>
    <xf numFmtId="0" fontId="133" fillId="58" borderId="54" xfId="0" applyFont="1" applyFill="1" applyBorder="1" applyAlignment="1" applyProtection="1">
      <alignment horizontal="center" vertical="center"/>
      <protection locked="0"/>
    </xf>
    <xf numFmtId="0" fontId="133" fillId="58" borderId="54" xfId="0" applyFont="1" applyFill="1" applyBorder="1" applyAlignment="1" applyProtection="1">
      <alignment horizontal="center" vertical="center" wrapText="1" shrinkToFit="1"/>
      <protection locked="0"/>
    </xf>
    <xf numFmtId="0" fontId="133" fillId="58" borderId="54" xfId="0" applyFont="1" applyFill="1" applyBorder="1" applyAlignment="1" applyProtection="1">
      <alignment horizontal="center" vertical="center" wrapText="1"/>
      <protection locked="0"/>
    </xf>
    <xf numFmtId="14" fontId="133" fillId="58" borderId="80" xfId="0" applyNumberFormat="1" applyFont="1" applyFill="1" applyBorder="1" applyAlignment="1" applyProtection="1">
      <alignment horizontal="center" vertical="center" wrapText="1"/>
      <protection locked="0"/>
    </xf>
    <xf numFmtId="0" fontId="133" fillId="58" borderId="71" xfId="0" applyFont="1" applyFill="1" applyBorder="1" applyAlignment="1" applyProtection="1">
      <alignment horizontal="center" vertical="center"/>
      <protection locked="0"/>
    </xf>
    <xf numFmtId="0" fontId="110" fillId="58" borderId="71" xfId="0" applyFont="1" applyFill="1" applyBorder="1" applyAlignment="1">
      <alignment horizontal="center" vertical="center"/>
    </xf>
    <xf numFmtId="0" fontId="110" fillId="58" borderId="71" xfId="0" applyFont="1" applyFill="1" applyBorder="1" applyAlignment="1">
      <alignment horizontal="center" vertical="center" wrapText="1" shrinkToFit="1"/>
    </xf>
    <xf numFmtId="0" fontId="73" fillId="0" borderId="0" xfId="0" applyFont="1" applyProtection="1">
      <protection locked="0"/>
    </xf>
    <xf numFmtId="0" fontId="4" fillId="0" borderId="0" xfId="0" applyFont="1" applyAlignment="1" applyProtection="1">
      <alignment horizontal="left" vertical="top" wrapText="1"/>
      <protection locked="0"/>
    </xf>
    <xf numFmtId="0" fontId="134" fillId="52" borderId="73" xfId="0" applyFont="1" applyFill="1" applyBorder="1" applyAlignment="1" applyProtection="1">
      <alignment horizontal="center" vertical="center"/>
      <protection locked="0"/>
    </xf>
    <xf numFmtId="0" fontId="134" fillId="52" borderId="73" xfId="0" applyFont="1" applyFill="1" applyBorder="1" applyAlignment="1" applyProtection="1">
      <alignment horizontal="center" vertical="center" wrapText="1" shrinkToFit="1"/>
      <protection locked="0"/>
    </xf>
    <xf numFmtId="0" fontId="134" fillId="52" borderId="73" xfId="0" applyFont="1" applyFill="1" applyBorder="1" applyAlignment="1" applyProtection="1">
      <alignment horizontal="center" vertical="center" wrapText="1"/>
      <protection locked="0"/>
    </xf>
    <xf numFmtId="38" fontId="115" fillId="0" borderId="87" xfId="1" applyNumberFormat="1" applyFont="1" applyBorder="1" applyAlignment="1" applyProtection="1">
      <alignment horizontal="center" vertical="center" wrapText="1"/>
      <protection locked="0"/>
    </xf>
    <xf numFmtId="0" fontId="134" fillId="52" borderId="0" xfId="0" applyFont="1" applyFill="1" applyBorder="1" applyAlignment="1" applyProtection="1">
      <alignment horizontal="center" vertical="center"/>
      <protection locked="0"/>
    </xf>
    <xf numFmtId="0" fontId="115" fillId="52" borderId="100" xfId="0" applyFont="1" applyFill="1" applyBorder="1" applyAlignment="1">
      <alignment horizontal="center" textRotation="90" wrapText="1"/>
    </xf>
    <xf numFmtId="0" fontId="115" fillId="52" borderId="100" xfId="0" applyFont="1" applyFill="1" applyBorder="1" applyAlignment="1">
      <alignment horizontal="center" wrapText="1" shrinkToFit="1"/>
    </xf>
    <xf numFmtId="164" fontId="116" fillId="52" borderId="100" xfId="1" applyNumberFormat="1" applyFont="1" applyFill="1" applyBorder="1" applyAlignment="1">
      <alignment horizontal="left" vertical="center" wrapText="1" shrinkToFit="1"/>
    </xf>
    <xf numFmtId="38" fontId="116" fillId="52" borderId="100" xfId="1" applyNumberFormat="1" applyFont="1" applyFill="1" applyBorder="1" applyAlignment="1">
      <alignment vertical="center" wrapText="1" shrinkToFit="1"/>
    </xf>
    <xf numFmtId="0" fontId="110" fillId="52" borderId="71" xfId="0" applyFont="1" applyFill="1" applyBorder="1" applyAlignment="1">
      <alignment horizontal="center" vertical="center"/>
    </xf>
    <xf numFmtId="0" fontId="110" fillId="52" borderId="71" xfId="0" applyFont="1" applyFill="1" applyBorder="1" applyAlignment="1">
      <alignment horizontal="center" vertical="center" wrapText="1" shrinkToFit="1"/>
    </xf>
    <xf numFmtId="0" fontId="110" fillId="52" borderId="71" xfId="0" applyFont="1" applyFill="1" applyBorder="1" applyAlignment="1">
      <alignment horizontal="center" vertical="center" wrapText="1"/>
    </xf>
    <xf numFmtId="0" fontId="134" fillId="52" borderId="101" xfId="0" applyFont="1" applyFill="1" applyBorder="1" applyAlignment="1" applyProtection="1">
      <alignment horizontal="center" vertical="center" wrapText="1"/>
      <protection locked="0"/>
    </xf>
    <xf numFmtId="0" fontId="110" fillId="56" borderId="88" xfId="0" applyFont="1" applyFill="1" applyBorder="1" applyAlignment="1">
      <alignment horizontal="center" vertical="center"/>
    </xf>
    <xf numFmtId="0" fontId="110" fillId="56" borderId="88" xfId="0" applyFont="1" applyFill="1" applyBorder="1" applyAlignment="1">
      <alignment horizontal="center" vertical="center" wrapText="1"/>
    </xf>
    <xf numFmtId="0" fontId="110" fillId="56" borderId="88" xfId="0" applyFont="1" applyFill="1" applyBorder="1" applyAlignment="1">
      <alignment horizontal="center" vertical="center" wrapText="1" shrinkToFit="1"/>
    </xf>
    <xf numFmtId="0" fontId="110" fillId="56" borderId="103" xfId="0" applyFont="1" applyFill="1" applyBorder="1" applyAlignment="1">
      <alignment horizontal="center" vertical="center" wrapText="1"/>
    </xf>
    <xf numFmtId="0" fontId="110" fillId="56" borderId="90" xfId="0" applyFont="1" applyFill="1" applyBorder="1" applyAlignment="1">
      <alignment horizontal="center" vertical="center" wrapText="1"/>
    </xf>
    <xf numFmtId="171" fontId="116" fillId="56" borderId="88" xfId="1" applyNumberFormat="1" applyFont="1" applyFill="1" applyBorder="1" applyAlignment="1">
      <alignment horizontal="center" vertical="center" wrapText="1" shrinkToFit="1"/>
    </xf>
    <xf numFmtId="171" fontId="116" fillId="56" borderId="90" xfId="1" applyNumberFormat="1" applyFont="1" applyFill="1" applyBorder="1" applyAlignment="1">
      <alignment horizontal="center" vertical="center" wrapText="1" shrinkToFit="1"/>
    </xf>
    <xf numFmtId="38" fontId="115" fillId="0" borderId="104" xfId="1" applyNumberFormat="1" applyFont="1" applyBorder="1" applyAlignment="1" applyProtection="1">
      <alignment horizontal="center" vertical="center" wrapText="1"/>
      <protection locked="0"/>
    </xf>
    <xf numFmtId="38" fontId="117" fillId="0" borderId="88" xfId="1" applyNumberFormat="1" applyFont="1" applyBorder="1" applyAlignment="1" applyProtection="1">
      <alignment horizontal="center" vertical="center" wrapText="1"/>
      <protection locked="0"/>
    </xf>
    <xf numFmtId="180" fontId="115" fillId="0" borderId="88" xfId="1" applyNumberFormat="1" applyFont="1" applyBorder="1" applyAlignment="1" applyProtection="1">
      <alignment horizontal="center" vertical="center" wrapText="1"/>
      <protection locked="0"/>
    </xf>
    <xf numFmtId="0" fontId="110" fillId="56" borderId="105" xfId="0" applyFont="1" applyFill="1" applyBorder="1" applyAlignment="1">
      <alignment horizontal="center" vertical="center" wrapText="1"/>
    </xf>
    <xf numFmtId="0" fontId="115" fillId="56" borderId="90" xfId="0" applyFont="1" applyFill="1" applyBorder="1" applyAlignment="1">
      <alignment horizontal="center" textRotation="90" wrapText="1"/>
    </xf>
    <xf numFmtId="0" fontId="115" fillId="56" borderId="90" xfId="0" applyFont="1" applyFill="1" applyBorder="1" applyAlignment="1">
      <alignment horizontal="center" wrapText="1"/>
    </xf>
    <xf numFmtId="0" fontId="115" fillId="56" borderId="90" xfId="0" applyFont="1" applyFill="1" applyBorder="1" applyAlignment="1">
      <alignment horizontal="center" wrapText="1" shrinkToFit="1"/>
    </xf>
    <xf numFmtId="164" fontId="116" fillId="56" borderId="90" xfId="1" applyNumberFormat="1" applyFont="1" applyFill="1" applyBorder="1" applyAlignment="1">
      <alignment horizontal="center" vertical="center" wrapText="1" shrinkToFit="1"/>
    </xf>
    <xf numFmtId="0" fontId="115" fillId="56" borderId="90" xfId="0" applyFont="1" applyFill="1" applyBorder="1" applyAlignment="1">
      <alignment wrapText="1" shrinkToFit="1"/>
    </xf>
    <xf numFmtId="171" fontId="127" fillId="56" borderId="105" xfId="0" applyNumberFormat="1" applyFont="1" applyFill="1" applyBorder="1" applyAlignment="1">
      <alignment horizontal="center" vertical="center" wrapText="1"/>
    </xf>
    <xf numFmtId="0" fontId="128" fillId="56" borderId="90" xfId="0" applyFont="1" applyFill="1" applyBorder="1" applyAlignment="1">
      <alignment horizontal="center" vertical="center" wrapText="1"/>
    </xf>
    <xf numFmtId="0" fontId="131" fillId="56" borderId="16" xfId="0" applyFont="1" applyFill="1" applyBorder="1" applyAlignment="1" applyProtection="1">
      <alignment horizontal="center" vertical="center"/>
      <protection locked="0"/>
    </xf>
    <xf numFmtId="0" fontId="131" fillId="56" borderId="80" xfId="0" applyFont="1" applyFill="1" applyBorder="1" applyAlignment="1" applyProtection="1">
      <alignment horizontal="center" vertical="center" wrapText="1"/>
      <protection locked="0"/>
    </xf>
    <xf numFmtId="0" fontId="131" fillId="56" borderId="80" xfId="0" applyFont="1" applyFill="1" applyBorder="1" applyAlignment="1" applyProtection="1">
      <alignment horizontal="center" vertical="center" wrapText="1" shrinkToFit="1"/>
      <protection locked="0"/>
    </xf>
    <xf numFmtId="0" fontId="131" fillId="56" borderId="106" xfId="0" applyFont="1" applyFill="1" applyBorder="1" applyAlignment="1" applyProtection="1">
      <alignment horizontal="center" vertical="center" wrapText="1"/>
      <protection locked="0"/>
    </xf>
    <xf numFmtId="0" fontId="131" fillId="56" borderId="107" xfId="0" applyFont="1" applyFill="1" applyBorder="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38" fontId="4" fillId="0" borderId="0" xfId="0" applyNumberFormat="1" applyFont="1" applyAlignment="1" applyProtection="1">
      <alignment vertical="center" wrapText="1"/>
      <protection locked="0"/>
    </xf>
    <xf numFmtId="0" fontId="4" fillId="0" borderId="0" xfId="0" applyFont="1" applyAlignment="1" applyProtection="1">
      <alignment vertical="center" wrapText="1"/>
      <protection locked="0"/>
    </xf>
    <xf numFmtId="38" fontId="4" fillId="0" borderId="0" xfId="0" applyNumberFormat="1" applyFont="1" applyAlignment="1" applyProtection="1">
      <alignment wrapText="1"/>
      <protection locked="0"/>
    </xf>
    <xf numFmtId="0" fontId="135" fillId="42" borderId="97" xfId="0" applyFont="1" applyFill="1" applyBorder="1" applyAlignment="1" applyProtection="1">
      <alignment horizontal="center" vertical="center"/>
      <protection locked="0"/>
    </xf>
    <xf numFmtId="0" fontId="135" fillId="42" borderId="97" xfId="0" applyFont="1" applyFill="1" applyBorder="1" applyAlignment="1" applyProtection="1">
      <alignment horizontal="center" vertical="center" wrapText="1" shrinkToFit="1"/>
      <protection locked="0"/>
    </xf>
    <xf numFmtId="0" fontId="135" fillId="42" borderId="97" xfId="0" applyFont="1" applyFill="1" applyBorder="1" applyAlignment="1" applyProtection="1">
      <alignment horizontal="center" vertical="center" wrapText="1"/>
      <protection locked="0"/>
    </xf>
    <xf numFmtId="0" fontId="115" fillId="42" borderId="108" xfId="0" applyFont="1" applyFill="1" applyBorder="1" applyAlignment="1">
      <alignment horizontal="center" vertical="center" textRotation="90" wrapText="1"/>
    </xf>
    <xf numFmtId="0" fontId="115" fillId="42" borderId="109" xfId="0" applyFont="1" applyFill="1" applyBorder="1" applyAlignment="1">
      <alignment horizontal="center" vertical="center" wrapText="1"/>
    </xf>
    <xf numFmtId="0" fontId="115" fillId="42" borderId="109" xfId="0" applyFont="1" applyFill="1" applyBorder="1" applyAlignment="1">
      <alignment horizontal="center" vertical="center" wrapText="1" shrinkToFit="1"/>
    </xf>
    <xf numFmtId="164" fontId="116" fillId="42" borderId="109" xfId="1" applyNumberFormat="1" applyFont="1" applyFill="1" applyBorder="1" applyAlignment="1">
      <alignment horizontal="left" vertical="center" wrapText="1" shrinkToFit="1"/>
    </xf>
    <xf numFmtId="0" fontId="110" fillId="42" borderId="14" xfId="0" applyFont="1" applyFill="1" applyBorder="1" applyAlignment="1">
      <alignment horizontal="center" vertical="center"/>
    </xf>
    <xf numFmtId="0" fontId="110" fillId="42" borderId="14" xfId="0" applyFont="1" applyFill="1" applyBorder="1" applyAlignment="1">
      <alignment horizontal="center" vertical="center" wrapText="1" shrinkToFit="1"/>
    </xf>
    <xf numFmtId="0" fontId="110" fillId="42" borderId="14" xfId="0" applyFont="1" applyFill="1" applyBorder="1" applyAlignment="1">
      <alignment horizontal="center" vertical="center" wrapText="1"/>
    </xf>
    <xf numFmtId="0" fontId="135" fillId="42" borderId="111" xfId="0" applyFont="1" applyFill="1" applyBorder="1" applyAlignment="1" applyProtection="1">
      <alignment horizontal="center" vertical="center" wrapText="1"/>
      <protection locked="0"/>
    </xf>
    <xf numFmtId="0" fontId="135" fillId="42" borderId="112" xfId="0" applyFont="1" applyFill="1" applyBorder="1" applyAlignment="1" applyProtection="1">
      <alignment horizontal="center" vertical="center"/>
      <protection locked="0"/>
    </xf>
    <xf numFmtId="49" fontId="120" fillId="40" borderId="98" xfId="0" applyNumberFormat="1" applyFont="1" applyFill="1" applyBorder="1" applyAlignment="1" applyProtection="1">
      <alignment horizontal="center" vertical="center" wrapText="1"/>
      <protection locked="0"/>
    </xf>
    <xf numFmtId="0" fontId="122" fillId="27" borderId="94" xfId="0" applyFont="1" applyFill="1" applyBorder="1" applyAlignment="1" applyProtection="1">
      <alignment horizontal="center" vertical="center" wrapText="1"/>
      <protection locked="0"/>
    </xf>
    <xf numFmtId="0" fontId="125" fillId="28" borderId="96" xfId="0" applyFont="1" applyFill="1" applyBorder="1" applyAlignment="1" applyProtection="1">
      <alignment horizontal="center" vertical="center" wrapText="1"/>
      <protection locked="0"/>
    </xf>
    <xf numFmtId="0" fontId="132" fillId="55" borderId="54" xfId="0" applyFont="1" applyFill="1" applyBorder="1" applyAlignment="1" applyProtection="1">
      <alignment horizontal="center" vertical="center"/>
      <protection locked="0"/>
    </xf>
    <xf numFmtId="0" fontId="115" fillId="55" borderId="90" xfId="0" applyFont="1" applyFill="1" applyBorder="1" applyAlignment="1">
      <alignment horizontal="center" textRotation="90" wrapText="1"/>
    </xf>
    <xf numFmtId="0" fontId="115" fillId="55" borderId="90" xfId="0" applyFont="1" applyFill="1" applyBorder="1" applyAlignment="1">
      <alignment horizontal="center" wrapText="1"/>
    </xf>
    <xf numFmtId="0" fontId="115" fillId="55" borderId="90" xfId="0" applyFont="1" applyFill="1" applyBorder="1" applyAlignment="1">
      <alignment horizontal="center" wrapText="1" shrinkToFit="1"/>
    </xf>
    <xf numFmtId="164" fontId="116" fillId="55" borderId="90" xfId="1" applyNumberFormat="1" applyFont="1" applyFill="1" applyBorder="1" applyAlignment="1">
      <alignment horizontal="left" wrapText="1" shrinkToFit="1"/>
    </xf>
    <xf numFmtId="165" fontId="115" fillId="55" borderId="90" xfId="61" applyNumberFormat="1" applyFont="1" applyFill="1" applyBorder="1" applyAlignment="1">
      <alignment horizontal="center" wrapText="1" shrinkToFit="1"/>
    </xf>
    <xf numFmtId="49" fontId="115" fillId="55" borderId="90" xfId="0" applyNumberFormat="1" applyFont="1" applyFill="1" applyBorder="1" applyAlignment="1">
      <alignment horizontal="center" wrapText="1" shrinkToFit="1"/>
    </xf>
    <xf numFmtId="38" fontId="115" fillId="55" borderId="90" xfId="0" applyNumberFormat="1" applyFont="1" applyFill="1" applyBorder="1" applyAlignment="1">
      <alignment horizontal="center" wrapText="1" shrinkToFit="1"/>
    </xf>
    <xf numFmtId="0" fontId="132" fillId="55" borderId="54" xfId="0" applyFont="1" applyFill="1" applyBorder="1" applyAlignment="1" applyProtection="1">
      <alignment horizontal="center" vertical="center" wrapText="1" shrinkToFit="1"/>
      <protection locked="0"/>
    </xf>
    <xf numFmtId="0" fontId="132" fillId="55" borderId="54" xfId="0" applyNumberFormat="1" applyFont="1" applyFill="1" applyBorder="1" applyAlignment="1" applyProtection="1">
      <alignment horizontal="center" vertical="center" wrapText="1" shrinkToFit="1"/>
      <protection locked="0"/>
    </xf>
    <xf numFmtId="0" fontId="30" fillId="32" borderId="90" xfId="0" applyFont="1" applyFill="1" applyBorder="1" applyAlignment="1" applyProtection="1">
      <alignment horizontal="left" vertical="center" wrapText="1"/>
      <protection hidden="1"/>
    </xf>
    <xf numFmtId="0" fontId="32" fillId="32" borderId="90" xfId="0" applyFont="1" applyFill="1" applyBorder="1" applyAlignment="1" applyProtection="1">
      <alignment horizontal="left" vertical="center" wrapText="1"/>
      <protection hidden="1"/>
    </xf>
    <xf numFmtId="174" fontId="37" fillId="32" borderId="90" xfId="0" applyNumberFormat="1" applyFont="1" applyFill="1" applyBorder="1" applyAlignment="1" applyProtection="1">
      <alignment horizontal="center" vertical="center" wrapText="1"/>
      <protection locked="0"/>
    </xf>
    <xf numFmtId="0" fontId="39" fillId="32" borderId="90" xfId="0" applyFont="1" applyFill="1" applyBorder="1" applyAlignment="1" applyProtection="1">
      <alignment horizontal="center" vertical="center" wrapText="1"/>
      <protection locked="0"/>
    </xf>
    <xf numFmtId="14" fontId="4" fillId="0" borderId="0" xfId="0" applyNumberFormat="1" applyFont="1" applyFill="1" applyProtection="1">
      <protection locked="0"/>
    </xf>
    <xf numFmtId="0" fontId="4" fillId="0" borderId="0" xfId="0" applyFont="1" applyFill="1" applyBorder="1" applyAlignment="1" applyProtection="1">
      <alignment wrapText="1"/>
      <protection locked="0"/>
    </xf>
    <xf numFmtId="0" fontId="44" fillId="0" borderId="0" xfId="0" applyFont="1" applyAlignment="1" applyProtection="1">
      <alignment horizontal="left" vertical="top" wrapText="1"/>
      <protection locked="0"/>
    </xf>
    <xf numFmtId="0" fontId="110" fillId="53" borderId="90" xfId="0" applyFont="1" applyFill="1" applyBorder="1" applyAlignment="1">
      <alignment horizontal="center" vertical="center" wrapText="1"/>
    </xf>
    <xf numFmtId="14" fontId="110" fillId="53" borderId="90" xfId="0" applyNumberFormat="1" applyFont="1" applyFill="1" applyBorder="1" applyAlignment="1">
      <alignment horizontal="center" vertical="center" wrapText="1"/>
    </xf>
    <xf numFmtId="164" fontId="30" fillId="0" borderId="0" xfId="0" applyNumberFormat="1" applyFont="1" applyAlignment="1" applyProtection="1">
      <alignment horizontal="left" vertical="top" wrapText="1"/>
      <protection locked="0"/>
    </xf>
    <xf numFmtId="37" fontId="115" fillId="0" borderId="71" xfId="1" applyNumberFormat="1" applyFont="1" applyFill="1" applyBorder="1" applyAlignment="1" applyProtection="1">
      <alignment horizontal="center" vertical="center" wrapText="1"/>
      <protection locked="0"/>
    </xf>
    <xf numFmtId="0" fontId="136" fillId="53" borderId="54" xfId="0" applyFont="1" applyFill="1" applyBorder="1" applyAlignment="1" applyProtection="1">
      <alignment horizontal="center" vertical="center" wrapText="1"/>
      <protection locked="0"/>
    </xf>
    <xf numFmtId="14" fontId="136" fillId="53" borderId="54" xfId="0" applyNumberFormat="1" applyFont="1" applyFill="1" applyBorder="1" applyAlignment="1" applyProtection="1">
      <alignment horizontal="center" vertical="center" wrapText="1"/>
      <protection locked="0"/>
    </xf>
    <xf numFmtId="0" fontId="136" fillId="53" borderId="114" xfId="0" applyFont="1" applyFill="1" applyBorder="1" applyAlignment="1" applyProtection="1">
      <alignment horizontal="center" vertical="center" wrapText="1"/>
      <protection locked="0"/>
    </xf>
    <xf numFmtId="0" fontId="115" fillId="53" borderId="113" xfId="0" applyFont="1" applyFill="1" applyBorder="1" applyAlignment="1">
      <alignment horizontal="center" wrapText="1"/>
    </xf>
    <xf numFmtId="0" fontId="115" fillId="53" borderId="113" xfId="0" applyFont="1" applyFill="1" applyBorder="1" applyAlignment="1">
      <alignment horizontal="center" wrapText="1" shrinkToFit="1"/>
    </xf>
    <xf numFmtId="0" fontId="116" fillId="53" borderId="113" xfId="0" applyFont="1" applyFill="1" applyBorder="1" applyAlignment="1">
      <alignment horizontal="center" wrapText="1" shrinkToFit="1"/>
    </xf>
    <xf numFmtId="178" fontId="116" fillId="53" borderId="113" xfId="210" applyNumberFormat="1" applyFont="1" applyFill="1" applyBorder="1" applyAlignment="1">
      <alignment horizontal="center" wrapText="1" shrinkToFit="1"/>
    </xf>
    <xf numFmtId="164" fontId="11" fillId="0" borderId="0" xfId="61" applyNumberFormat="1" applyFont="1" applyFill="1" applyBorder="1" applyAlignment="1" applyProtection="1">
      <alignment wrapText="1" shrinkToFit="1"/>
    </xf>
    <xf numFmtId="0" fontId="33" fillId="0" borderId="0" xfId="0" applyFont="1" applyAlignment="1" applyProtection="1">
      <alignment wrapText="1"/>
      <protection locked="0"/>
    </xf>
    <xf numFmtId="0" fontId="113" fillId="0" borderId="0" xfId="0" applyFont="1" applyAlignment="1" applyProtection="1">
      <alignment wrapText="1"/>
      <protection locked="0"/>
    </xf>
    <xf numFmtId="0" fontId="0" fillId="0" borderId="0" xfId="0" applyProtection="1">
      <protection locked="0"/>
    </xf>
    <xf numFmtId="0" fontId="30" fillId="0" borderId="0" xfId="0" applyFont="1" applyAlignment="1" applyProtection="1">
      <alignment horizontal="left"/>
      <protection locked="0"/>
    </xf>
    <xf numFmtId="0" fontId="30" fillId="0" borderId="0" xfId="0" applyFont="1" applyAlignment="1" applyProtection="1">
      <protection locked="0"/>
    </xf>
    <xf numFmtId="0" fontId="30" fillId="0" borderId="0" xfId="0" applyFont="1" applyAlignment="1" applyProtection="1">
      <alignment wrapText="1"/>
      <protection locked="0"/>
    </xf>
    <xf numFmtId="0" fontId="33" fillId="0" borderId="0" xfId="0" applyFont="1" applyProtection="1">
      <protection locked="0"/>
    </xf>
    <xf numFmtId="0" fontId="108" fillId="0" borderId="0" xfId="0" applyFont="1" applyProtection="1">
      <protection locked="0"/>
    </xf>
    <xf numFmtId="0" fontId="33" fillId="0" borderId="72" xfId="0" applyFont="1" applyFill="1" applyBorder="1" applyAlignment="1" applyProtection="1">
      <alignment horizontal="left" vertical="center" wrapText="1" indent="1"/>
      <protection locked="0"/>
    </xf>
    <xf numFmtId="179" fontId="33" fillId="0" borderId="74" xfId="0" quotePrefix="1" applyNumberFormat="1" applyFont="1" applyFill="1" applyBorder="1" applyAlignment="1" applyProtection="1">
      <alignment horizontal="center" vertical="center" wrapText="1" shrinkToFit="1"/>
      <protection locked="0"/>
    </xf>
    <xf numFmtId="192" fontId="33" fillId="0" borderId="74" xfId="3" applyNumberFormat="1" applyFont="1" applyFill="1" applyBorder="1" applyAlignment="1" applyProtection="1">
      <alignment horizontal="center" vertical="center" wrapText="1" shrinkToFit="1"/>
      <protection locked="0"/>
    </xf>
    <xf numFmtId="179" fontId="39" fillId="21" borderId="71" xfId="3" applyNumberFormat="1" applyFont="1" applyFill="1" applyBorder="1" applyAlignment="1" applyProtection="1">
      <alignment horizontal="center" vertical="center" wrapText="1" shrinkToFit="1"/>
      <protection locked="0"/>
    </xf>
    <xf numFmtId="0" fontId="33" fillId="28" borderId="78" xfId="0" applyFont="1" applyFill="1" applyBorder="1" applyAlignment="1" applyProtection="1">
      <alignment horizontal="center" vertical="center"/>
      <protection locked="0" hidden="1"/>
    </xf>
    <xf numFmtId="0" fontId="33" fillId="28" borderId="3" xfId="0" applyFont="1" applyFill="1" applyBorder="1" applyAlignment="1" applyProtection="1">
      <alignment horizontal="center" vertical="center" wrapText="1" shrinkToFit="1"/>
      <protection locked="0" hidden="1"/>
    </xf>
    <xf numFmtId="0" fontId="33" fillId="28" borderId="55" xfId="0" applyFont="1" applyFill="1" applyBorder="1" applyAlignment="1" applyProtection="1">
      <alignment horizontal="center" vertical="center" wrapText="1" shrinkToFit="1"/>
      <protection locked="0" hidden="1"/>
    </xf>
    <xf numFmtId="0" fontId="33" fillId="0" borderId="86" xfId="0" applyFont="1" applyBorder="1" applyAlignment="1" applyProtection="1">
      <alignment horizontal="left" vertical="center" indent="1"/>
      <protection locked="0"/>
    </xf>
    <xf numFmtId="192" fontId="33" fillId="0" borderId="87" xfId="3" applyNumberFormat="1" applyFont="1" applyFill="1" applyBorder="1" applyAlignment="1" applyProtection="1">
      <alignment horizontal="center" vertical="center" wrapText="1" shrinkToFit="1"/>
      <protection locked="0"/>
    </xf>
    <xf numFmtId="192" fontId="116" fillId="58" borderId="88" xfId="1" applyNumberFormat="1" applyFont="1" applyFill="1" applyBorder="1" applyAlignment="1">
      <alignment horizontal="center" wrapText="1" shrinkToFit="1"/>
    </xf>
    <xf numFmtId="192" fontId="116" fillId="58" borderId="90" xfId="1" applyNumberFormat="1" applyFont="1" applyFill="1" applyBorder="1" applyAlignment="1">
      <alignment horizontal="center" wrapText="1" shrinkToFit="1"/>
    </xf>
    <xf numFmtId="192" fontId="116" fillId="52" borderId="100" xfId="1" applyNumberFormat="1" applyFont="1" applyFill="1" applyBorder="1" applyAlignment="1">
      <alignment horizontal="center" vertical="center" wrapText="1" shrinkToFit="1"/>
    </xf>
    <xf numFmtId="192" fontId="116" fillId="52" borderId="99" xfId="1" applyNumberFormat="1" applyFont="1" applyFill="1" applyBorder="1" applyAlignment="1">
      <alignment horizontal="center" vertical="center" wrapText="1" shrinkToFit="1"/>
    </xf>
    <xf numFmtId="0" fontId="127" fillId="56" borderId="102" xfId="0" applyNumberFormat="1" applyFont="1" applyFill="1" applyBorder="1" applyAlignment="1">
      <alignment horizontal="center" vertical="center" wrapText="1"/>
    </xf>
    <xf numFmtId="0" fontId="116" fillId="56" borderId="89" xfId="1" applyNumberFormat="1" applyFont="1" applyFill="1" applyBorder="1" applyAlignment="1">
      <alignment horizontal="center" vertical="center" wrapText="1" shrinkToFit="1"/>
    </xf>
    <xf numFmtId="192" fontId="116" fillId="42" borderId="109" xfId="1" applyNumberFormat="1" applyFont="1" applyFill="1" applyBorder="1" applyAlignment="1">
      <alignment horizontal="center" vertical="center" wrapText="1" shrinkToFit="1"/>
    </xf>
    <xf numFmtId="192" fontId="116" fillId="42" borderId="110" xfId="1" applyNumberFormat="1" applyFont="1" applyFill="1" applyBorder="1" applyAlignment="1">
      <alignment horizontal="center" vertical="center" wrapText="1" shrinkToFit="1"/>
    </xf>
    <xf numFmtId="0" fontId="116" fillId="42" borderId="109" xfId="1" applyNumberFormat="1" applyFont="1" applyFill="1" applyBorder="1" applyAlignment="1">
      <alignment horizontal="center" vertical="center" wrapText="1" shrinkToFit="1"/>
    </xf>
    <xf numFmtId="192" fontId="116" fillId="53" borderId="113" xfId="1" applyNumberFormat="1" applyFont="1" applyFill="1" applyBorder="1" applyAlignment="1">
      <alignment horizontal="center" wrapText="1" shrinkToFit="1"/>
    </xf>
    <xf numFmtId="0" fontId="116" fillId="53" borderId="113" xfId="1" applyNumberFormat="1" applyFont="1" applyFill="1" applyBorder="1" applyAlignment="1">
      <alignment horizontal="center" wrapText="1" shrinkToFit="1"/>
    </xf>
    <xf numFmtId="0" fontId="0" fillId="0" borderId="0" xfId="0"/>
    <xf numFmtId="0" fontId="117" fillId="59" borderId="71" xfId="0" applyFont="1" applyFill="1" applyBorder="1" applyAlignment="1" applyProtection="1">
      <alignment horizontal="center" vertical="center" wrapText="1"/>
      <protection locked="0" hidden="1"/>
    </xf>
    <xf numFmtId="187" fontId="115" fillId="59" borderId="71" xfId="1" applyNumberFormat="1" applyFont="1" applyFill="1" applyBorder="1" applyAlignment="1" applyProtection="1">
      <alignment horizontal="center" vertical="center" wrapText="1"/>
      <protection locked="0"/>
    </xf>
    <xf numFmtId="0" fontId="4" fillId="0" borderId="0" xfId="0" applyFont="1" applyAlignment="1">
      <alignment horizontal="left"/>
    </xf>
    <xf numFmtId="0" fontId="7" fillId="45" borderId="0" xfId="0" applyFont="1" applyFill="1" applyAlignment="1">
      <alignment horizontal="left" wrapText="1"/>
    </xf>
    <xf numFmtId="0" fontId="4" fillId="47" borderId="34" xfId="0" applyFont="1" applyFill="1" applyBorder="1" applyAlignment="1">
      <alignment horizontal="center"/>
    </xf>
    <xf numFmtId="0" fontId="4" fillId="47" borderId="35" xfId="0" applyFont="1" applyFill="1" applyBorder="1" applyAlignment="1">
      <alignment horizontal="center"/>
    </xf>
    <xf numFmtId="0" fontId="96" fillId="10" borderId="37" xfId="80" applyFont="1" applyFill="1" applyBorder="1" applyAlignment="1" applyProtection="1">
      <alignment horizontal="center" vertical="center"/>
    </xf>
    <xf numFmtId="0" fontId="96" fillId="10" borderId="64" xfId="80" applyFont="1" applyFill="1" applyBorder="1" applyAlignment="1" applyProtection="1">
      <alignment horizontal="center" vertical="center"/>
    </xf>
    <xf numFmtId="0" fontId="30" fillId="0" borderId="8" xfId="84" applyFont="1" applyFill="1" applyBorder="1" applyAlignment="1" applyProtection="1">
      <alignment horizontal="left" vertical="center" wrapText="1" indent="1"/>
    </xf>
    <xf numFmtId="0" fontId="78" fillId="0" borderId="0" xfId="84" applyFont="1" applyAlignment="1" applyProtection="1">
      <alignment horizontal="center" vertical="center" wrapText="1"/>
    </xf>
    <xf numFmtId="0" fontId="104" fillId="10" borderId="64" xfId="80" applyFont="1" applyFill="1" applyBorder="1" applyAlignment="1" applyProtection="1">
      <alignment horizontal="center" vertical="center"/>
    </xf>
    <xf numFmtId="0" fontId="30" fillId="0" borderId="8" xfId="84" applyFont="1" applyBorder="1" applyAlignment="1" applyProtection="1">
      <alignment horizontal="left" vertical="center" wrapText="1" indent="1"/>
    </xf>
    <xf numFmtId="0" fontId="105" fillId="10" borderId="64" xfId="80" applyFont="1" applyFill="1" applyBorder="1" applyAlignment="1" applyProtection="1">
      <alignment horizontal="center" vertical="center"/>
    </xf>
    <xf numFmtId="0" fontId="30" fillId="0" borderId="8" xfId="84" applyFont="1" applyFill="1" applyBorder="1" applyAlignment="1" applyProtection="1">
      <alignment horizontal="left" vertical="center" indent="1"/>
    </xf>
    <xf numFmtId="0" fontId="101" fillId="0" borderId="8" xfId="84" applyFont="1" applyFill="1" applyBorder="1" applyAlignment="1" applyProtection="1">
      <alignment horizontal="center" vertical="center" wrapText="1"/>
    </xf>
    <xf numFmtId="0" fontId="96" fillId="10" borderId="65" xfId="80" applyFont="1" applyFill="1" applyBorder="1" applyAlignment="1" applyProtection="1">
      <alignment horizontal="center" vertical="center" wrapText="1"/>
    </xf>
    <xf numFmtId="0" fontId="96" fillId="10" borderId="66" xfId="80" applyFont="1" applyFill="1" applyBorder="1" applyAlignment="1" applyProtection="1">
      <alignment horizontal="center" vertical="center"/>
    </xf>
    <xf numFmtId="0" fontId="101" fillId="0" borderId="42" xfId="84" applyFont="1" applyFill="1" applyBorder="1" applyAlignment="1" applyProtection="1">
      <alignment horizontal="center" vertical="center" wrapText="1"/>
    </xf>
    <xf numFmtId="0" fontId="102" fillId="0" borderId="67" xfId="84" applyFont="1" applyFill="1" applyBorder="1" applyAlignment="1" applyProtection="1">
      <alignment horizontal="center" vertical="center"/>
    </xf>
    <xf numFmtId="0" fontId="31" fillId="0" borderId="67" xfId="84" applyFont="1" applyFill="1" applyBorder="1" applyAlignment="1" applyProtection="1">
      <alignment horizontal="center" vertical="center"/>
    </xf>
    <xf numFmtId="0" fontId="101" fillId="0" borderId="83" xfId="84" applyFont="1" applyFill="1" applyBorder="1" applyAlignment="1" applyProtection="1">
      <alignment horizontal="center" vertical="center"/>
    </xf>
    <xf numFmtId="0" fontId="93" fillId="49" borderId="57" xfId="84" applyFont="1" applyFill="1" applyBorder="1" applyAlignment="1" applyProtection="1">
      <alignment horizontal="center" vertical="center" wrapText="1"/>
    </xf>
    <xf numFmtId="0" fontId="93" fillId="49" borderId="57" xfId="84" applyFont="1" applyFill="1" applyBorder="1" applyAlignment="1" applyProtection="1">
      <alignment horizontal="center" vertical="center"/>
    </xf>
    <xf numFmtId="0" fontId="30" fillId="0" borderId="58" xfId="84" applyFont="1" applyFill="1" applyBorder="1" applyAlignment="1" applyProtection="1">
      <alignment horizontal="left" vertical="center" wrapText="1" indent="1"/>
    </xf>
    <xf numFmtId="0" fontId="101" fillId="0" borderId="8" xfId="84" applyFont="1" applyFill="1" applyBorder="1" applyAlignment="1" applyProtection="1">
      <alignment horizontal="center" vertical="center"/>
    </xf>
    <xf numFmtId="0" fontId="101" fillId="0" borderId="8" xfId="84" applyFont="1" applyFill="1" applyBorder="1" applyAlignment="1" applyProtection="1">
      <alignment horizontal="left" vertical="center" wrapText="1" indent="1"/>
    </xf>
    <xf numFmtId="0" fontId="101" fillId="0" borderId="58" xfId="84" applyFont="1" applyFill="1" applyBorder="1" applyAlignment="1" applyProtection="1">
      <alignment horizontal="left" vertical="center" wrapText="1" indent="1"/>
    </xf>
    <xf numFmtId="0" fontId="101" fillId="0" borderId="58" xfId="84" applyFont="1" applyFill="1" applyBorder="1" applyAlignment="1" applyProtection="1">
      <alignment horizontal="left" vertical="center" indent="1"/>
    </xf>
    <xf numFmtId="0" fontId="30" fillId="0" borderId="58" xfId="84" applyFont="1" applyFill="1" applyBorder="1" applyAlignment="1" applyProtection="1">
      <alignment horizontal="left" vertical="center" indent="1"/>
    </xf>
    <xf numFmtId="0" fontId="101" fillId="0" borderId="67" xfId="84" applyFont="1" applyFill="1" applyBorder="1" applyAlignment="1" applyProtection="1">
      <alignment horizontal="center" vertical="center"/>
    </xf>
    <xf numFmtId="0" fontId="96" fillId="10" borderId="37" xfId="80" applyFill="1" applyBorder="1" applyAlignment="1" applyProtection="1">
      <alignment horizontal="center" vertical="center"/>
    </xf>
    <xf numFmtId="0" fontId="96" fillId="10" borderId="64" xfId="80" applyFill="1" applyBorder="1" applyAlignment="1" applyProtection="1">
      <alignment horizontal="center" vertical="center"/>
    </xf>
    <xf numFmtId="0" fontId="101" fillId="0" borderId="42" xfId="84" applyFont="1" applyFill="1" applyBorder="1" applyAlignment="1" applyProtection="1">
      <alignment horizontal="left" vertical="center" indent="1"/>
    </xf>
    <xf numFmtId="0" fontId="30" fillId="0" borderId="42" xfId="84" applyFont="1" applyFill="1" applyBorder="1" applyAlignment="1" applyProtection="1">
      <alignment horizontal="left" vertical="center" indent="1"/>
    </xf>
    <xf numFmtId="0" fontId="30" fillId="0" borderId="45" xfId="84" applyFont="1" applyFill="1" applyBorder="1" applyAlignment="1" applyProtection="1">
      <alignment horizontal="left" vertical="center" indent="1"/>
    </xf>
    <xf numFmtId="0" fontId="103" fillId="0" borderId="0" xfId="84" applyFont="1" applyAlignment="1" applyProtection="1">
      <alignment horizontal="center"/>
    </xf>
    <xf numFmtId="0" fontId="27" fillId="0" borderId="0" xfId="84" applyFont="1" applyAlignment="1" applyProtection="1">
      <alignment horizontal="center"/>
    </xf>
    <xf numFmtId="172" fontId="33" fillId="0" borderId="16" xfId="84" applyNumberFormat="1" applyFont="1" applyFill="1" applyBorder="1" applyAlignment="1" applyProtection="1">
      <alignment horizontal="left" shrinkToFit="1"/>
      <protection locked="0"/>
    </xf>
    <xf numFmtId="0" fontId="39" fillId="19" borderId="0" xfId="84" applyFont="1" applyFill="1" applyBorder="1" applyAlignment="1" applyProtection="1">
      <alignment horizontal="left"/>
    </xf>
    <xf numFmtId="0" fontId="33" fillId="19" borderId="16" xfId="84" applyFont="1" applyFill="1" applyBorder="1" applyAlignment="1" applyProtection="1">
      <alignment horizontal="left" indent="1" shrinkToFit="1"/>
      <protection locked="0"/>
    </xf>
    <xf numFmtId="49" fontId="33" fillId="0" borderId="16" xfId="84" applyNumberFormat="1" applyFont="1" applyFill="1" applyBorder="1" applyAlignment="1" applyProtection="1">
      <alignment horizontal="center" shrinkToFit="1"/>
      <protection locked="0"/>
    </xf>
    <xf numFmtId="0" fontId="33" fillId="19" borderId="69" xfId="84" applyFont="1" applyFill="1" applyBorder="1" applyAlignment="1" applyProtection="1">
      <alignment horizontal="left" indent="1" shrinkToFit="1"/>
      <protection locked="0"/>
    </xf>
    <xf numFmtId="49" fontId="33" fillId="0" borderId="69" xfId="84" applyNumberFormat="1" applyFont="1" applyFill="1" applyBorder="1" applyAlignment="1" applyProtection="1">
      <alignment horizontal="center" shrinkToFit="1"/>
      <protection locked="0"/>
    </xf>
    <xf numFmtId="0" fontId="33" fillId="19" borderId="69" xfId="84" applyFont="1" applyFill="1" applyBorder="1" applyAlignment="1" applyProtection="1">
      <alignment horizontal="left" shrinkToFit="1"/>
      <protection locked="0"/>
    </xf>
    <xf numFmtId="0" fontId="33" fillId="0" borderId="16" xfId="84" applyFont="1" applyFill="1" applyBorder="1" applyAlignment="1" applyProtection="1">
      <alignment horizontal="left" shrinkToFit="1"/>
      <protection locked="0"/>
    </xf>
    <xf numFmtId="0" fontId="33" fillId="19" borderId="0" xfId="84" applyFont="1" applyFill="1" applyBorder="1" applyAlignment="1" applyProtection="1">
      <alignment horizontal="left"/>
    </xf>
    <xf numFmtId="0" fontId="39" fillId="0" borderId="16" xfId="84" applyFont="1" applyBorder="1" applyAlignment="1" applyProtection="1">
      <alignment horizontal="center" vertical="center"/>
    </xf>
    <xf numFmtId="0" fontId="33" fillId="30" borderId="57" xfId="84" applyFont="1" applyFill="1" applyBorder="1" applyAlignment="1" applyProtection="1">
      <alignment horizontal="center" vertical="center"/>
    </xf>
    <xf numFmtId="189" fontId="39" fillId="0" borderId="57" xfId="84" applyNumberFormat="1" applyFont="1" applyFill="1" applyBorder="1" applyAlignment="1" applyProtection="1">
      <alignment horizontal="center" vertical="center"/>
      <protection locked="0"/>
    </xf>
    <xf numFmtId="0" fontId="87" fillId="0" borderId="58" xfId="84" applyFont="1" applyBorder="1" applyAlignment="1" applyProtection="1">
      <alignment horizontal="center"/>
    </xf>
    <xf numFmtId="0" fontId="87" fillId="19" borderId="0" xfId="84" applyFont="1" applyFill="1" applyBorder="1" applyAlignment="1" applyProtection="1">
      <alignment horizontal="center" vertical="center" wrapText="1"/>
    </xf>
    <xf numFmtId="0" fontId="33" fillId="0" borderId="0" xfId="84" applyFont="1" applyBorder="1" applyAlignment="1" applyProtection="1">
      <alignment horizontal="center" vertical="center"/>
    </xf>
    <xf numFmtId="0" fontId="30" fillId="19" borderId="0" xfId="84" applyFont="1" applyFill="1" applyBorder="1" applyAlignment="1" applyProtection="1">
      <alignment horizontal="center"/>
    </xf>
    <xf numFmtId="0" fontId="39" fillId="0" borderId="0" xfId="84" applyFont="1" applyFill="1" applyBorder="1" applyAlignment="1" applyProtection="1">
      <alignment horizontal="center" vertical="center" wrapText="1" shrinkToFit="1"/>
    </xf>
    <xf numFmtId="0" fontId="30" fillId="0" borderId="0" xfId="84" applyFont="1" applyFill="1" applyBorder="1" applyAlignment="1" applyProtection="1">
      <alignment horizontal="center" vertical="center"/>
    </xf>
    <xf numFmtId="0" fontId="30" fillId="0" borderId="58" xfId="84" applyFont="1" applyFill="1" applyBorder="1" applyAlignment="1" applyProtection="1">
      <alignment horizontal="left" vertical="center"/>
    </xf>
    <xf numFmtId="0" fontId="39" fillId="0" borderId="0" xfId="84" applyNumberFormat="1" applyFont="1" applyFill="1" applyBorder="1" applyAlignment="1" applyProtection="1">
      <alignment horizontal="right" vertical="center" wrapText="1"/>
    </xf>
    <xf numFmtId="14" fontId="39" fillId="0" borderId="0" xfId="84" applyNumberFormat="1" applyFont="1" applyFill="1" applyBorder="1" applyAlignment="1" applyProtection="1">
      <alignment horizontal="center" vertical="center" wrapText="1"/>
    </xf>
    <xf numFmtId="0" fontId="39" fillId="0" borderId="0" xfId="84" applyFont="1" applyFill="1" applyBorder="1" applyAlignment="1" applyProtection="1">
      <alignment horizontal="left"/>
    </xf>
    <xf numFmtId="0" fontId="33" fillId="0" borderId="16" xfId="84" applyFont="1" applyFill="1" applyBorder="1" applyAlignment="1" applyProtection="1">
      <alignment horizontal="center"/>
      <protection locked="0"/>
    </xf>
    <xf numFmtId="0" fontId="33" fillId="0" borderId="0" xfId="84" applyFont="1" applyAlignment="1" applyProtection="1">
      <alignment horizontal="right"/>
    </xf>
    <xf numFmtId="0" fontId="31" fillId="0" borderId="0" xfId="84" applyFont="1" applyFill="1" applyBorder="1" applyAlignment="1" applyProtection="1">
      <alignment horizontal="center" vertical="center" wrapText="1"/>
    </xf>
    <xf numFmtId="0" fontId="20" fillId="0" borderId="0" xfId="84" applyFont="1" applyFill="1" applyBorder="1" applyAlignment="1" applyProtection="1">
      <alignment horizontal="center"/>
    </xf>
    <xf numFmtId="0" fontId="39" fillId="0" borderId="0" xfId="84" applyFont="1" applyFill="1" applyBorder="1" applyAlignment="1" applyProtection="1">
      <alignment horizontal="left" vertical="center" wrapText="1"/>
    </xf>
    <xf numFmtId="0" fontId="39" fillId="0" borderId="0" xfId="84" applyFont="1" applyFill="1" applyBorder="1" applyAlignment="1" applyProtection="1">
      <alignment horizontal="left" vertical="center"/>
    </xf>
    <xf numFmtId="0" fontId="33" fillId="0" borderId="16" xfId="84" applyNumberFormat="1" applyFont="1" applyFill="1" applyBorder="1" applyAlignment="1" applyProtection="1">
      <alignment horizontal="center" wrapText="1" shrinkToFit="1"/>
    </xf>
    <xf numFmtId="0" fontId="33" fillId="0" borderId="16" xfId="84" applyNumberFormat="1" applyFont="1" applyFill="1" applyBorder="1" applyAlignment="1" applyProtection="1">
      <alignment horizontal="center" shrinkToFit="1"/>
    </xf>
    <xf numFmtId="0" fontId="33" fillId="0" borderId="16" xfId="84" applyFont="1" applyFill="1" applyBorder="1" applyAlignment="1" applyProtection="1">
      <alignment horizontal="left"/>
      <protection locked="0"/>
    </xf>
    <xf numFmtId="0" fontId="90" fillId="19" borderId="16" xfId="84" applyFont="1" applyFill="1" applyBorder="1" applyAlignment="1" applyProtection="1">
      <alignment horizontal="center" wrapText="1"/>
    </xf>
    <xf numFmtId="0" fontId="39" fillId="0" borderId="0" xfId="84" applyNumberFormat="1" applyFont="1" applyBorder="1" applyAlignment="1" applyProtection="1">
      <alignment horizontal="left" wrapText="1"/>
    </xf>
    <xf numFmtId="0" fontId="39" fillId="0" borderId="16" xfId="84" applyNumberFormat="1" applyFont="1" applyBorder="1" applyAlignment="1" applyProtection="1">
      <alignment horizontal="left" vertical="center" wrapText="1"/>
    </xf>
    <xf numFmtId="0" fontId="39" fillId="0" borderId="58" xfId="84" applyFont="1" applyFill="1" applyBorder="1" applyAlignment="1" applyProtection="1">
      <alignment horizontal="left"/>
    </xf>
    <xf numFmtId="0" fontId="33" fillId="0" borderId="16" xfId="84" applyFont="1" applyFill="1" applyBorder="1" applyAlignment="1" applyProtection="1">
      <alignment horizontal="left" indent="1"/>
      <protection locked="0"/>
    </xf>
    <xf numFmtId="0" fontId="33" fillId="0" borderId="0" xfId="84" applyFont="1" applyFill="1" applyBorder="1" applyAlignment="1" applyProtection="1">
      <alignment horizontal="left"/>
    </xf>
    <xf numFmtId="0" fontId="33" fillId="0" borderId="69" xfId="84" applyFont="1" applyFill="1" applyBorder="1" applyAlignment="1" applyProtection="1">
      <alignment horizontal="left"/>
      <protection locked="0"/>
    </xf>
    <xf numFmtId="172" fontId="33" fillId="0" borderId="69" xfId="84" applyNumberFormat="1" applyFont="1" applyFill="1" applyBorder="1" applyAlignment="1" applyProtection="1">
      <alignment horizontal="left" indent="1"/>
      <protection locked="0"/>
    </xf>
    <xf numFmtId="0" fontId="31" fillId="0" borderId="16" xfId="84" applyFont="1" applyFill="1" applyBorder="1" applyAlignment="1" applyProtection="1">
      <alignment horizontal="left"/>
    </xf>
    <xf numFmtId="169" fontId="33" fillId="0" borderId="16" xfId="84" applyNumberFormat="1" applyFont="1" applyFill="1" applyBorder="1" applyAlignment="1" applyProtection="1">
      <alignment horizontal="center"/>
      <protection locked="0"/>
    </xf>
    <xf numFmtId="184" fontId="33" fillId="19" borderId="16" xfId="84" applyNumberFormat="1" applyFont="1" applyFill="1" applyBorder="1" applyAlignment="1" applyProtection="1">
      <alignment horizontal="center"/>
      <protection locked="0"/>
    </xf>
    <xf numFmtId="0" fontId="39" fillId="19" borderId="0" xfId="84" applyFont="1" applyFill="1" applyBorder="1" applyAlignment="1" applyProtection="1">
      <alignment horizontal="center"/>
    </xf>
    <xf numFmtId="0" fontId="1" fillId="0" borderId="0" xfId="84" applyFont="1" applyBorder="1" applyAlignment="1" applyProtection="1">
      <alignment horizontal="center"/>
    </xf>
    <xf numFmtId="0" fontId="39" fillId="43" borderId="57" xfId="84" applyFont="1" applyFill="1" applyBorder="1" applyAlignment="1" applyProtection="1">
      <alignment horizontal="center" vertical="center"/>
    </xf>
    <xf numFmtId="0" fontId="30" fillId="8" borderId="58" xfId="84" applyFont="1" applyFill="1" applyBorder="1" applyAlignment="1" applyProtection="1">
      <alignment horizontal="left" wrapText="1"/>
    </xf>
    <xf numFmtId="0" fontId="33" fillId="19" borderId="16" xfId="84" applyFont="1" applyFill="1" applyBorder="1" applyAlignment="1" applyProtection="1">
      <alignment horizontal="center" vertical="center"/>
    </xf>
    <xf numFmtId="0" fontId="32" fillId="8" borderId="58" xfId="84" applyFont="1" applyFill="1" applyBorder="1" applyAlignment="1" applyProtection="1">
      <alignment horizontal="left" vertical="top"/>
    </xf>
    <xf numFmtId="0" fontId="32" fillId="19" borderId="58" xfId="84" applyFont="1" applyFill="1" applyBorder="1" applyAlignment="1" applyProtection="1">
      <alignment horizontal="left" vertical="top"/>
    </xf>
    <xf numFmtId="0" fontId="45" fillId="3" borderId="4" xfId="0" applyFont="1" applyFill="1" applyBorder="1" applyAlignment="1" applyProtection="1">
      <alignment horizontal="center" vertical="center" wrapText="1"/>
      <protection hidden="1"/>
    </xf>
    <xf numFmtId="0" fontId="37" fillId="14" borderId="4" xfId="0" applyFont="1" applyFill="1" applyBorder="1" applyAlignment="1" applyProtection="1">
      <alignment horizontal="center" vertical="center"/>
    </xf>
    <xf numFmtId="0" fontId="29" fillId="21" borderId="87" xfId="0" applyFont="1" applyFill="1" applyBorder="1" applyAlignment="1" applyProtection="1">
      <alignment horizontal="center" vertical="center" wrapText="1"/>
      <protection hidden="1"/>
    </xf>
    <xf numFmtId="0" fontId="29" fillId="21" borderId="76" xfId="0" applyFont="1" applyFill="1" applyBorder="1" applyAlignment="1" applyProtection="1">
      <alignment horizontal="center" vertical="center" wrapText="1"/>
      <protection hidden="1"/>
    </xf>
    <xf numFmtId="0" fontId="29" fillId="21" borderId="86" xfId="0" applyFont="1" applyFill="1" applyBorder="1" applyAlignment="1" applyProtection="1">
      <alignment horizontal="center" vertical="center" wrapText="1"/>
      <protection hidden="1"/>
    </xf>
    <xf numFmtId="0" fontId="31" fillId="0" borderId="16" xfId="0" applyFont="1" applyFill="1" applyBorder="1" applyAlignment="1" applyProtection="1">
      <alignment horizontal="center" vertical="top"/>
      <protection hidden="1"/>
    </xf>
    <xf numFmtId="0" fontId="45" fillId="0" borderId="0" xfId="0" applyFont="1" applyFill="1" applyBorder="1" applyAlignment="1" applyProtection="1">
      <protection hidden="1"/>
    </xf>
    <xf numFmtId="177" fontId="31" fillId="0" borderId="0" xfId="0" applyNumberFormat="1" applyFont="1" applyFill="1" applyBorder="1" applyAlignment="1" applyProtection="1">
      <protection hidden="1"/>
    </xf>
    <xf numFmtId="0" fontId="31" fillId="0" borderId="0" xfId="0" applyFont="1" applyFill="1" applyBorder="1" applyAlignment="1" applyProtection="1">
      <alignment vertical="top"/>
      <protection hidden="1"/>
    </xf>
    <xf numFmtId="0" fontId="34" fillId="0" borderId="0" xfId="0" applyFont="1" applyFill="1" applyAlignment="1" applyProtection="1">
      <alignment horizontal="center" vertical="center"/>
      <protection hidden="1"/>
    </xf>
    <xf numFmtId="0" fontId="30" fillId="0" borderId="0" xfId="0" applyFont="1" applyFill="1" applyAlignment="1" applyProtection="1">
      <alignment horizontal="center" vertical="center"/>
      <protection hidden="1"/>
    </xf>
    <xf numFmtId="0" fontId="30" fillId="0" borderId="79" xfId="0" applyFont="1" applyFill="1" applyBorder="1" applyAlignment="1" applyProtection="1">
      <alignment horizontal="center" vertical="center"/>
      <protection hidden="1"/>
    </xf>
    <xf numFmtId="0" fontId="28" fillId="0" borderId="0" xfId="0" applyFont="1" applyFill="1" applyAlignment="1" applyProtection="1">
      <alignment horizontal="center" vertical="center"/>
      <protection hidden="1"/>
    </xf>
    <xf numFmtId="0" fontId="28" fillId="0" borderId="56" xfId="0" applyFont="1" applyFill="1" applyBorder="1" applyAlignment="1" applyProtection="1">
      <alignment horizontal="center" vertical="center"/>
      <protection hidden="1"/>
    </xf>
    <xf numFmtId="0" fontId="28" fillId="0" borderId="0" xfId="0" applyFont="1" applyFill="1" applyAlignment="1" applyProtection="1">
      <alignment horizontal="center"/>
      <protection hidden="1"/>
    </xf>
    <xf numFmtId="0" fontId="28" fillId="0" borderId="56" xfId="0" applyFont="1" applyFill="1" applyBorder="1" applyAlignment="1" applyProtection="1">
      <alignment horizontal="center"/>
      <protection hidden="1"/>
    </xf>
    <xf numFmtId="0" fontId="45" fillId="6" borderId="87" xfId="0" applyFont="1" applyFill="1" applyBorder="1" applyAlignment="1" applyProtection="1">
      <alignment horizontal="center" vertical="center"/>
    </xf>
    <xf numFmtId="0" fontId="45" fillId="6" borderId="76" xfId="0" applyFont="1" applyFill="1" applyBorder="1" applyAlignment="1" applyProtection="1">
      <alignment horizontal="center" vertical="center"/>
    </xf>
    <xf numFmtId="0" fontId="45" fillId="6" borderId="86" xfId="0" applyFont="1" applyFill="1" applyBorder="1" applyAlignment="1" applyProtection="1">
      <alignment horizontal="center" vertical="center"/>
    </xf>
    <xf numFmtId="0" fontId="37" fillId="40" borderId="71"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top"/>
      <protection hidden="1"/>
    </xf>
    <xf numFmtId="0" fontId="34" fillId="0" borderId="0" xfId="0" applyFont="1" applyFill="1" applyBorder="1" applyAlignment="1" applyProtection="1">
      <alignment horizontal="left" vertical="top"/>
      <protection hidden="1"/>
    </xf>
    <xf numFmtId="0" fontId="34" fillId="0" borderId="75" xfId="0" applyFont="1" applyFill="1" applyBorder="1" applyAlignment="1" applyProtection="1">
      <alignment horizontal="left" vertical="top"/>
      <protection hidden="1"/>
    </xf>
    <xf numFmtId="0" fontId="39" fillId="9" borderId="87" xfId="0" applyFont="1" applyFill="1" applyBorder="1" applyAlignment="1" applyProtection="1">
      <alignment horizontal="center" vertical="center"/>
    </xf>
    <xf numFmtId="0" fontId="39" fillId="9" borderId="76" xfId="0" applyFont="1" applyFill="1" applyBorder="1" applyAlignment="1" applyProtection="1">
      <alignment horizontal="center" vertical="center"/>
    </xf>
    <xf numFmtId="0" fontId="39" fillId="9" borderId="86" xfId="0" applyFont="1" applyFill="1" applyBorder="1" applyAlignment="1" applyProtection="1">
      <alignment horizontal="center" vertical="center"/>
    </xf>
    <xf numFmtId="191" fontId="31" fillId="40" borderId="71" xfId="0" applyNumberFormat="1" applyFont="1" applyFill="1" applyBorder="1" applyAlignment="1" applyProtection="1">
      <alignment horizontal="center" vertical="center"/>
      <protection hidden="1"/>
    </xf>
    <xf numFmtId="168" fontId="30" fillId="40" borderId="71" xfId="0" applyNumberFormat="1" applyFont="1" applyFill="1" applyBorder="1" applyAlignment="1" applyProtection="1">
      <alignment horizontal="center" vertical="center"/>
      <protection hidden="1"/>
    </xf>
    <xf numFmtId="181" fontId="31" fillId="0" borderId="0" xfId="0" applyNumberFormat="1" applyFont="1" applyFill="1" applyBorder="1" applyAlignment="1" applyProtection="1">
      <alignment horizontal="left" vertical="top"/>
      <protection hidden="1"/>
    </xf>
    <xf numFmtId="177" fontId="31" fillId="0" borderId="0" xfId="0" applyNumberFormat="1" applyFont="1" applyBorder="1" applyAlignment="1" applyProtection="1">
      <alignment horizontal="left"/>
      <protection hidden="1"/>
    </xf>
    <xf numFmtId="177" fontId="30" fillId="0" borderId="0" xfId="0" applyNumberFormat="1" applyFont="1" applyBorder="1" applyAlignment="1" applyProtection="1">
      <alignment horizontal="left"/>
      <protection hidden="1"/>
    </xf>
    <xf numFmtId="168" fontId="31" fillId="40" borderId="71" xfId="0" applyNumberFormat="1" applyFont="1" applyFill="1" applyBorder="1" applyAlignment="1" applyProtection="1">
      <alignment horizontal="center" vertical="center"/>
      <protection locked="0"/>
    </xf>
    <xf numFmtId="168" fontId="30" fillId="40" borderId="71" xfId="0" applyNumberFormat="1" applyFont="1" applyFill="1" applyBorder="1" applyAlignment="1" applyProtection="1">
      <alignment horizontal="center" vertical="center"/>
      <protection locked="0"/>
    </xf>
    <xf numFmtId="0" fontId="37" fillId="40" borderId="71" xfId="81" applyNumberFormat="1" applyFont="1" applyFill="1" applyBorder="1" applyAlignment="1" applyProtection="1">
      <alignment horizontal="center" vertical="center"/>
      <protection locked="0"/>
    </xf>
    <xf numFmtId="0" fontId="45" fillId="27" borderId="4" xfId="0" applyFont="1" applyFill="1" applyBorder="1" applyAlignment="1" applyProtection="1">
      <alignment horizontal="center" vertical="center"/>
      <protection hidden="1"/>
    </xf>
    <xf numFmtId="0" fontId="45" fillId="27" borderId="48" xfId="0" applyFont="1" applyFill="1" applyBorder="1" applyAlignment="1" applyProtection="1">
      <alignment horizontal="center" vertical="center"/>
      <protection hidden="1"/>
    </xf>
    <xf numFmtId="0" fontId="37" fillId="27" borderId="71" xfId="0" applyFont="1" applyFill="1" applyBorder="1" applyAlignment="1" applyProtection="1">
      <alignment horizontal="center" vertical="center"/>
      <protection locked="0" hidden="1"/>
    </xf>
    <xf numFmtId="0" fontId="31" fillId="27" borderId="71" xfId="0" applyFont="1" applyFill="1" applyBorder="1" applyAlignment="1" applyProtection="1">
      <alignment horizontal="center" vertical="center"/>
      <protection locked="0" hidden="1"/>
    </xf>
    <xf numFmtId="168" fontId="31" fillId="27" borderId="71" xfId="0" applyNumberFormat="1" applyFont="1" applyFill="1" applyBorder="1" applyAlignment="1" applyProtection="1">
      <alignment horizontal="center" vertical="center"/>
      <protection locked="0" hidden="1"/>
    </xf>
    <xf numFmtId="0" fontId="39" fillId="9" borderId="4" xfId="0" applyFont="1" applyFill="1" applyBorder="1" applyAlignment="1" applyProtection="1">
      <alignment horizontal="center" vertical="center"/>
      <protection hidden="1"/>
    </xf>
    <xf numFmtId="0" fontId="39" fillId="9" borderId="48" xfId="0" applyFont="1" applyFill="1" applyBorder="1" applyAlignment="1" applyProtection="1">
      <alignment horizontal="center" vertical="center"/>
      <protection hidden="1"/>
    </xf>
    <xf numFmtId="177" fontId="31" fillId="0" borderId="0" xfId="0" applyNumberFormat="1" applyFont="1" applyAlignment="1" applyProtection="1">
      <alignment horizontal="left"/>
      <protection hidden="1"/>
    </xf>
    <xf numFmtId="0" fontId="27" fillId="0" borderId="0" xfId="0" applyFont="1" applyProtection="1">
      <protection hidden="1"/>
    </xf>
    <xf numFmtId="0" fontId="27" fillId="0" borderId="10" xfId="0" applyFont="1" applyBorder="1" applyProtection="1">
      <protection hidden="1"/>
    </xf>
    <xf numFmtId="0" fontId="37" fillId="27" borderId="71" xfId="0" applyFont="1" applyFill="1" applyBorder="1" applyAlignment="1" applyProtection="1">
      <alignment horizontal="center" vertical="center"/>
      <protection locked="0"/>
    </xf>
    <xf numFmtId="191" fontId="31" fillId="27" borderId="71" xfId="0" applyNumberFormat="1" applyFont="1" applyFill="1" applyBorder="1" applyAlignment="1" applyProtection="1">
      <alignment horizontal="center" vertical="center"/>
    </xf>
    <xf numFmtId="168" fontId="30" fillId="27" borderId="71" xfId="0" applyNumberFormat="1" applyFont="1" applyFill="1" applyBorder="1" applyAlignment="1" applyProtection="1">
      <alignment horizontal="center" vertical="center"/>
    </xf>
    <xf numFmtId="181" fontId="31" fillId="0" borderId="0" xfId="0" applyNumberFormat="1" applyFont="1" applyBorder="1" applyAlignment="1" applyProtection="1">
      <alignment horizontal="left" vertical="top"/>
      <protection hidden="1"/>
    </xf>
    <xf numFmtId="0" fontId="30" fillId="0" borderId="0" xfId="0" applyNumberFormat="1" applyFont="1" applyBorder="1" applyAlignment="1" applyProtection="1">
      <alignment horizontal="left" vertical="top"/>
      <protection hidden="1"/>
    </xf>
    <xf numFmtId="0" fontId="27" fillId="0" borderId="0" xfId="0" applyFont="1" applyBorder="1" applyProtection="1">
      <protection hidden="1"/>
    </xf>
    <xf numFmtId="0" fontId="30" fillId="0" borderId="0" xfId="0" applyFont="1" applyBorder="1" applyProtection="1">
      <protection hidden="1"/>
    </xf>
    <xf numFmtId="0" fontId="37" fillId="28" borderId="71" xfId="0" applyFont="1" applyFill="1" applyBorder="1" applyAlignment="1" applyProtection="1">
      <alignment horizontal="center" vertical="center"/>
      <protection locked="0"/>
    </xf>
    <xf numFmtId="0" fontId="30" fillId="0" borderId="0" xfId="0" applyFont="1" applyProtection="1">
      <protection hidden="1"/>
    </xf>
    <xf numFmtId="0" fontId="30" fillId="0" borderId="9" xfId="0" applyFont="1" applyBorder="1" applyProtection="1">
      <protection hidden="1"/>
    </xf>
    <xf numFmtId="191" fontId="31" fillId="39" borderId="71" xfId="0" applyNumberFormat="1" applyFont="1" applyFill="1" applyBorder="1" applyAlignment="1" applyProtection="1">
      <alignment horizontal="center" vertical="center"/>
    </xf>
    <xf numFmtId="168" fontId="30" fillId="39" borderId="71" xfId="0" applyNumberFormat="1" applyFont="1" applyFill="1" applyBorder="1" applyAlignment="1" applyProtection="1">
      <alignment horizontal="center" vertical="center"/>
    </xf>
    <xf numFmtId="177" fontId="30" fillId="0" borderId="0" xfId="0" applyNumberFormat="1" applyFont="1" applyAlignment="1" applyProtection="1">
      <alignment horizontal="left"/>
      <protection hidden="1"/>
    </xf>
    <xf numFmtId="168" fontId="31" fillId="28" borderId="71" xfId="0" applyNumberFormat="1" applyFont="1" applyFill="1" applyBorder="1" applyAlignment="1" applyProtection="1">
      <alignment horizontal="center" vertical="center"/>
      <protection locked="0"/>
    </xf>
    <xf numFmtId="0" fontId="45" fillId="28" borderId="25" xfId="0" applyFont="1" applyFill="1" applyBorder="1" applyAlignment="1" applyProtection="1">
      <alignment horizontal="center" vertical="center"/>
      <protection hidden="1"/>
    </xf>
    <xf numFmtId="0" fontId="45" fillId="28" borderId="20" xfId="0" applyFont="1" applyFill="1" applyBorder="1" applyAlignment="1" applyProtection="1">
      <alignment horizontal="center" vertical="center"/>
      <protection hidden="1"/>
    </xf>
    <xf numFmtId="0" fontId="45" fillId="28" borderId="21" xfId="0" applyFont="1" applyFill="1" applyBorder="1" applyAlignment="1" applyProtection="1">
      <alignment horizontal="center" vertical="center"/>
      <protection hidden="1"/>
    </xf>
    <xf numFmtId="0" fontId="39" fillId="9" borderId="22" xfId="0" applyFont="1" applyFill="1" applyBorder="1" applyAlignment="1" applyProtection="1">
      <alignment horizontal="center" vertical="center"/>
      <protection hidden="1"/>
    </xf>
    <xf numFmtId="0" fontId="39" fillId="9" borderId="23" xfId="0" applyFont="1" applyFill="1" applyBorder="1" applyAlignment="1" applyProtection="1">
      <alignment horizontal="center" vertical="center"/>
      <protection hidden="1"/>
    </xf>
    <xf numFmtId="0" fontId="39" fillId="9" borderId="24" xfId="0" applyFont="1" applyFill="1" applyBorder="1" applyAlignment="1" applyProtection="1">
      <alignment horizontal="center" vertical="center"/>
      <protection hidden="1"/>
    </xf>
    <xf numFmtId="0" fontId="30" fillId="0" borderId="0" xfId="0" applyFont="1" applyFill="1" applyBorder="1" applyAlignment="1" applyProtection="1">
      <alignment horizontal="left" vertical="top"/>
      <protection hidden="1"/>
    </xf>
    <xf numFmtId="0" fontId="37" fillId="48" borderId="71" xfId="0" applyFont="1" applyFill="1" applyBorder="1" applyAlignment="1" applyProtection="1">
      <alignment horizontal="center" vertical="top"/>
      <protection locked="0"/>
    </xf>
    <xf numFmtId="0" fontId="31" fillId="48" borderId="71" xfId="0" applyFont="1" applyFill="1" applyBorder="1" applyAlignment="1" applyProtection="1">
      <alignment horizontal="center" vertical="top"/>
      <protection locked="0"/>
    </xf>
    <xf numFmtId="0" fontId="34" fillId="25" borderId="44" xfId="0" applyFont="1" applyFill="1" applyBorder="1" applyAlignment="1" applyProtection="1">
      <alignment horizontal="center" vertical="center"/>
      <protection hidden="1"/>
    </xf>
    <xf numFmtId="0" fontId="34" fillId="25" borderId="38" xfId="0" applyFont="1" applyFill="1" applyBorder="1" applyAlignment="1" applyProtection="1">
      <alignment horizontal="center" vertical="center"/>
      <protection hidden="1"/>
    </xf>
    <xf numFmtId="0" fontId="34" fillId="25" borderId="43" xfId="0" applyFont="1" applyFill="1" applyBorder="1" applyAlignment="1" applyProtection="1">
      <alignment horizontal="center" vertical="center"/>
      <protection hidden="1"/>
    </xf>
    <xf numFmtId="168" fontId="31" fillId="25" borderId="71" xfId="0" applyNumberFormat="1" applyFont="1" applyFill="1" applyBorder="1" applyAlignment="1" applyProtection="1">
      <alignment horizontal="center" vertical="center" wrapText="1"/>
      <protection locked="0"/>
    </xf>
    <xf numFmtId="0" fontId="39" fillId="9" borderId="44" xfId="0" applyFont="1" applyFill="1" applyBorder="1" applyAlignment="1" applyProtection="1">
      <alignment horizontal="center" vertical="center"/>
      <protection hidden="1"/>
    </xf>
    <xf numFmtId="0" fontId="39" fillId="9" borderId="38" xfId="0" applyFont="1" applyFill="1" applyBorder="1" applyAlignment="1" applyProtection="1">
      <alignment horizontal="center" vertical="center"/>
      <protection hidden="1"/>
    </xf>
    <xf numFmtId="0" fontId="39" fillId="9" borderId="43" xfId="0" applyFont="1" applyFill="1" applyBorder="1" applyAlignment="1" applyProtection="1">
      <alignment horizontal="center" vertical="center"/>
      <protection hidden="1"/>
    </xf>
    <xf numFmtId="0" fontId="37" fillId="25" borderId="71" xfId="0" applyNumberFormat="1" applyFont="1" applyFill="1" applyBorder="1" applyAlignment="1" applyProtection="1">
      <alignment horizontal="center" vertical="center" wrapText="1"/>
      <protection locked="0"/>
    </xf>
    <xf numFmtId="0" fontId="28" fillId="0" borderId="0" xfId="0" applyFont="1" applyFill="1" applyBorder="1" applyAlignment="1" applyProtection="1">
      <alignment horizontal="left" vertical="top"/>
      <protection hidden="1"/>
    </xf>
    <xf numFmtId="0" fontId="37" fillId="57" borderId="71" xfId="0" applyNumberFormat="1" applyFont="1" applyFill="1" applyBorder="1" applyAlignment="1" applyProtection="1">
      <alignment horizontal="center" vertical="center"/>
      <protection locked="0"/>
    </xf>
    <xf numFmtId="0" fontId="31" fillId="57" borderId="71" xfId="0" applyNumberFormat="1" applyFont="1" applyFill="1" applyBorder="1" applyAlignment="1" applyProtection="1">
      <alignment horizontal="center" vertical="center"/>
      <protection locked="0"/>
    </xf>
    <xf numFmtId="0" fontId="31" fillId="0" borderId="0" xfId="0" applyNumberFormat="1" applyFont="1" applyBorder="1" applyAlignment="1" applyProtection="1">
      <alignment horizontal="left" vertical="top"/>
      <protection hidden="1"/>
    </xf>
    <xf numFmtId="0" fontId="42" fillId="0" borderId="0" xfId="0" applyFont="1" applyProtection="1">
      <protection hidden="1"/>
    </xf>
    <xf numFmtId="191" fontId="31" fillId="57" borderId="71" xfId="0" applyNumberFormat="1" applyFont="1" applyFill="1" applyBorder="1" applyAlignment="1" applyProtection="1">
      <alignment horizontal="center" vertical="center"/>
      <protection hidden="1"/>
    </xf>
    <xf numFmtId="168" fontId="31" fillId="57" borderId="71" xfId="0" applyNumberFormat="1" applyFont="1" applyFill="1" applyBorder="1" applyAlignment="1" applyProtection="1">
      <alignment horizontal="center" vertical="center"/>
      <protection hidden="1"/>
    </xf>
    <xf numFmtId="0" fontId="45" fillId="55" borderId="50" xfId="0" applyFont="1" applyFill="1" applyBorder="1" applyAlignment="1" applyProtection="1">
      <alignment horizontal="center" vertical="center"/>
    </xf>
    <xf numFmtId="0" fontId="45" fillId="55" borderId="52" xfId="0" applyFont="1" applyFill="1" applyBorder="1" applyAlignment="1" applyProtection="1">
      <alignment horizontal="center" vertical="center"/>
    </xf>
    <xf numFmtId="0" fontId="45" fillId="55" borderId="49" xfId="0" applyFont="1" applyFill="1" applyBorder="1" applyAlignment="1" applyProtection="1"/>
    <xf numFmtId="0" fontId="37" fillId="55" borderId="71" xfId="0" applyFont="1" applyFill="1" applyBorder="1" applyAlignment="1" applyProtection="1">
      <alignment horizontal="center" vertical="center"/>
      <protection locked="0"/>
    </xf>
    <xf numFmtId="0" fontId="31" fillId="55" borderId="71" xfId="0" applyFont="1" applyFill="1" applyBorder="1" applyAlignment="1" applyProtection="1">
      <alignment horizontal="center" vertical="center"/>
      <protection locked="0"/>
    </xf>
    <xf numFmtId="0" fontId="33" fillId="0" borderId="0" xfId="0" applyFont="1" applyProtection="1">
      <protection hidden="1"/>
    </xf>
    <xf numFmtId="0" fontId="33" fillId="0" borderId="0" xfId="0" applyFont="1" applyBorder="1" applyProtection="1">
      <protection hidden="1"/>
    </xf>
    <xf numFmtId="0" fontId="45" fillId="0" borderId="0" xfId="0" applyFont="1" applyFill="1" applyBorder="1" applyAlignment="1" applyProtection="1">
      <alignment horizontal="left" vertical="top" wrapText="1"/>
      <protection hidden="1"/>
    </xf>
    <xf numFmtId="181" fontId="31" fillId="0" borderId="0" xfId="0" applyNumberFormat="1" applyFont="1" applyAlignment="1" applyProtection="1">
      <alignment horizontal="left" vertical="top"/>
      <protection hidden="1"/>
    </xf>
    <xf numFmtId="0" fontId="31" fillId="0" borderId="0" xfId="0" applyFont="1" applyAlignment="1" applyProtection="1">
      <alignment horizontal="left" vertical="top"/>
      <protection hidden="1"/>
    </xf>
    <xf numFmtId="0" fontId="31" fillId="0" borderId="0" xfId="0" applyFont="1" applyBorder="1" applyAlignment="1" applyProtection="1">
      <alignment horizontal="left" vertical="top"/>
      <protection hidden="1"/>
    </xf>
    <xf numFmtId="0" fontId="37" fillId="55" borderId="71" xfId="0" applyNumberFormat="1" applyFont="1" applyFill="1" applyBorder="1" applyAlignment="1" applyProtection="1">
      <alignment horizontal="center" vertical="center"/>
      <protection locked="0"/>
    </xf>
    <xf numFmtId="191" fontId="31" fillId="55" borderId="71" xfId="0" applyNumberFormat="1" applyFont="1" applyFill="1" applyBorder="1" applyAlignment="1" applyProtection="1">
      <alignment horizontal="center" vertical="center"/>
    </xf>
    <xf numFmtId="168" fontId="30" fillId="55" borderId="71" xfId="0" applyNumberFormat="1" applyFont="1" applyFill="1" applyBorder="1" applyAlignment="1" applyProtection="1">
      <alignment horizontal="center" vertical="center"/>
    </xf>
    <xf numFmtId="168" fontId="31" fillId="55" borderId="71" xfId="0" applyNumberFormat="1" applyFont="1" applyFill="1" applyBorder="1" applyAlignment="1" applyProtection="1">
      <alignment horizontal="center" vertical="center"/>
      <protection locked="0"/>
    </xf>
    <xf numFmtId="0" fontId="39" fillId="32" borderId="50" xfId="0" applyFont="1" applyFill="1" applyBorder="1" applyAlignment="1" applyProtection="1">
      <alignment horizontal="center" vertical="center"/>
    </xf>
    <xf numFmtId="0" fontId="39" fillId="32" borderId="52" xfId="0" applyFont="1" applyFill="1" applyBorder="1" applyAlignment="1" applyProtection="1">
      <alignment horizontal="center" vertical="center"/>
    </xf>
    <xf numFmtId="0" fontId="39" fillId="32" borderId="49" xfId="0" applyFont="1" applyFill="1" applyBorder="1" applyAlignment="1" applyProtection="1">
      <alignment horizontal="center" vertical="center"/>
    </xf>
    <xf numFmtId="0" fontId="8" fillId="0" borderId="0" xfId="0" applyFont="1" applyAlignment="1" applyProtection="1">
      <alignment horizontal="center"/>
      <protection hidden="1"/>
    </xf>
    <xf numFmtId="0" fontId="8" fillId="0" borderId="91" xfId="0" applyFont="1" applyBorder="1" applyAlignment="1" applyProtection="1">
      <alignment horizontal="center"/>
      <protection hidden="1"/>
    </xf>
    <xf numFmtId="0" fontId="28" fillId="0" borderId="0" xfId="0" applyFont="1" applyProtection="1">
      <protection hidden="1"/>
    </xf>
    <xf numFmtId="0" fontId="28" fillId="0" borderId="0" xfId="0" applyFont="1" applyBorder="1" applyProtection="1">
      <protection hidden="1"/>
    </xf>
    <xf numFmtId="168" fontId="31" fillId="41" borderId="19" xfId="0" applyNumberFormat="1" applyFont="1" applyFill="1" applyBorder="1" applyAlignment="1" applyProtection="1">
      <alignment horizontal="center" vertical="center"/>
    </xf>
    <xf numFmtId="168" fontId="30" fillId="41" borderId="19" xfId="0" applyNumberFormat="1" applyFont="1" applyFill="1" applyBorder="1" applyAlignment="1" applyProtection="1">
      <alignment horizontal="center" vertical="center"/>
    </xf>
    <xf numFmtId="175" fontId="31" fillId="0" borderId="0" xfId="0" applyNumberFormat="1" applyFont="1" applyBorder="1" applyAlignment="1" applyProtection="1">
      <alignment horizontal="center" vertical="center"/>
      <protection hidden="1"/>
    </xf>
    <xf numFmtId="0" fontId="37" fillId="0" borderId="0" xfId="0" applyNumberFormat="1" applyFont="1" applyAlignment="1" applyProtection="1">
      <alignment horizontal="center" vertical="center"/>
      <protection locked="0"/>
    </xf>
    <xf numFmtId="177" fontId="31" fillId="0" borderId="0" xfId="0" applyNumberFormat="1" applyFont="1" applyFill="1" applyBorder="1" applyAlignment="1" applyProtection="1">
      <alignment horizontal="left"/>
      <protection hidden="1"/>
    </xf>
    <xf numFmtId="172" fontId="31" fillId="0" borderId="0" xfId="0" applyNumberFormat="1" applyFont="1" applyFill="1" applyBorder="1" applyAlignment="1" applyProtection="1">
      <alignment horizontal="left"/>
      <protection hidden="1"/>
    </xf>
    <xf numFmtId="0" fontId="31" fillId="0" borderId="0" xfId="0" applyFont="1" applyFill="1" applyBorder="1" applyAlignment="1" applyProtection="1">
      <alignment horizontal="center" vertical="center"/>
      <protection hidden="1"/>
    </xf>
    <xf numFmtId="0" fontId="45" fillId="11" borderId="70" xfId="0" applyFont="1" applyFill="1" applyBorder="1" applyAlignment="1" applyProtection="1">
      <alignment horizontal="center" vertical="center"/>
      <protection hidden="1"/>
    </xf>
    <xf numFmtId="0" fontId="45" fillId="0" borderId="70" xfId="0" applyFont="1" applyBorder="1" applyAlignment="1" applyProtection="1">
      <protection hidden="1"/>
    </xf>
    <xf numFmtId="0" fontId="112" fillId="0" borderId="0" xfId="0" applyFont="1" applyFill="1" applyBorder="1" applyAlignment="1" applyProtection="1">
      <alignment horizontal="left" vertical="center"/>
      <protection hidden="1"/>
    </xf>
    <xf numFmtId="0" fontId="45" fillId="0" borderId="0" xfId="0" applyFont="1" applyFill="1" applyBorder="1" applyAlignment="1" applyProtection="1">
      <alignment horizontal="left"/>
      <protection hidden="1"/>
    </xf>
    <xf numFmtId="0" fontId="28" fillId="0" borderId="0" xfId="0" applyFont="1" applyFill="1" applyBorder="1" applyAlignment="1" applyProtection="1">
      <alignment horizontal="left"/>
      <protection hidden="1"/>
    </xf>
    <xf numFmtId="0" fontId="37" fillId="41" borderId="71" xfId="0" applyFont="1" applyFill="1" applyBorder="1" applyAlignment="1" applyProtection="1">
      <alignment horizontal="center" vertical="center"/>
      <protection hidden="1"/>
    </xf>
    <xf numFmtId="0" fontId="31" fillId="41" borderId="71" xfId="0" applyFont="1" applyFill="1" applyBorder="1" applyAlignment="1" applyProtection="1">
      <alignment horizontal="center" vertical="center"/>
      <protection hidden="1"/>
    </xf>
    <xf numFmtId="0" fontId="39" fillId="51" borderId="50" xfId="0" applyFont="1" applyFill="1" applyBorder="1" applyAlignment="1" applyProtection="1">
      <alignment horizontal="center" vertical="center"/>
      <protection hidden="1"/>
    </xf>
    <xf numFmtId="0" fontId="39" fillId="51" borderId="52" xfId="0" applyFont="1" applyFill="1" applyBorder="1" applyAlignment="1" applyProtection="1">
      <alignment horizontal="center" vertical="center"/>
      <protection hidden="1"/>
    </xf>
    <xf numFmtId="0" fontId="39" fillId="51" borderId="49" xfId="0" applyFont="1" applyFill="1" applyBorder="1" applyAlignment="1" applyProtection="1">
      <alignment horizontal="center" vertical="center"/>
      <protection hidden="1"/>
    </xf>
    <xf numFmtId="0" fontId="72" fillId="0" borderId="0" xfId="0" applyFont="1" applyFill="1" applyBorder="1" applyAlignment="1" applyProtection="1">
      <alignment horizontal="left" vertical="center" wrapText="1"/>
      <protection hidden="1"/>
    </xf>
    <xf numFmtId="0" fontId="27" fillId="0" borderId="0" xfId="0" applyFont="1" applyBorder="1" applyAlignment="1" applyProtection="1">
      <alignment horizontal="center"/>
      <protection hidden="1"/>
    </xf>
    <xf numFmtId="168" fontId="31" fillId="58" borderId="87" xfId="0" applyNumberFormat="1" applyFont="1" applyFill="1" applyBorder="1" applyAlignment="1" applyProtection="1">
      <alignment horizontal="center" vertical="center"/>
      <protection locked="0" hidden="1"/>
    </xf>
    <xf numFmtId="168" fontId="31" fillId="58" borderId="76" xfId="0" applyNumberFormat="1" applyFont="1" applyFill="1" applyBorder="1" applyAlignment="1" applyProtection="1">
      <alignment horizontal="center" vertical="center"/>
      <protection locked="0" hidden="1"/>
    </xf>
    <xf numFmtId="168" fontId="31" fillId="58" borderId="86" xfId="0" applyNumberFormat="1" applyFont="1" applyFill="1" applyBorder="1" applyAlignment="1" applyProtection="1">
      <alignment horizontal="center" vertical="center"/>
      <protection locked="0" hidden="1"/>
    </xf>
    <xf numFmtId="0" fontId="37" fillId="58" borderId="87" xfId="0" applyFont="1" applyFill="1" applyBorder="1" applyAlignment="1" applyProtection="1">
      <alignment horizontal="center" vertical="center"/>
      <protection locked="0" hidden="1"/>
    </xf>
    <xf numFmtId="0" fontId="37" fillId="58" borderId="76" xfId="0" applyFont="1" applyFill="1" applyBorder="1" applyAlignment="1" applyProtection="1">
      <alignment horizontal="center" vertical="center"/>
      <protection locked="0" hidden="1"/>
    </xf>
    <xf numFmtId="0" fontId="37" fillId="58" borderId="86" xfId="0" applyFont="1" applyFill="1" applyBorder="1" applyAlignment="1" applyProtection="1">
      <alignment horizontal="center" vertical="center"/>
      <protection locked="0" hidden="1"/>
    </xf>
    <xf numFmtId="0" fontId="28" fillId="0" borderId="0" xfId="0" applyFont="1" applyAlignment="1" applyProtection="1">
      <alignment horizontal="center"/>
      <protection hidden="1"/>
    </xf>
    <xf numFmtId="0" fontId="28" fillId="0" borderId="0" xfId="0" applyFont="1" applyBorder="1" applyAlignment="1" applyProtection="1">
      <alignment horizontal="center"/>
      <protection hidden="1"/>
    </xf>
    <xf numFmtId="191" fontId="31" fillId="58" borderId="71" xfId="0" applyNumberFormat="1" applyFont="1" applyFill="1" applyBorder="1" applyAlignment="1" applyProtection="1">
      <alignment horizontal="center" vertical="center"/>
      <protection hidden="1"/>
    </xf>
    <xf numFmtId="0" fontId="45" fillId="58" borderId="71" xfId="0" applyFont="1" applyFill="1" applyBorder="1" applyAlignment="1" applyProtection="1">
      <alignment horizontal="center" vertical="center"/>
      <protection hidden="1"/>
    </xf>
    <xf numFmtId="0" fontId="39" fillId="51" borderId="71" xfId="0" applyFont="1" applyFill="1" applyBorder="1" applyAlignment="1" applyProtection="1">
      <alignment horizontal="center" vertical="center"/>
      <protection hidden="1"/>
    </xf>
    <xf numFmtId="0" fontId="45" fillId="52" borderId="18" xfId="0" applyFont="1" applyFill="1" applyBorder="1" applyAlignment="1" applyProtection="1">
      <alignment horizontal="center" vertical="center"/>
      <protection hidden="1"/>
    </xf>
    <xf numFmtId="0" fontId="37" fillId="52" borderId="71" xfId="0" applyFont="1" applyFill="1" applyBorder="1" applyAlignment="1" applyProtection="1">
      <alignment horizontal="center" vertical="center"/>
      <protection locked="0" hidden="1"/>
    </xf>
    <xf numFmtId="0" fontId="30" fillId="0" borderId="0" xfId="0" applyFont="1" applyAlignment="1" applyProtection="1">
      <alignment horizontal="center"/>
      <protection hidden="1"/>
    </xf>
    <xf numFmtId="0" fontId="30" fillId="0" borderId="51" xfId="0" applyFont="1" applyBorder="1" applyAlignment="1" applyProtection="1">
      <alignment horizontal="center"/>
      <protection hidden="1"/>
    </xf>
    <xf numFmtId="0" fontId="30" fillId="52" borderId="71" xfId="0" applyFont="1" applyFill="1" applyBorder="1" applyAlignment="1" applyProtection="1">
      <alignment horizontal="center" vertical="center"/>
      <protection locked="0" hidden="1"/>
    </xf>
    <xf numFmtId="168" fontId="31" fillId="52" borderId="71" xfId="0" applyNumberFormat="1" applyFont="1" applyFill="1" applyBorder="1" applyAlignment="1" applyProtection="1">
      <alignment horizontal="center" vertical="center"/>
      <protection locked="0" hidden="1"/>
    </xf>
    <xf numFmtId="168" fontId="30" fillId="52" borderId="71" xfId="0" applyNumberFormat="1" applyFont="1" applyFill="1" applyBorder="1" applyAlignment="1" applyProtection="1">
      <alignment horizontal="center" vertical="center"/>
      <protection locked="0" hidden="1"/>
    </xf>
    <xf numFmtId="0" fontId="31" fillId="0" borderId="0" xfId="0" applyFont="1" applyAlignment="1" applyProtection="1">
      <alignment horizontal="center"/>
      <protection hidden="1"/>
    </xf>
    <xf numFmtId="0" fontId="31" fillId="0" borderId="0" xfId="0" applyFont="1" applyBorder="1" applyAlignment="1" applyProtection="1">
      <alignment horizontal="center"/>
      <protection hidden="1"/>
    </xf>
    <xf numFmtId="0" fontId="30" fillId="0" borderId="0" xfId="0" applyFont="1" applyBorder="1" applyAlignment="1" applyProtection="1">
      <alignment horizontal="center"/>
      <protection hidden="1"/>
    </xf>
    <xf numFmtId="191" fontId="31" fillId="52" borderId="71" xfId="0" applyNumberFormat="1" applyFont="1" applyFill="1" applyBorder="1" applyAlignment="1" applyProtection="1">
      <alignment horizontal="center" vertical="center"/>
      <protection hidden="1"/>
    </xf>
    <xf numFmtId="168" fontId="31" fillId="52" borderId="71" xfId="0" applyNumberFormat="1" applyFont="1" applyFill="1" applyBorder="1" applyAlignment="1" applyProtection="1">
      <alignment horizontal="center" vertical="center"/>
      <protection hidden="1"/>
    </xf>
    <xf numFmtId="0" fontId="45" fillId="56" borderId="48" xfId="0" applyFont="1" applyFill="1" applyBorder="1" applyAlignment="1" applyProtection="1">
      <alignment horizontal="center" vertical="center"/>
      <protection hidden="1"/>
    </xf>
    <xf numFmtId="0" fontId="37" fillId="56" borderId="71" xfId="0" applyFont="1" applyFill="1" applyBorder="1" applyAlignment="1" applyProtection="1">
      <alignment horizontal="center" vertical="center"/>
      <protection locked="0"/>
    </xf>
    <xf numFmtId="0" fontId="31" fillId="56" borderId="71" xfId="0" applyFont="1" applyFill="1" applyBorder="1" applyAlignment="1" applyProtection="1">
      <alignment horizontal="center" vertical="center"/>
      <protection locked="0"/>
    </xf>
    <xf numFmtId="168" fontId="31" fillId="56" borderId="71" xfId="0" applyNumberFormat="1" applyFont="1" applyFill="1" applyBorder="1" applyAlignment="1" applyProtection="1">
      <alignment horizontal="center" vertical="center"/>
      <protection locked="0"/>
    </xf>
    <xf numFmtId="191" fontId="31" fillId="56" borderId="48" xfId="0" applyNumberFormat="1" applyFont="1" applyFill="1" applyBorder="1" applyAlignment="1" applyProtection="1">
      <alignment horizontal="center" vertical="center"/>
      <protection hidden="1"/>
    </xf>
    <xf numFmtId="168" fontId="28" fillId="56" borderId="48" xfId="0" applyNumberFormat="1" applyFont="1" applyFill="1" applyBorder="1" applyAlignment="1" applyProtection="1">
      <alignment horizontal="center" vertical="center"/>
      <protection hidden="1"/>
    </xf>
    <xf numFmtId="0" fontId="39" fillId="51" borderId="74" xfId="0" applyFont="1" applyFill="1" applyBorder="1" applyAlignment="1" applyProtection="1">
      <alignment horizontal="center" vertical="center"/>
      <protection hidden="1"/>
    </xf>
    <xf numFmtId="0" fontId="39" fillId="51" borderId="76" xfId="0" applyFont="1" applyFill="1" applyBorder="1" applyAlignment="1" applyProtection="1">
      <alignment horizontal="center" vertical="center"/>
      <protection hidden="1"/>
    </xf>
    <xf numFmtId="0" fontId="30" fillId="0" borderId="0" xfId="0" applyFont="1" applyAlignment="1" applyProtection="1">
      <protection hidden="1"/>
    </xf>
    <xf numFmtId="0" fontId="30" fillId="0" borderId="0" xfId="0" applyFont="1" applyBorder="1" applyAlignment="1" applyProtection="1">
      <protection hidden="1"/>
    </xf>
    <xf numFmtId="0" fontId="37" fillId="44" borderId="71" xfId="0" applyFont="1" applyFill="1" applyBorder="1" applyAlignment="1" applyProtection="1">
      <alignment horizontal="center" vertical="center"/>
      <protection locked="0"/>
    </xf>
    <xf numFmtId="0" fontId="31" fillId="44" borderId="71" xfId="0" applyFont="1" applyFill="1" applyBorder="1" applyAlignment="1" applyProtection="1">
      <alignment horizontal="center" vertical="center"/>
      <protection locked="0"/>
    </xf>
    <xf numFmtId="168" fontId="31" fillId="44" borderId="71" xfId="0" applyNumberFormat="1" applyFont="1" applyFill="1" applyBorder="1" applyAlignment="1" applyProtection="1">
      <alignment horizontal="center" vertical="center"/>
      <protection locked="0"/>
    </xf>
    <xf numFmtId="0" fontId="45" fillId="42" borderId="27" xfId="0" applyFont="1" applyFill="1" applyBorder="1" applyAlignment="1" applyProtection="1">
      <alignment horizontal="center" vertical="center"/>
      <protection hidden="1"/>
    </xf>
    <xf numFmtId="0" fontId="45" fillId="42" borderId="28" xfId="0" applyFont="1" applyFill="1" applyBorder="1" applyAlignment="1" applyProtection="1">
      <alignment horizontal="center" vertical="center"/>
      <protection hidden="1"/>
    </xf>
    <xf numFmtId="0" fontId="45" fillId="42" borderId="29" xfId="0" applyFont="1" applyFill="1" applyBorder="1" applyAlignment="1" applyProtection="1">
      <alignment horizontal="center" vertical="center"/>
      <protection hidden="1"/>
    </xf>
    <xf numFmtId="191" fontId="31" fillId="44" borderId="71" xfId="0" applyNumberFormat="1" applyFont="1" applyFill="1" applyBorder="1" applyAlignment="1" applyProtection="1">
      <alignment horizontal="center" vertical="center"/>
    </xf>
    <xf numFmtId="168" fontId="30" fillId="44" borderId="71" xfId="0" applyNumberFormat="1" applyFont="1" applyFill="1" applyBorder="1" applyAlignment="1" applyProtection="1">
      <alignment horizontal="center" vertical="center"/>
    </xf>
    <xf numFmtId="191" fontId="31" fillId="42" borderId="71" xfId="0" applyNumberFormat="1" applyFont="1" applyFill="1" applyBorder="1" applyAlignment="1" applyProtection="1">
      <alignment horizontal="center" vertical="center"/>
    </xf>
    <xf numFmtId="168" fontId="30" fillId="42" borderId="71" xfId="0" applyNumberFormat="1" applyFont="1" applyFill="1" applyBorder="1" applyAlignment="1" applyProtection="1">
      <alignment horizontal="center" vertical="center"/>
    </xf>
    <xf numFmtId="0" fontId="31" fillId="0" borderId="0" xfId="0" applyNumberFormat="1" applyFont="1" applyBorder="1" applyAlignment="1" applyProtection="1">
      <alignment vertical="top"/>
      <protection hidden="1"/>
    </xf>
    <xf numFmtId="0" fontId="30" fillId="0" borderId="0" xfId="0" applyNumberFormat="1" applyFont="1" applyBorder="1" applyAlignment="1" applyProtection="1">
      <alignment vertical="top"/>
      <protection hidden="1"/>
    </xf>
    <xf numFmtId="0" fontId="28" fillId="0" borderId="0" xfId="0" applyFont="1" applyFill="1" applyBorder="1" applyProtection="1">
      <protection hidden="1"/>
    </xf>
    <xf numFmtId="0" fontId="28" fillId="0" borderId="75" xfId="0" applyFont="1" applyFill="1" applyBorder="1" applyProtection="1">
      <protection hidden="1"/>
    </xf>
    <xf numFmtId="0" fontId="37" fillId="53" borderId="71" xfId="0" applyNumberFormat="1" applyFont="1" applyFill="1" applyBorder="1" applyAlignment="1" applyProtection="1">
      <alignment horizontal="center" vertical="center"/>
      <protection locked="0"/>
    </xf>
    <xf numFmtId="191" fontId="31" fillId="53" borderId="48" xfId="0" applyNumberFormat="1" applyFont="1" applyFill="1" applyBorder="1" applyAlignment="1" applyProtection="1">
      <alignment horizontal="center" vertical="center"/>
    </xf>
    <xf numFmtId="168" fontId="30" fillId="53" borderId="48" xfId="0" applyNumberFormat="1" applyFont="1" applyFill="1" applyBorder="1" applyAlignment="1" applyProtection="1">
      <alignment horizontal="center" vertical="center"/>
    </xf>
    <xf numFmtId="0" fontId="45" fillId="53" borderId="71" xfId="0" applyFont="1" applyFill="1" applyBorder="1" applyAlignment="1" applyProtection="1">
      <alignment horizontal="center" vertical="center"/>
      <protection hidden="1"/>
    </xf>
    <xf numFmtId="0" fontId="37" fillId="53" borderId="71" xfId="0" applyFont="1" applyFill="1" applyBorder="1" applyAlignment="1" applyProtection="1">
      <alignment horizontal="center" vertical="center"/>
      <protection locked="0" hidden="1"/>
    </xf>
    <xf numFmtId="0" fontId="31" fillId="53" borderId="71" xfId="0" applyFont="1" applyFill="1" applyBorder="1" applyAlignment="1" applyProtection="1">
      <alignment horizontal="center" vertical="center"/>
      <protection locked="0" hidden="1"/>
    </xf>
    <xf numFmtId="168" fontId="31" fillId="53" borderId="71" xfId="0" applyNumberFormat="1" applyFont="1" applyFill="1" applyBorder="1" applyAlignment="1" applyProtection="1">
      <alignment horizontal="center" vertical="center"/>
      <protection locked="0" hidden="1"/>
    </xf>
    <xf numFmtId="0" fontId="31" fillId="0" borderId="0" xfId="0" applyNumberFormat="1" applyFont="1" applyFill="1" applyBorder="1" applyAlignment="1" applyProtection="1">
      <alignment horizontal="left" vertical="top"/>
      <protection hidden="1"/>
    </xf>
    <xf numFmtId="0" fontId="28" fillId="0" borderId="0" xfId="0" applyFont="1" applyFill="1" applyProtection="1">
      <protection hidden="1"/>
    </xf>
    <xf numFmtId="0" fontId="28" fillId="0" borderId="9" xfId="0" applyFont="1" applyFill="1" applyBorder="1" applyProtection="1">
      <protection hidden="1"/>
    </xf>
    <xf numFmtId="0" fontId="39" fillId="51" borderId="87" xfId="0" applyFont="1" applyFill="1" applyBorder="1" applyAlignment="1" applyProtection="1">
      <alignment horizontal="center" vertical="center"/>
      <protection hidden="1"/>
    </xf>
    <xf numFmtId="0" fontId="39" fillId="51" borderId="86" xfId="0" applyFont="1" applyFill="1" applyBorder="1" applyAlignment="1" applyProtection="1">
      <alignment horizontal="center" vertical="center"/>
      <protection hidden="1"/>
    </xf>
    <xf numFmtId="0" fontId="30" fillId="0" borderId="0" xfId="0" applyNumberFormat="1" applyFont="1" applyAlignment="1" applyProtection="1">
      <alignment horizontal="left" vertical="top" wrapText="1" readingOrder="1"/>
      <protection hidden="1"/>
    </xf>
    <xf numFmtId="0" fontId="30" fillId="0" borderId="17" xfId="0" applyNumberFormat="1" applyFont="1" applyBorder="1" applyAlignment="1" applyProtection="1">
      <alignment horizontal="center" vertical="center" readingOrder="1"/>
      <protection hidden="1"/>
    </xf>
    <xf numFmtId="0" fontId="31" fillId="0" borderId="54" xfId="0" applyFont="1" applyFill="1" applyBorder="1" applyAlignment="1" applyProtection="1">
      <alignment horizontal="center" vertical="center" shrinkToFit="1"/>
      <protection hidden="1"/>
    </xf>
    <xf numFmtId="0" fontId="31" fillId="0" borderId="54" xfId="0" applyFont="1" applyBorder="1" applyAlignment="1" applyProtection="1">
      <alignment horizontal="center" vertical="center" shrinkToFit="1"/>
      <protection hidden="1"/>
    </xf>
    <xf numFmtId="171" fontId="34" fillId="0" borderId="15" xfId="0" applyNumberFormat="1" applyFont="1" applyFill="1" applyBorder="1" applyAlignment="1" applyProtection="1">
      <alignment horizontal="center" vertical="center" readingOrder="1"/>
      <protection locked="0" hidden="1"/>
    </xf>
    <xf numFmtId="0" fontId="30" fillId="0" borderId="0" xfId="0" applyNumberFormat="1" applyFont="1" applyBorder="1" applyAlignment="1" applyProtection="1">
      <alignment horizontal="center" vertical="center" readingOrder="1"/>
      <protection hidden="1"/>
    </xf>
    <xf numFmtId="0" fontId="33" fillId="0" borderId="0" xfId="0" applyNumberFormat="1" applyFont="1" applyAlignment="1" applyProtection="1">
      <alignment horizontal="center" readingOrder="1"/>
      <protection hidden="1"/>
    </xf>
    <xf numFmtId="0" fontId="29" fillId="0" borderId="0" xfId="0" applyNumberFormat="1" applyFont="1" applyAlignment="1" applyProtection="1">
      <alignment horizontal="center" readingOrder="1"/>
      <protection hidden="1"/>
    </xf>
    <xf numFmtId="0" fontId="32" fillId="0" borderId="0" xfId="0" applyFont="1" applyAlignment="1" applyProtection="1">
      <alignment horizontal="center" vertical="center"/>
      <protection hidden="1"/>
    </xf>
    <xf numFmtId="0" fontId="34" fillId="0" borderId="0" xfId="0" applyFont="1" applyFill="1" applyBorder="1" applyAlignment="1" applyProtection="1">
      <alignment horizontal="left" wrapText="1"/>
      <protection hidden="1"/>
    </xf>
    <xf numFmtId="168" fontId="34" fillId="0" borderId="15" xfId="0" applyNumberFormat="1" applyFont="1" applyFill="1" applyBorder="1" applyAlignment="1" applyProtection="1">
      <alignment horizontal="center" vertical="center" readingOrder="1"/>
      <protection hidden="1"/>
    </xf>
    <xf numFmtId="0" fontId="33" fillId="0" borderId="0" xfId="0" applyNumberFormat="1" applyFont="1" applyAlignment="1" applyProtection="1">
      <alignment horizontal="left" readingOrder="1"/>
      <protection hidden="1"/>
    </xf>
    <xf numFmtId="0" fontId="99" fillId="0" borderId="15" xfId="0" applyNumberFormat="1" applyFont="1" applyFill="1" applyBorder="1" applyAlignment="1" applyProtection="1">
      <alignment horizontal="center" vertical="center" readingOrder="1"/>
      <protection locked="0" hidden="1"/>
    </xf>
    <xf numFmtId="0" fontId="34" fillId="0" borderId="0" xfId="0" applyNumberFormat="1" applyFont="1" applyAlignment="1" applyProtection="1">
      <alignment horizontal="center" vertical="top" wrapText="1" readingOrder="1"/>
      <protection hidden="1"/>
    </xf>
    <xf numFmtId="0" fontId="39" fillId="32" borderId="71" xfId="0" applyFont="1" applyFill="1" applyBorder="1" applyAlignment="1" applyProtection="1">
      <alignment horizontal="center" vertical="center"/>
      <protection hidden="1"/>
    </xf>
    <xf numFmtId="0" fontId="33" fillId="32" borderId="71" xfId="0" applyFont="1" applyFill="1" applyBorder="1" applyAlignment="1" applyProtection="1">
      <alignment horizontal="center" vertical="center"/>
      <protection hidden="1"/>
    </xf>
    <xf numFmtId="177" fontId="31" fillId="0" borderId="0" xfId="0" applyNumberFormat="1" applyFont="1" applyFill="1" applyAlignment="1" applyProtection="1">
      <alignment horizontal="left" vertical="top"/>
      <protection hidden="1"/>
    </xf>
    <xf numFmtId="0" fontId="31" fillId="0" borderId="0" xfId="0" applyFont="1" applyFill="1" applyAlignment="1" applyProtection="1">
      <alignment horizontal="left"/>
      <protection hidden="1"/>
    </xf>
    <xf numFmtId="0" fontId="30" fillId="0" borderId="17" xfId="0" applyNumberFormat="1" applyFont="1" applyFill="1" applyBorder="1" applyAlignment="1" applyProtection="1">
      <alignment horizontal="center" vertical="center" readingOrder="1"/>
      <protection hidden="1"/>
    </xf>
    <xf numFmtId="0" fontId="45" fillId="2" borderId="71" xfId="0" applyFont="1" applyFill="1" applyBorder="1" applyAlignment="1" applyProtection="1">
      <alignment horizontal="center" vertical="center"/>
      <protection hidden="1"/>
    </xf>
    <xf numFmtId="0" fontId="40" fillId="0" borderId="0" xfId="0" applyNumberFormat="1" applyFont="1" applyAlignment="1" applyProtection="1">
      <alignment horizontal="center" readingOrder="1"/>
      <protection hidden="1"/>
    </xf>
    <xf numFmtId="0" fontId="30" fillId="0" borderId="0" xfId="0" applyNumberFormat="1" applyFont="1" applyBorder="1" applyAlignment="1" applyProtection="1">
      <alignment horizontal="center" readingOrder="1"/>
      <protection hidden="1"/>
    </xf>
    <xf numFmtId="168" fontId="37" fillId="0" borderId="0" xfId="0" applyNumberFormat="1" applyFont="1" applyBorder="1" applyAlignment="1" applyProtection="1">
      <alignment horizontal="center" vertical="center" shrinkToFit="1" readingOrder="1"/>
      <protection locked="0" hidden="1"/>
    </xf>
    <xf numFmtId="168" fontId="37" fillId="0" borderId="15" xfId="0" applyNumberFormat="1" applyFont="1" applyBorder="1" applyAlignment="1" applyProtection="1">
      <alignment horizontal="center" vertical="center" shrinkToFit="1" readingOrder="1"/>
      <protection locked="0" hidden="1"/>
    </xf>
    <xf numFmtId="0" fontId="56" fillId="0" borderId="0" xfId="0" applyNumberFormat="1" applyFont="1" applyAlignment="1" applyProtection="1">
      <alignment horizontal="center" vertical="center" wrapText="1" readingOrder="1"/>
      <protection hidden="1"/>
    </xf>
    <xf numFmtId="0" fontId="30" fillId="0" borderId="0" xfId="0" applyNumberFormat="1" applyFont="1" applyAlignment="1" applyProtection="1">
      <alignment horizontal="center" vertical="top" wrapText="1" readingOrder="1"/>
      <protection hidden="1"/>
    </xf>
    <xf numFmtId="1" fontId="34" fillId="0" borderId="15" xfId="0" applyNumberFormat="1" applyFont="1" applyFill="1" applyBorder="1" applyAlignment="1" applyProtection="1">
      <alignment horizontal="center" vertical="center" readingOrder="1"/>
      <protection locked="0" hidden="1"/>
    </xf>
    <xf numFmtId="0" fontId="37" fillId="0" borderId="0" xfId="0" applyNumberFormat="1" applyFont="1" applyFill="1" applyAlignment="1" applyProtection="1">
      <alignment horizontal="center" vertical="center" readingOrder="1"/>
      <protection locked="0" hidden="1"/>
    </xf>
    <xf numFmtId="0" fontId="37" fillId="0" borderId="11" xfId="0" applyNumberFormat="1" applyFont="1" applyFill="1" applyBorder="1" applyAlignment="1" applyProtection="1">
      <alignment horizontal="center" vertical="center" readingOrder="1"/>
      <protection locked="0" hidden="1"/>
    </xf>
    <xf numFmtId="0" fontId="30" fillId="0" borderId="12" xfId="0" applyNumberFormat="1" applyFont="1" applyBorder="1" applyAlignment="1" applyProtection="1">
      <alignment horizontal="center" readingOrder="1"/>
      <protection hidden="1"/>
    </xf>
    <xf numFmtId="0" fontId="30" fillId="0" borderId="0" xfId="0" applyNumberFormat="1" applyFont="1" applyAlignment="1" applyProtection="1">
      <alignment horizontal="left" vertical="center" wrapText="1" readingOrder="1"/>
      <protection hidden="1"/>
    </xf>
    <xf numFmtId="0" fontId="27" fillId="0" borderId="0" xfId="0" applyNumberFormat="1" applyFont="1" applyAlignment="1" applyProtection="1">
      <alignment horizontal="center" readingOrder="1"/>
      <protection hidden="1"/>
    </xf>
    <xf numFmtId="0" fontId="27" fillId="0" borderId="0" xfId="0" applyNumberFormat="1" applyFont="1" applyFill="1" applyAlignment="1" applyProtection="1">
      <alignment horizontal="center" readingOrder="1"/>
      <protection hidden="1"/>
    </xf>
    <xf numFmtId="0" fontId="31" fillId="0" borderId="0" xfId="0" applyNumberFormat="1" applyFont="1" applyAlignment="1" applyProtection="1">
      <alignment horizontal="left" vertical="center" wrapText="1" readingOrder="1"/>
      <protection hidden="1"/>
    </xf>
    <xf numFmtId="0" fontId="37" fillId="0" borderId="0" xfId="0" applyNumberFormat="1" applyFont="1" applyFill="1" applyBorder="1" applyAlignment="1" applyProtection="1">
      <alignment horizontal="center" vertical="center" wrapText="1" readingOrder="1"/>
      <protection locked="0"/>
    </xf>
    <xf numFmtId="0" fontId="37" fillId="0" borderId="15" xfId="0" applyNumberFormat="1" applyFont="1" applyFill="1" applyBorder="1" applyAlignment="1" applyProtection="1">
      <alignment horizontal="center" vertical="center" wrapText="1" readingOrder="1"/>
      <protection locked="0"/>
    </xf>
    <xf numFmtId="0" fontId="30" fillId="0" borderId="0" xfId="0" applyNumberFormat="1" applyFont="1" applyAlignment="1" applyProtection="1">
      <alignment horizontal="center" vertical="center" wrapText="1" readingOrder="1"/>
      <protection hidden="1"/>
    </xf>
    <xf numFmtId="0" fontId="0" fillId="0" borderId="0" xfId="0"/>
    <xf numFmtId="0" fontId="39" fillId="19" borderId="71" xfId="0" applyFont="1" applyFill="1" applyBorder="1" applyAlignment="1" applyProtection="1">
      <alignment horizontal="center" vertical="center"/>
      <protection locked="0"/>
    </xf>
    <xf numFmtId="0" fontId="30" fillId="0" borderId="23" xfId="0" applyFont="1" applyBorder="1" applyAlignment="1" applyProtection="1">
      <alignment horizontal="center" vertical="center"/>
    </xf>
    <xf numFmtId="0" fontId="0" fillId="0" borderId="82" xfId="0" applyBorder="1"/>
    <xf numFmtId="0" fontId="30" fillId="0" borderId="0" xfId="0" applyFont="1" applyAlignment="1">
      <alignment horizontal="center"/>
    </xf>
    <xf numFmtId="0" fontId="45" fillId="28" borderId="71" xfId="0" applyFont="1" applyFill="1" applyBorder="1" applyAlignment="1" applyProtection="1">
      <alignment horizontal="center" vertical="center"/>
    </xf>
    <xf numFmtId="176" fontId="45" fillId="0" borderId="0" xfId="0" applyNumberFormat="1" applyFont="1" applyFill="1" applyBorder="1" applyAlignment="1" applyProtection="1">
      <alignment horizontal="left"/>
      <protection hidden="1"/>
    </xf>
    <xf numFmtId="0" fontId="39" fillId="51" borderId="71" xfId="0" applyFont="1" applyFill="1" applyBorder="1" applyAlignment="1" applyProtection="1">
      <alignment horizontal="center" vertical="center" wrapText="1"/>
    </xf>
    <xf numFmtId="0" fontId="33" fillId="51" borderId="71" xfId="0" applyFont="1" applyFill="1" applyBorder="1" applyAlignment="1" applyProtection="1">
      <alignment horizontal="center" vertical="center" wrapText="1"/>
    </xf>
    <xf numFmtId="0" fontId="30" fillId="0" borderId="0"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117" fillId="60" borderId="71" xfId="0" applyFont="1" applyFill="1" applyBorder="1" applyAlignment="1" applyProtection="1">
      <alignment horizontal="center" vertical="center" wrapText="1"/>
      <protection locked="0" hidden="1"/>
    </xf>
    <xf numFmtId="187" fontId="115" fillId="60" borderId="71" xfId="1" applyNumberFormat="1" applyFont="1" applyFill="1" applyBorder="1" applyAlignment="1" applyProtection="1">
      <alignment horizontal="center" vertical="center" wrapText="1"/>
      <protection locked="0"/>
    </xf>
    <xf numFmtId="178" fontId="115" fillId="60" borderId="71" xfId="210" applyNumberFormat="1" applyFont="1" applyFill="1" applyBorder="1" applyAlignment="1" applyProtection="1">
      <alignment horizontal="center" vertical="center" wrapText="1"/>
      <protection locked="0"/>
    </xf>
    <xf numFmtId="187" fontId="115" fillId="60" borderId="71" xfId="1" applyNumberFormat="1" applyFont="1" applyFill="1" applyBorder="1" applyAlignment="1" applyProtection="1">
      <alignment horizontal="center" vertical="center" wrapText="1"/>
      <protection locked="0" hidden="1"/>
    </xf>
    <xf numFmtId="164" fontId="117" fillId="60" borderId="71" xfId="1" applyNumberFormat="1" applyFont="1" applyFill="1" applyBorder="1" applyAlignment="1" applyProtection="1">
      <alignment horizontal="center" vertical="center" wrapText="1"/>
      <protection locked="0" hidden="1"/>
    </xf>
    <xf numFmtId="14" fontId="117" fillId="60" borderId="71" xfId="1" applyNumberFormat="1" applyFont="1" applyFill="1" applyBorder="1" applyAlignment="1" applyProtection="1">
      <alignment horizontal="center" vertical="center" wrapText="1"/>
      <protection locked="0" hidden="1"/>
    </xf>
    <xf numFmtId="0" fontId="30" fillId="60" borderId="0" xfId="0" applyFont="1" applyFill="1" applyAlignment="1" applyProtection="1">
      <alignment horizontal="left" vertical="top" wrapText="1"/>
      <protection locked="0"/>
    </xf>
    <xf numFmtId="187" fontId="31" fillId="60" borderId="71" xfId="1" applyNumberFormat="1" applyFont="1" applyFill="1" applyBorder="1" applyAlignment="1" applyProtection="1">
      <alignment horizontal="center" vertical="center" wrapText="1"/>
      <protection locked="0"/>
    </xf>
  </cellXfs>
  <cellStyles count="229">
    <cellStyle name="Comma" xfId="1" builtinId="3"/>
    <cellStyle name="Comma 12" xfId="2"/>
    <cellStyle name="Comma 12 2" xfId="3"/>
    <cellStyle name="Comma 12 3" xfId="4"/>
    <cellStyle name="Comma 2" xfId="5"/>
    <cellStyle name="Comma 2 2" xfId="6"/>
    <cellStyle name="Comma 2 2 2" xfId="7"/>
    <cellStyle name="Comma 2 2 3" xfId="8"/>
    <cellStyle name="Comma 2 3" xfId="9"/>
    <cellStyle name="Comma 2 3 2" xfId="10"/>
    <cellStyle name="Comma 2 3 3" xfId="11"/>
    <cellStyle name="Comma 2 4" xfId="12"/>
    <cellStyle name="Comma 2 4 2" xfId="13"/>
    <cellStyle name="Comma 2 4 3" xfId="14"/>
    <cellStyle name="Comma 2 5" xfId="15"/>
    <cellStyle name="Comma 2 5 2" xfId="16"/>
    <cellStyle name="Comma 2 5 3" xfId="17"/>
    <cellStyle name="Comma 3" xfId="18"/>
    <cellStyle name="Comma 3 2" xfId="19"/>
    <cellStyle name="Comma 3 3" xfId="20"/>
    <cellStyle name="Comma 4" xfId="21"/>
    <cellStyle name="Comma 4 2" xfId="22"/>
    <cellStyle name="Comma 4 2 2" xfId="23"/>
    <cellStyle name="Comma 4 2 3" xfId="24"/>
    <cellStyle name="Comma 4 3" xfId="25"/>
    <cellStyle name="Comma 4 3 2" xfId="26"/>
    <cellStyle name="Comma 4 3 3" xfId="27"/>
    <cellStyle name="Comma 4 4" xfId="28"/>
    <cellStyle name="Comma 4 4 2" xfId="29"/>
    <cellStyle name="Comma 4 4 3" xfId="30"/>
    <cellStyle name="Comma 4 5" xfId="31"/>
    <cellStyle name="Comma 4 6" xfId="32"/>
    <cellStyle name="Comma 5" xfId="33"/>
    <cellStyle name="Comma 5 2" xfId="34"/>
    <cellStyle name="Comma 5 2 2" xfId="35"/>
    <cellStyle name="Comma 5 2 3" xfId="36"/>
    <cellStyle name="Comma 5 3" xfId="37"/>
    <cellStyle name="Comma 5 3 2" xfId="38"/>
    <cellStyle name="Comma 5 3 3" xfId="39"/>
    <cellStyle name="Comma 5 4" xfId="40"/>
    <cellStyle name="Comma 5 4 2" xfId="41"/>
    <cellStyle name="Comma 5 4 3" xfId="42"/>
    <cellStyle name="Comma 5 5" xfId="43"/>
    <cellStyle name="Comma 5 6" xfId="44"/>
    <cellStyle name="Comma 6" xfId="45"/>
    <cellStyle name="Comma 6 2" xfId="46"/>
    <cellStyle name="Comma 6 2 2" xfId="47"/>
    <cellStyle name="Comma 6 2 3" xfId="48"/>
    <cellStyle name="Comma 6 3" xfId="49"/>
    <cellStyle name="Comma 6 3 2" xfId="50"/>
    <cellStyle name="Comma 6 3 3" xfId="51"/>
    <cellStyle name="Comma 6 4" xfId="52"/>
    <cellStyle name="Comma 6 4 2" xfId="53"/>
    <cellStyle name="Comma 6 4 3" xfId="54"/>
    <cellStyle name="Comma 6 5" xfId="55"/>
    <cellStyle name="Comma 6 6" xfId="56"/>
    <cellStyle name="Comma 7" xfId="57"/>
    <cellStyle name="Comma 7 2" xfId="58"/>
    <cellStyle name="Comma 7 2 2" xfId="59"/>
    <cellStyle name="Comma 7 3" xfId="60"/>
    <cellStyle name="Currency" xfId="61" builtinId="4"/>
    <cellStyle name="Currency 10" xfId="62"/>
    <cellStyle name="Currency 10 2" xfId="63"/>
    <cellStyle name="Currency 10 3" xfId="64"/>
    <cellStyle name="Currency 12" xfId="65"/>
    <cellStyle name="Currency 12 2" xfId="66"/>
    <cellStyle name="Currency 12 3" xfId="67"/>
    <cellStyle name="Currency 13" xfId="68"/>
    <cellStyle name="Currency 13 2" xfId="69"/>
    <cellStyle name="Currency 13 3" xfId="70"/>
    <cellStyle name="Currency 2" xfId="71"/>
    <cellStyle name="Currency 2 2" xfId="72"/>
    <cellStyle name="Currency 2 2 2" xfId="73"/>
    <cellStyle name="Currency 2 2 3" xfId="74"/>
    <cellStyle name="Currency 2 3" xfId="75"/>
    <cellStyle name="Currency 2 3 2" xfId="76"/>
    <cellStyle name="Currency 3" xfId="77"/>
    <cellStyle name="Currency 3 2" xfId="78"/>
    <cellStyle name="Currency 3 3" xfId="79"/>
    <cellStyle name="Heading 3 2" xfId="228"/>
    <cellStyle name="Hyperlink" xfId="80" builtinId="8" customBuiltin="1"/>
    <cellStyle name="Input" xfId="81" builtinId="20"/>
    <cellStyle name="Normal" xfId="0" builtinId="0"/>
    <cellStyle name="Normal 2" xfId="82"/>
    <cellStyle name="Normal 2 2" xfId="83"/>
    <cellStyle name="Normal 2 2 2" xfId="84"/>
    <cellStyle name="Normal 2 2 3" xfId="85"/>
    <cellStyle name="Normal 2 3" xfId="86"/>
    <cellStyle name="Normal 2 3 2" xfId="87"/>
    <cellStyle name="Normal 2 3 3" xfId="88"/>
    <cellStyle name="Normal 2 4" xfId="89"/>
    <cellStyle name="Normal 2 4 2" xfId="90"/>
    <cellStyle name="Normal 2 4 3" xfId="91"/>
    <cellStyle name="Normal 2 5" xfId="92"/>
    <cellStyle name="Normal 2 5 2" xfId="93"/>
    <cellStyle name="Normal 2 5 3" xfId="94"/>
    <cellStyle name="Normal 2 6" xfId="95"/>
    <cellStyle name="Normal 2 6 2" xfId="96"/>
    <cellStyle name="Normal 2 6 3" xfId="97"/>
    <cellStyle name="Normal 2 7" xfId="98"/>
    <cellStyle name="Normal 2 8" xfId="99"/>
    <cellStyle name="Normal 3" xfId="100"/>
    <cellStyle name="Normal 3 2" xfId="101"/>
    <cellStyle name="Normal 3 2 2" xfId="102"/>
    <cellStyle name="Normal 3 2 3" xfId="103"/>
    <cellStyle name="Normal 3 3" xfId="104"/>
    <cellStyle name="Normal 3 3 2" xfId="105"/>
    <cellStyle name="Normal 3 3 3" xfId="106"/>
    <cellStyle name="Normal 3 4" xfId="107"/>
    <cellStyle name="Normal 3 4 2" xfId="108"/>
    <cellStyle name="Normal 3 4 3" xfId="109"/>
    <cellStyle name="Normal 3 5" xfId="110"/>
    <cellStyle name="Normal 3 6" xfId="111"/>
    <cellStyle name="Normal 4" xfId="112"/>
    <cellStyle name="Normal 4 2" xfId="113"/>
    <cellStyle name="Normal 4 2 2" xfId="114"/>
    <cellStyle name="Normal 4 2 3" xfId="115"/>
    <cellStyle name="Normal 4 3" xfId="116"/>
    <cellStyle name="Normal 4 3 2" xfId="117"/>
    <cellStyle name="Normal 4 3 3" xfId="118"/>
    <cellStyle name="Normal 4 4" xfId="119"/>
    <cellStyle name="Normal 4 4 2" xfId="120"/>
    <cellStyle name="Normal 4 4 3" xfId="121"/>
    <cellStyle name="Normal 4 5" xfId="122"/>
    <cellStyle name="Normal 4 6" xfId="123"/>
    <cellStyle name="Normal 5" xfId="124"/>
    <cellStyle name="Normal 5 2" xfId="125"/>
    <cellStyle name="Normal 5 2 2" xfId="126"/>
    <cellStyle name="Normal 5 2 3" xfId="127"/>
    <cellStyle name="Normal 5 3" xfId="128"/>
    <cellStyle name="Normal 5 3 2" xfId="129"/>
    <cellStyle name="Normal 5 3 3" xfId="130"/>
    <cellStyle name="Normal 5 4" xfId="131"/>
    <cellStyle name="Normal 5 4 2" xfId="132"/>
    <cellStyle name="Normal 5 4 3" xfId="133"/>
    <cellStyle name="Normal 5 5" xfId="134"/>
    <cellStyle name="Normal 5 6" xfId="135"/>
    <cellStyle name="Normal 6" xfId="136"/>
    <cellStyle name="Normal 6 2" xfId="137"/>
    <cellStyle name="Normal 6 2 2" xfId="138"/>
    <cellStyle name="Normal 6 2 2 2" xfId="139"/>
    <cellStyle name="Normal 6 2 2 2 2" xfId="140"/>
    <cellStyle name="Normal 6 2 2 2 2 2" xfId="141"/>
    <cellStyle name="Normal 6 2 2 2 2 3" xfId="142"/>
    <cellStyle name="Normal 6 2 2 2 3" xfId="143"/>
    <cellStyle name="Normal 6 2 2 2 4" xfId="144"/>
    <cellStyle name="Normal 6 2 2 3" xfId="145"/>
    <cellStyle name="Normal 6 2 2 3 2" xfId="146"/>
    <cellStyle name="Normal 6 2 2 3 3" xfId="147"/>
    <cellStyle name="Normal 6 2 2 4" xfId="148"/>
    <cellStyle name="Normal 6 2 2 4 2" xfId="149"/>
    <cellStyle name="Normal 6 2 2 4 3" xfId="150"/>
    <cellStyle name="Normal 6 2 2 5" xfId="151"/>
    <cellStyle name="Normal 6 2 2 6" xfId="152"/>
    <cellStyle name="Normal 6 2 3" xfId="153"/>
    <cellStyle name="Normal 6 2 3 2" xfId="154"/>
    <cellStyle name="Normal 6 2 3 2 2" xfId="155"/>
    <cellStyle name="Normal 6 2 3 2 3" xfId="156"/>
    <cellStyle name="Normal 6 2 3 3" xfId="157"/>
    <cellStyle name="Normal 6 2 3 4" xfId="158"/>
    <cellStyle name="Normal 6 2 4" xfId="159"/>
    <cellStyle name="Normal 6 2 4 2" xfId="160"/>
    <cellStyle name="Normal 6 2 4 3" xfId="161"/>
    <cellStyle name="Normal 6 2 5" xfId="162"/>
    <cellStyle name="Normal 6 2 5 2" xfId="163"/>
    <cellStyle name="Normal 6 2 5 3" xfId="164"/>
    <cellStyle name="Normal 6 2 6" xfId="165"/>
    <cellStyle name="Normal 6 2 7" xfId="166"/>
    <cellStyle name="Normal 6 3" xfId="167"/>
    <cellStyle name="Normal 6 3 2" xfId="168"/>
    <cellStyle name="Normal 6 3 2 2" xfId="169"/>
    <cellStyle name="Normal 6 3 2 2 2" xfId="170"/>
    <cellStyle name="Normal 6 3 2 2 3" xfId="171"/>
    <cellStyle name="Normal 6 3 2 3" xfId="172"/>
    <cellStyle name="Normal 6 3 2 4" xfId="173"/>
    <cellStyle name="Normal 6 3 3" xfId="174"/>
    <cellStyle name="Normal 6 3 3 2" xfId="175"/>
    <cellStyle name="Normal 6 3 3 3" xfId="176"/>
    <cellStyle name="Normal 6 3 4" xfId="177"/>
    <cellStyle name="Normal 6 3 4 2" xfId="178"/>
    <cellStyle name="Normal 6 3 4 3" xfId="179"/>
    <cellStyle name="Normal 6 3 5" xfId="180"/>
    <cellStyle name="Normal 6 3 6" xfId="181"/>
    <cellStyle name="Normal 6 4" xfId="182"/>
    <cellStyle name="Normal 6 4 2" xfId="183"/>
    <cellStyle name="Normal 6 4 2 2" xfId="184"/>
    <cellStyle name="Normal 6 4 2 2 2" xfId="185"/>
    <cellStyle name="Normal 6 4 2 2 3" xfId="186"/>
    <cellStyle name="Normal 6 4 2 3" xfId="187"/>
    <cellStyle name="Normal 6 4 2 4" xfId="188"/>
    <cellStyle name="Normal 6 4 3" xfId="189"/>
    <cellStyle name="Normal 6 4 3 2" xfId="190"/>
    <cellStyle name="Normal 6 4 3 3" xfId="191"/>
    <cellStyle name="Normal 6 4 4" xfId="192"/>
    <cellStyle name="Normal 6 4 5" xfId="193"/>
    <cellStyle name="Normal 6 5" xfId="194"/>
    <cellStyle name="Normal 6 5 2" xfId="195"/>
    <cellStyle name="Normal 6 5 2 2" xfId="196"/>
    <cellStyle name="Normal 6 5 2 3" xfId="197"/>
    <cellStyle name="Normal 6 5 3" xfId="198"/>
    <cellStyle name="Normal 6 5 4" xfId="199"/>
    <cellStyle name="Normal 6 6" xfId="200"/>
    <cellStyle name="Normal 6 6 2" xfId="201"/>
    <cellStyle name="Normal 6 6 3" xfId="202"/>
    <cellStyle name="Normal 6 7" xfId="203"/>
    <cellStyle name="Normal 6 7 2" xfId="204"/>
    <cellStyle name="Normal 6 7 3" xfId="205"/>
    <cellStyle name="Normal 6 8" xfId="206"/>
    <cellStyle name="Normal 6 9" xfId="207"/>
    <cellStyle name="Normal 7" xfId="208"/>
    <cellStyle name="Normal 8" xfId="209"/>
    <cellStyle name="Normal 9" xfId="227"/>
    <cellStyle name="Percent" xfId="210" builtinId="5"/>
    <cellStyle name="Percent 12" xfId="211"/>
    <cellStyle name="Percent 12 2" xfId="212"/>
    <cellStyle name="Percent 12 3" xfId="213"/>
    <cellStyle name="Percent 13" xfId="214"/>
    <cellStyle name="Percent 13 2" xfId="215"/>
    <cellStyle name="Percent 13 3" xfId="216"/>
    <cellStyle name="Percent 2" xfId="217"/>
    <cellStyle name="Percent 2 2" xfId="218"/>
    <cellStyle name="Percent 2 2 2" xfId="219"/>
    <cellStyle name="Percent 2 2 3" xfId="220"/>
    <cellStyle name="Percent 2 3" xfId="221"/>
    <cellStyle name="Percent 2 3 2" xfId="222"/>
    <cellStyle name="Percent 3" xfId="223"/>
    <cellStyle name="Percent 3 2" xfId="224"/>
    <cellStyle name="Percent 3 3" xfId="225"/>
    <cellStyle name="Title 2" xfId="226"/>
  </cellStyles>
  <dxfs count="402">
    <dxf>
      <font>
        <b val="0"/>
        <i val="0"/>
        <strike val="0"/>
        <condense val="0"/>
        <extend val="0"/>
        <outline val="0"/>
        <shadow val="0"/>
        <u val="none"/>
        <vertAlign val="baseline"/>
        <sz val="16"/>
        <color theme="1"/>
        <name val="Century Gothic"/>
        <scheme val="none"/>
      </font>
      <numFmt numFmtId="178" formatCode="0.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auto="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numFmt numFmtId="19" formatCode="m/d/yyyy"/>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numFmt numFmtId="164" formatCode="_(* #,##0_);_(* \(#,##0\);_(* &quot;-&quot;??_);_(@_)"/>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numFmt numFmtId="164" formatCode="_(* #,##0_);_(* \(#,##0\);_(* &quot;-&quot;??_);_(@_)"/>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numFmt numFmtId="164" formatCode="_(* #,##0_);_(* \(#,##0\);_(* &quot;-&quot;??_);_(@_)"/>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6"/>
        <color theme="1"/>
        <name val="Century Gothic"/>
        <scheme val="none"/>
      </font>
      <numFmt numFmtId="0" formatCode="Genera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78" formatCode="0.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4"/>
        <color auto="1"/>
        <name val="Century Gothic"/>
        <scheme val="none"/>
      </font>
      <numFmt numFmtId="179" formatCode="&quot;$&quot;#,##0;\-\ &quot;$&quot;#,##0;\-;"/>
      <fill>
        <patternFill patternType="solid">
          <fgColor indexed="64"/>
          <bgColor theme="9" tint="0.59999389629810485"/>
        </patternFill>
      </fill>
      <alignment horizontal="center" vertical="center" textRotation="0" wrapText="1" indent="0" justifyLastLine="0" shrinkToFit="1"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4"/>
        <color auto="1"/>
        <name val="Century Gothic"/>
        <scheme val="none"/>
      </font>
      <numFmt numFmtId="192" formatCode="&quot;$&quot;#,##0;[Red]\-\ &quot;$&quot;#,##0;\-;"/>
      <fill>
        <patternFill patternType="none">
          <fgColor indexed="64"/>
          <bgColor indexed="65"/>
        </patternFill>
      </fill>
      <alignment horizontal="center" vertical="center" textRotation="0" wrapText="1" indent="0" justifyLastLine="0" shrinkToFit="1"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numFmt numFmtId="179" formatCode="&quot;$&quot;#,##0;\-\ &quot;$&quot;#,##0;\-;"/>
      <fill>
        <patternFill patternType="solid">
          <fgColor indexed="64"/>
          <bgColor theme="9" tint="0.59999389629810485"/>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4"/>
        <color auto="1"/>
        <name val="Century Gothic"/>
        <scheme val="none"/>
      </font>
      <numFmt numFmtId="171" formatCode="&quot;$&quot;#,##0"/>
      <fill>
        <patternFill patternType="none">
          <fgColor indexed="64"/>
          <bgColor indexed="65"/>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numFmt numFmtId="179" formatCode="&quot;$&quot;#,##0;\-\ &quot;$&quot;#,##0;\-;"/>
      <fill>
        <patternFill patternType="solid">
          <fgColor indexed="64"/>
          <bgColor theme="9" tint="0.59999389629810485"/>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4"/>
        <color auto="1"/>
        <name val="Century Gothic"/>
        <scheme val="none"/>
      </font>
      <numFmt numFmtId="171" formatCode="&quot;$&quot;#,##0"/>
      <fill>
        <patternFill patternType="none">
          <fgColor indexed="64"/>
          <bgColor indexed="65"/>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auto="1"/>
        <name val="Century Gothic"/>
        <scheme val="none"/>
      </font>
      <fill>
        <patternFill patternType="solid">
          <fgColor indexed="64"/>
          <bgColor theme="9" tint="0.59999389629810485"/>
        </patternFill>
      </fill>
      <alignment horizontal="left" vertical="center" textRotation="0" wrapText="0" indent="1"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4"/>
        <color auto="1"/>
        <name val="Century Gothic"/>
        <scheme val="none"/>
      </font>
      <alignment horizontal="left" vertical="center" textRotation="0" wrapText="0" indent="1"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font>
        <strike val="0"/>
        <outline val="0"/>
        <shadow val="0"/>
        <u val="none"/>
        <vertAlign val="baseline"/>
        <sz val="14"/>
        <color auto="1"/>
        <name val="Century Gothic"/>
        <scheme val="none"/>
      </font>
      <fill>
        <patternFill patternType="solid">
          <fgColor indexed="64"/>
          <bgColor theme="9" tint="0.59999389629810485"/>
        </patternFill>
      </fill>
      <border diagonalUp="0" diagonalDown="0" outline="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auto="1"/>
        <name val="Century Gothic"/>
        <scheme val="none"/>
      </font>
      <protection locked="0" hidden="0"/>
    </dxf>
    <dxf>
      <border>
        <bottom style="thin">
          <color indexed="64"/>
        </bottom>
      </border>
    </dxf>
    <dxf>
      <font>
        <b/>
        <i val="0"/>
        <strike val="0"/>
        <condense val="0"/>
        <extend val="0"/>
        <outline val="0"/>
        <shadow val="0"/>
        <u val="none"/>
        <vertAlign val="baseline"/>
        <sz val="14"/>
        <color auto="1"/>
        <name val="Century Gothic"/>
        <scheme val="none"/>
      </font>
      <fill>
        <patternFill patternType="solid">
          <fgColor indexed="64"/>
          <bgColor theme="7" tint="0.59999389629810485"/>
        </patternFill>
      </fill>
      <alignment horizontal="center" vertical="center" textRotation="0" wrapText="1" indent="0" justifyLastLine="0" shrinkToFit="1" readingOrder="0"/>
      <border diagonalUp="0" diagonalDown="0">
        <left style="thin">
          <color indexed="64"/>
        </left>
        <right style="thin">
          <color indexed="64"/>
        </right>
        <top/>
        <bottom/>
        <vertical style="thin">
          <color indexed="64"/>
        </vertical>
        <horizontal style="thin">
          <color indexed="64"/>
        </horizontal>
      </border>
      <protection locked="0" hidden="1"/>
    </dxf>
    <dxf>
      <font>
        <b val="0"/>
        <i val="0"/>
        <strike val="0"/>
        <condense val="0"/>
        <extend val="0"/>
        <outline val="0"/>
        <shadow val="0"/>
        <u val="none"/>
        <vertAlign val="baseline"/>
        <sz val="14"/>
        <color auto="1"/>
        <name val="Century Gothic"/>
        <scheme val="none"/>
      </font>
      <numFmt numFmtId="179" formatCode="&quot;$&quot;#,##0;\-\ &quot;$&quot;#,##0;\-;"/>
      <fill>
        <patternFill patternType="solid">
          <fgColor indexed="64"/>
          <bgColor theme="9" tint="0.59999389629810485"/>
        </patternFill>
      </fill>
      <alignment horizontal="center" vertical="center" textRotation="0" wrapText="1" indent="0" justifyLastLine="0" shrinkToFit="1" readingOrder="0"/>
      <border diagonalUp="0" diagonalDown="0" outline="0">
        <left style="thin">
          <color auto="1"/>
        </left>
        <right/>
        <top style="thin">
          <color auto="1"/>
        </top>
        <bottom/>
      </border>
      <protection locked="1" hidden="0"/>
    </dxf>
    <dxf>
      <font>
        <b val="0"/>
        <i val="0"/>
        <strike val="0"/>
        <outline val="0"/>
        <shadow val="0"/>
        <u val="none"/>
        <vertAlign val="baseline"/>
        <sz val="14"/>
        <color auto="1"/>
        <name val="Century Gothic"/>
        <scheme val="none"/>
      </font>
      <numFmt numFmtId="179" formatCode="&quot;$&quot;#,##0;\-\ &quot;$&quot;#,##0;\-;"/>
      <protection locked="0" hidden="0"/>
    </dxf>
    <dxf>
      <font>
        <b val="0"/>
        <i val="0"/>
        <strike val="0"/>
        <condense val="0"/>
        <extend val="0"/>
        <outline val="0"/>
        <shadow val="0"/>
        <u val="none"/>
        <vertAlign val="baseline"/>
        <sz val="14"/>
        <color auto="1"/>
        <name val="Century Gothic"/>
        <scheme val="none"/>
      </font>
      <numFmt numFmtId="179" formatCode="&quot;$&quot;#,##0;\-\ &quot;$&quot;#,##0;\-;"/>
      <fill>
        <patternFill patternType="solid">
          <fgColor indexed="64"/>
          <bgColor theme="9" tint="0.59999389629810485"/>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border>
      <protection locked="1" hidden="0"/>
    </dxf>
    <dxf>
      <font>
        <b val="0"/>
        <i val="0"/>
        <strike val="0"/>
        <outline val="0"/>
        <shadow val="0"/>
        <u val="none"/>
        <vertAlign val="baseline"/>
        <sz val="14"/>
        <color auto="1"/>
        <name val="Century Gothic"/>
        <scheme val="none"/>
      </font>
      <numFmt numFmtId="10" formatCode="&quot;$&quot;#,##0_);[Red]\(&quot;$&quot;#,##0\)"/>
      <protection locked="0" hidden="0"/>
    </dxf>
    <dxf>
      <font>
        <b val="0"/>
        <i val="0"/>
        <strike val="0"/>
        <condense val="0"/>
        <extend val="0"/>
        <outline val="0"/>
        <shadow val="0"/>
        <u val="none"/>
        <vertAlign val="baseline"/>
        <sz val="14"/>
        <color auto="1"/>
        <name val="Century Gothic"/>
        <scheme val="none"/>
      </font>
      <numFmt numFmtId="179" formatCode="&quot;$&quot;#,##0;\-\ &quot;$&quot;#,##0;\-;"/>
      <fill>
        <patternFill patternType="solid">
          <fgColor indexed="64"/>
          <bgColor theme="9" tint="0.59999389629810485"/>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border>
      <protection locked="1" hidden="0"/>
    </dxf>
    <dxf>
      <font>
        <b val="0"/>
        <i val="0"/>
        <strike val="0"/>
        <outline val="0"/>
        <shadow val="0"/>
        <u val="none"/>
        <vertAlign val="baseline"/>
        <sz val="14"/>
        <color auto="1"/>
        <name val="Century Gothic"/>
        <scheme val="none"/>
      </font>
      <numFmt numFmtId="10" formatCode="&quot;$&quot;#,##0_);[Red]\(&quot;$&quot;#,##0\)"/>
      <protection locked="0" hidden="0"/>
    </dxf>
    <dxf>
      <font>
        <b val="0"/>
        <i val="0"/>
        <strike val="0"/>
        <condense val="0"/>
        <extend val="0"/>
        <outline val="0"/>
        <shadow val="0"/>
        <u val="none"/>
        <vertAlign val="baseline"/>
        <sz val="14"/>
        <color auto="1"/>
        <name val="Century Gothic"/>
        <scheme val="none"/>
      </font>
      <fill>
        <patternFill patternType="solid">
          <fgColor indexed="64"/>
          <bgColor theme="9" tint="0.59999389629810485"/>
        </patternFill>
      </fill>
      <alignment horizontal="left" vertical="center" textRotation="0" wrapText="0" indent="1" justifyLastLine="0" shrinkToFit="0" readingOrder="0"/>
      <border diagonalUp="0" diagonalDown="0" outline="0">
        <left/>
        <right style="thin">
          <color auto="1"/>
        </right>
        <top style="thin">
          <color auto="1"/>
        </top>
        <bottom/>
      </border>
      <protection locked="1" hidden="0"/>
    </dxf>
    <dxf>
      <font>
        <b val="0"/>
        <i val="0"/>
        <strike val="0"/>
        <outline val="0"/>
        <shadow val="0"/>
        <u val="none"/>
        <vertAlign val="baseline"/>
        <sz val="14"/>
        <color auto="1"/>
        <name val="Century Gothic"/>
        <scheme val="none"/>
      </font>
      <protection locked="0" hidden="0"/>
    </dxf>
    <dxf>
      <border>
        <top style="thin">
          <color indexed="64"/>
        </top>
      </border>
    </dxf>
    <dxf>
      <font>
        <b val="0"/>
        <i val="0"/>
        <strike val="0"/>
        <outline val="0"/>
        <shadow val="0"/>
        <u val="none"/>
        <vertAlign val="baseline"/>
        <sz val="12"/>
        <color auto="1"/>
        <name val="Century Gothic"/>
        <scheme val="none"/>
      </font>
      <fill>
        <patternFill patternType="solid">
          <fgColor indexed="64"/>
          <bgColor theme="9" tint="0.59999389629810485"/>
        </patternFill>
      </fill>
      <border diagonalUp="0" diagonalDown="0" outline="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4"/>
        <color auto="1"/>
        <name val="Century Gothic"/>
        <scheme val="none"/>
      </font>
      <alignment textRotation="0" wrapText="1" indent="0" justifyLastLine="0" readingOrder="0"/>
      <protection locked="0" hidden="0"/>
    </dxf>
    <dxf>
      <border>
        <bottom style="thin">
          <color indexed="64"/>
        </bottom>
      </border>
    </dxf>
    <dxf>
      <font>
        <b val="0"/>
        <i val="0"/>
        <strike val="0"/>
        <condense val="0"/>
        <extend val="0"/>
        <outline val="0"/>
        <shadow val="0"/>
        <u val="none"/>
        <vertAlign val="baseline"/>
        <sz val="14"/>
        <color auto="1"/>
        <name val="Century Gothic"/>
        <scheme val="none"/>
      </font>
      <fill>
        <patternFill patternType="solid">
          <fgColor indexed="64"/>
          <bgColor theme="7" tint="0.59999389629810485"/>
        </patternFill>
      </fill>
      <alignment horizontal="center" vertical="center" textRotation="0" wrapText="1" indent="0" justifyLastLine="0" shrinkToFit="1" readingOrder="0"/>
      <border diagonalUp="0" diagonalDown="0">
        <left style="thin">
          <color indexed="64"/>
        </left>
        <right style="thin">
          <color indexed="64"/>
        </right>
        <top/>
        <bottom/>
        <vertical style="thin">
          <color indexed="64"/>
        </vertical>
        <horizontal style="thin">
          <color indexed="64"/>
        </horizontal>
      </border>
      <protection locked="1" hidden="1"/>
    </dxf>
    <dxf>
      <fill>
        <patternFill>
          <bgColor rgb="FF99CCFF"/>
        </patternFill>
      </fill>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5" formatCode="#,##0_);\(#,##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top style="thin">
          <color auto="1"/>
        </top>
      </border>
    </dxf>
    <dxf>
      <border diagonalUp="0" diagonalDown="0">
        <left style="thin">
          <color auto="1"/>
        </left>
        <right style="thin">
          <color auto="1"/>
        </right>
        <bottom style="thin">
          <color auto="1"/>
        </bottom>
      </border>
    </dxf>
    <dxf>
      <protection locked="0"/>
    </dxf>
    <dxf>
      <border>
        <bottom style="thin">
          <color auto="1"/>
        </bottom>
      </border>
    </dxf>
    <dxf>
      <font>
        <b/>
        <i val="0"/>
        <strike val="0"/>
        <condense val="0"/>
        <extend val="0"/>
        <outline val="0"/>
        <shadow val="0"/>
        <u val="none"/>
        <vertAlign val="baseline"/>
        <sz val="13"/>
        <color theme="8" tint="0.39997558519241921"/>
        <name val="Century Gothic"/>
        <scheme val="none"/>
      </font>
      <fill>
        <patternFill patternType="solid">
          <fgColor indexed="64"/>
          <bgColor theme="8" tint="0.39997558519241921"/>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0"/>
    </dxf>
    <dxf>
      <fill>
        <patternFill>
          <bgColor rgb="FF00B050"/>
        </patternFill>
      </fill>
    </dxf>
    <dxf>
      <fill>
        <patternFill>
          <bgColor rgb="FFFFFF00"/>
        </patternFill>
      </fill>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0" hidden="0"/>
    </dxf>
    <dxf>
      <border diagonalUp="0" diagonalDown="0">
        <left style="thin">
          <color rgb="FF17375D"/>
        </left>
        <right style="thin">
          <color rgb="FF17375D"/>
        </right>
        <bottom/>
      </border>
    </dxf>
    <dxf>
      <font>
        <b val="0"/>
        <i val="0"/>
        <strike val="0"/>
        <condense val="0"/>
        <extend val="0"/>
        <outline val="0"/>
        <shadow val="0"/>
        <u val="none"/>
        <vertAlign val="baseline"/>
        <sz val="16"/>
        <color theme="1"/>
        <name val="Century Gothic"/>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3"/>
        <color theme="2" tint="-9.9978637043366805E-2"/>
        <name val="Century Gothic"/>
        <scheme val="none"/>
      </font>
      <fill>
        <patternFill patternType="solid">
          <fgColor indexed="64"/>
          <bgColor rgb="FFDDD9C3"/>
        </patternFill>
      </fill>
      <alignment horizontal="center" vertical="center" textRotation="0" wrapText="1" indent="0" justifyLastLine="0" shrinkToFit="0" readingOrder="0"/>
      <border diagonalUp="0" diagonalDown="0">
        <left style="thin">
          <color rgb="FF17375D"/>
        </left>
        <right style="thin">
          <color rgb="FF17375D"/>
        </right>
        <top/>
        <bottom/>
      </border>
      <protection locked="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ck">
          <color indexed="10"/>
        </left>
        <right/>
        <top style="thin">
          <color auto="1"/>
        </top>
        <bottom/>
        <vertical/>
        <horizontal/>
      </border>
      <protection locked="0" hidden="0"/>
    </dxf>
    <dxf>
      <font>
        <b val="0"/>
        <i val="0"/>
        <strike val="0"/>
        <condense val="0"/>
        <extend val="0"/>
        <outline val="0"/>
        <shadow val="0"/>
        <u val="none"/>
        <vertAlign val="baseline"/>
        <sz val="16"/>
        <color theme="1"/>
        <name val="Century Gothic"/>
        <scheme val="none"/>
      </font>
      <numFmt numFmtId="180" formatCode="#"/>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numFmt numFmtId="6" formatCode="#,##0_);[Red]\(#,##0\)"/>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ck">
          <color indexed="10"/>
        </left>
        <right/>
        <top style="thin">
          <color auto="1"/>
        </top>
        <bottom/>
        <vertical/>
        <horizontal/>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right/>
        <top style="thin">
          <color auto="1"/>
        </top>
        <bottom/>
        <vertical/>
        <horizontal/>
      </border>
      <protection locked="0" hidden="0"/>
    </dxf>
    <dxf>
      <border outline="0">
        <top style="thin">
          <color auto="1"/>
        </top>
      </border>
    </dxf>
    <dxf>
      <border diagonalUp="0" diagonalDown="0">
        <left style="thin">
          <color auto="1"/>
        </left>
        <right style="thin">
          <color auto="1"/>
        </right>
        <top style="thin">
          <color theme="4" tint="0.59996337778862885"/>
        </top>
        <bottom style="thin">
          <color auto="1"/>
        </bottom>
      </border>
    </dxf>
    <dxf>
      <border outline="0">
        <bottom style="thin">
          <color auto="1"/>
        </bottom>
      </border>
    </dxf>
    <dxf>
      <font>
        <b/>
        <i val="0"/>
        <strike val="0"/>
        <condense val="0"/>
        <extend val="0"/>
        <outline val="0"/>
        <shadow val="0"/>
        <u val="none"/>
        <vertAlign val="baseline"/>
        <sz val="13"/>
        <color theme="4" tint="0.59999389629810485"/>
        <name val="Century Gothic"/>
        <scheme val="none"/>
      </font>
      <fill>
        <patternFill patternType="solid">
          <fgColor indexed="64"/>
          <bgColor theme="4" tint="0.59999389629810485"/>
        </patternFill>
      </fill>
      <alignment horizontal="center" vertical="center" textRotation="0" wrapText="1" indent="0" justifyLastLine="0" shrinkToFit="0" readingOrder="0"/>
    </dxf>
    <dxf>
      <border>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6" formatCode="#,##0_);[Red]\(#,##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left style="thin">
          <color auto="1"/>
        </left>
        <right style="thin">
          <color auto="1"/>
        </right>
        <bottom style="thin">
          <color auto="1"/>
        </bottom>
      </border>
    </dxf>
    <dxf>
      <font>
        <b/>
        <i val="0"/>
        <strike val="0"/>
        <condense val="0"/>
        <extend val="0"/>
        <outline val="0"/>
        <shadow val="0"/>
        <u val="none"/>
        <vertAlign val="baseline"/>
        <sz val="13"/>
        <color rgb="FFFFCCCC"/>
        <name val="Century Gothic"/>
        <scheme val="none"/>
      </font>
      <fill>
        <patternFill patternType="solid">
          <fgColor indexed="64"/>
          <bgColor rgb="FFFFCCCC"/>
        </patternFill>
      </fill>
      <alignment horizontal="center" vertical="center" textRotation="0" wrapText="1" indent="0" justifyLastLine="0" shrinkToFit="0" readingOrder="0"/>
      <protection locked="0" hidden="0"/>
    </dxf>
    <dxf>
      <font>
        <b/>
        <i val="0"/>
        <condense val="0"/>
        <extend val="0"/>
      </font>
      <fill>
        <patternFill>
          <bgColor indexed="13"/>
        </patternFill>
      </fill>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EAEAEA"/>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solid">
          <fgColor indexed="64"/>
          <bgColor rgb="FFEAEAEA"/>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Century Gothic"/>
        <scheme val="none"/>
      </font>
      <numFmt numFmtId="6" formatCode="#,##0_);[Red]\(#,##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Century Gothic"/>
        <scheme val="none"/>
      </font>
      <numFmt numFmtId="6" formatCode="#,##0_);[Red]\(#,##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6"/>
        <color theme="1"/>
        <name val="Century Gothic"/>
        <scheme val="none"/>
      </font>
      <numFmt numFmtId="6" formatCode="#,##0_);[Red]\(#,##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6"/>
        <color theme="1"/>
        <name val="Century Gothic"/>
        <scheme val="none"/>
      </font>
      <numFmt numFmtId="6" formatCode="#,##0_);[Red]\(#,##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scheme val="none"/>
      </font>
      <fill>
        <patternFill patternType="solid">
          <fgColor indexed="64"/>
          <bgColor rgb="FFEAEAEA"/>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fill>
        <patternFill patternType="solid">
          <fgColor indexed="64"/>
          <bgColor rgb="FFEAEAEA"/>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fill>
        <patternFill patternType="solid">
          <fgColor indexed="64"/>
          <bgColor rgb="FFEAEAEA"/>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12"/>
        <color theme="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border outline="0">
        <top style="thin">
          <color auto="1"/>
        </top>
      </border>
    </dxf>
    <dxf>
      <border outline="0">
        <left style="thin">
          <color auto="1"/>
        </left>
        <right style="thin">
          <color auto="1"/>
        </right>
        <top style="thin">
          <color rgb="FF85D5BA"/>
        </top>
        <bottom style="thin">
          <color auto="1"/>
        </bottom>
      </border>
    </dxf>
    <dxf>
      <font>
        <b val="0"/>
        <i val="0"/>
        <strike val="0"/>
        <condense val="0"/>
        <extend val="0"/>
        <outline val="0"/>
        <shadow val="0"/>
        <u val="none"/>
        <vertAlign val="baseline"/>
        <sz val="16"/>
        <color theme="1"/>
        <name val="Century Gothic"/>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3"/>
        <color rgb="FF85D5BA"/>
        <name val="Century Gothic"/>
        <scheme val="none"/>
      </font>
      <fill>
        <patternFill patternType="solid">
          <fgColor indexed="64"/>
          <bgColor rgb="FF85D5BA"/>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bgColor rgb="FFFFFF00"/>
        </patternFill>
      </fill>
    </dxf>
    <dxf>
      <font>
        <b val="0"/>
        <i val="0"/>
        <strike val="0"/>
        <condense val="0"/>
        <extend val="0"/>
        <outline val="0"/>
        <shadow val="0"/>
        <u val="none"/>
        <vertAlign val="baseline"/>
        <sz val="11"/>
        <color auto="1"/>
        <name val="Century Gothic"/>
        <scheme val="none"/>
      </font>
      <numFmt numFmtId="171" formatCode="&quot;$&quot;#,##0"/>
      <fill>
        <patternFill patternType="solid">
          <fgColor indexed="64"/>
          <bgColor theme="0" tint="-0.2499465926084170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numFmt numFmtId="6" formatCode="#,##0_);[Red]\(#,##0\)"/>
      <fill>
        <patternFill patternType="solid">
          <fgColor indexed="64"/>
          <bgColor theme="0" tint="-0.2499465926084170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numFmt numFmtId="171"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numFmt numFmtId="171"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numFmt numFmtId="171"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entury Gothic"/>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entury Gothic"/>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numFmt numFmtId="166"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entury Gothic"/>
        <scheme val="none"/>
      </font>
      <numFmt numFmtId="166"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alignment wrapText="1" indent="0" justifyLastLine="0" readingOrder="0"/>
      <protection locked="1" hidden="0"/>
    </dxf>
    <dxf>
      <border>
        <bottom style="thin">
          <color indexed="64"/>
        </bottom>
      </border>
    </dxf>
    <dxf>
      <font>
        <b val="0"/>
        <i val="0"/>
        <strike val="0"/>
        <condense val="0"/>
        <extend val="0"/>
        <outline val="0"/>
        <shadow val="0"/>
        <u val="none"/>
        <vertAlign val="baseline"/>
        <sz val="13"/>
        <color auto="1"/>
        <name val="Century Gothic"/>
        <scheme val="none"/>
      </font>
      <fill>
        <patternFill patternType="solid">
          <fgColor indexed="64"/>
          <bgColor indexed="3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ill>
        <patternFill>
          <bgColor rgb="FFCCCCFF"/>
        </patternFill>
      </fill>
      <border>
        <left style="thin">
          <color auto="1"/>
        </left>
        <right style="thin">
          <color auto="1"/>
        </right>
        <top style="thin">
          <color auto="1"/>
        </top>
        <bottom style="thin">
          <color auto="1"/>
        </bottom>
        <vertical/>
        <horizontal/>
      </border>
    </dxf>
    <dxf>
      <fill>
        <patternFill>
          <bgColor rgb="FFFF505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CCCFF"/>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6" formatCode="#,##0_);[Red]\(#,##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6" formatCode="#,##0_);[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19" formatCode="m/d/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auto="1"/>
        </left>
        <right style="thin">
          <color auto="1"/>
        </right>
        <top style="thin">
          <color theme="5" tint="0.59996337778862885"/>
        </top>
        <bottom style="thin">
          <color auto="1"/>
        </bottom>
      </border>
    </dxf>
    <dxf>
      <border>
        <bottom style="thin">
          <color auto="1"/>
        </bottom>
      </border>
    </dxf>
    <dxf>
      <font>
        <b/>
        <i val="0"/>
        <strike val="0"/>
        <condense val="0"/>
        <extend val="0"/>
        <outline val="0"/>
        <shadow val="0"/>
        <u val="none"/>
        <vertAlign val="baseline"/>
        <sz val="13"/>
        <color theme="5" tint="0.59999389629810485"/>
        <name val="Century Gothic"/>
        <scheme val="none"/>
      </font>
      <fill>
        <patternFill patternType="solid">
          <fgColor indexed="64"/>
          <bgColor theme="5" tint="0.59999389629810485"/>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condense val="0"/>
        <extend val="0"/>
      </font>
      <fill>
        <patternFill>
          <bgColor indexed="13"/>
        </patternFill>
      </fill>
    </dxf>
    <dxf>
      <font>
        <b val="0"/>
        <i val="0"/>
        <strike val="0"/>
        <condense val="0"/>
        <extend val="0"/>
        <outline val="0"/>
        <shadow val="0"/>
        <u val="none"/>
        <vertAlign val="baseline"/>
        <sz val="16"/>
        <color theme="1"/>
        <name val="Century Gothic"/>
        <scheme val="none"/>
      </font>
      <numFmt numFmtId="0" formatCode="Genera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166"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166"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164" formatCode="_(* #,##0_);_(* \(#,##0\);_(* &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auto="1"/>
        </left>
        <right style="thin">
          <color auto="1"/>
        </right>
        <top style="thin">
          <color theme="3" tint="0.59996337778862885"/>
        </top>
        <bottom style="thin">
          <color auto="1"/>
        </bottom>
      </border>
    </dxf>
    <dxf>
      <font>
        <b val="0"/>
        <i val="0"/>
        <strike val="0"/>
        <condense val="0"/>
        <extend val="0"/>
        <outline val="0"/>
        <shadow val="0"/>
        <u val="none"/>
        <vertAlign val="baseline"/>
        <sz val="16"/>
        <color theme="1"/>
        <name val="Century Gothic"/>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3"/>
        <color theme="3" tint="0.59999389629810485"/>
        <name val="Century Gothic"/>
        <scheme val="none"/>
      </font>
      <fill>
        <patternFill patternType="solid">
          <fgColor indexed="64"/>
          <bgColor theme="3" tint="0.59996337778862885"/>
        </patternFill>
      </fill>
      <alignment horizontal="center" vertical="center" textRotation="0" wrapText="1" indent="0" justifyLastLine="0" shrinkToFit="0" readingOrder="0"/>
      <protection locked="0"/>
    </dxf>
    <dxf>
      <fill>
        <patternFill>
          <bgColor rgb="FFFFFF00"/>
        </patternFill>
      </fill>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6"/>
        <color theme="1"/>
        <name val="Century Gothic"/>
        <scheme val="none"/>
      </font>
      <numFmt numFmtId="187" formatCode="#,##0;[Red]\ \-#,##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border outline="0">
        <left style="thin">
          <color auto="1"/>
        </left>
        <right style="thin">
          <color auto="1"/>
        </right>
        <bottom style="thin">
          <color auto="1"/>
        </bottom>
      </border>
    </dxf>
    <dxf>
      <protection locked="0" hidden="0"/>
    </dxf>
    <dxf>
      <border>
        <bottom style="thin">
          <color auto="1"/>
        </bottom>
      </border>
    </dxf>
    <dxf>
      <font>
        <b val="0"/>
        <i val="0"/>
        <strike val="0"/>
        <condense val="0"/>
        <extend val="0"/>
        <outline val="0"/>
        <shadow val="0"/>
        <u val="none"/>
        <vertAlign val="baseline"/>
        <sz val="16"/>
        <color theme="7" tint="0.59999389629810485"/>
        <name val="Century Gothic"/>
        <scheme val="none"/>
      </font>
      <numFmt numFmtId="187" formatCode="#,##0;[Red]\ \-#,##0"/>
      <fill>
        <patternFill patternType="solid">
          <fgColor indexed="64"/>
          <bgColor theme="7" tint="0.59999389629810485"/>
        </patternFill>
      </fill>
      <alignment horizontal="center" vertical="center" textRotation="0" wrapText="1" indent="0" justifyLastLine="0" shrinkToFit="0" readingOrder="0"/>
      <protection locked="0" hidden="0"/>
    </dxf>
    <dxf>
      <fill>
        <patternFill>
          <bgColor rgb="FFFFFF00"/>
        </patternFill>
      </fill>
    </dxf>
    <dxf>
      <font>
        <b val="0"/>
        <i val="0"/>
        <strike val="0"/>
        <condense val="0"/>
        <extend val="0"/>
        <outline val="0"/>
        <shadow val="0"/>
        <u val="none"/>
        <vertAlign val="baseline"/>
        <sz val="16"/>
        <color theme="1"/>
        <name val="Century Gothic"/>
        <scheme val="none"/>
      </font>
      <numFmt numFmtId="188" formatCode="&quot;$&quot;#,##0;[Red]\-&quot;$&quot;#,##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2"/>
        <color theme="1"/>
        <name val="Century Gothic"/>
        <scheme val="none"/>
      </font>
      <numFmt numFmtId="19" formatCode="m/d/yyyy"/>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border outline="0">
        <left style="thin">
          <color auto="1"/>
        </left>
        <right style="thin">
          <color auto="1"/>
        </right>
        <bottom style="thin">
          <color auto="1"/>
        </bottom>
      </border>
    </dxf>
    <dxf>
      <font>
        <b val="0"/>
        <i val="0"/>
        <strike val="0"/>
        <condense val="0"/>
        <extend val="0"/>
        <outline val="0"/>
        <shadow val="0"/>
        <u val="none"/>
        <vertAlign val="baseline"/>
        <sz val="16"/>
        <color theme="1"/>
        <name val="Century Gothic"/>
        <scheme val="none"/>
      </font>
      <alignment horizontal="center" vertical="center" textRotation="0" wrapText="1" indent="0" justifyLastLine="0" shrinkToFit="0" readingOrder="0"/>
      <protection locked="0" hidden="1"/>
    </dxf>
    <dxf>
      <border>
        <bottom style="thin">
          <color auto="1"/>
        </bottom>
      </border>
    </dxf>
    <dxf>
      <font>
        <b/>
        <i val="0"/>
        <strike val="0"/>
        <condense val="0"/>
        <extend val="0"/>
        <outline val="0"/>
        <shadow val="0"/>
        <u val="none"/>
        <vertAlign val="baseline"/>
        <sz val="16"/>
        <color rgb="FFCCFFCC"/>
        <name val="Century Gothic"/>
        <scheme val="none"/>
      </font>
      <numFmt numFmtId="188" formatCode="&quot;$&quot;#,##0;[Red]\-&quot;$&quot;#,##0"/>
      <fill>
        <patternFill patternType="solid">
          <fgColor indexed="64"/>
          <bgColor rgb="FFCCFFCC"/>
        </patternFill>
      </fill>
      <alignment horizontal="center" vertical="center" textRotation="0" wrapText="1" indent="0" justifyLastLine="0" shrinkToFit="0" readingOrder="0"/>
      <protection locked="0" hidden="0"/>
    </dxf>
    <dxf>
      <fill>
        <patternFill>
          <bgColor rgb="FFFFFF00"/>
        </patternFill>
      </fill>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6"/>
        <color theme="1"/>
        <name val="Century Gothic"/>
        <scheme val="none"/>
      </font>
      <numFmt numFmtId="187" formatCode="#,##0;[Red]\ \-#,##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entury Gothic"/>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left style="thin">
          <color auto="1"/>
        </left>
        <right style="thin">
          <color auto="1"/>
        </right>
        <top style="thin">
          <color rgb="FFFFCC99"/>
        </top>
        <bottom style="thin">
          <color auto="1"/>
        </bottom>
      </border>
    </dxf>
    <dxf>
      <font>
        <b val="0"/>
        <i val="0"/>
        <strike val="0"/>
        <condense val="0"/>
        <extend val="0"/>
        <outline val="0"/>
        <shadow val="0"/>
        <u val="none"/>
        <vertAlign val="baseline"/>
        <sz val="16"/>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6"/>
        <color rgb="FFFFCC99"/>
        <name val="Century Gothic"/>
        <scheme val="none"/>
      </font>
      <numFmt numFmtId="187" formatCode="#,##0;[Red]\ \-#,##0"/>
      <fill>
        <patternFill patternType="solid">
          <fgColor indexed="64"/>
          <bgColor rgb="FFFFCC99"/>
        </patternFill>
      </fill>
      <alignment horizontal="center" vertical="center" textRotation="0" wrapText="1" indent="0" justifyLastLine="0" shrinkToFit="0" readingOrder="0"/>
      <protection locked="0" hidden="0"/>
    </dxf>
    <dxf>
      <fill>
        <patternFill>
          <bgColor rgb="FFFFFF00"/>
        </patternFill>
      </fill>
    </dxf>
    <dxf>
      <fill>
        <patternFill>
          <bgColor rgb="FF00B050"/>
        </patternFill>
      </fill>
    </dxf>
    <dxf>
      <font>
        <b val="0"/>
        <i val="0"/>
        <strike val="0"/>
        <condense val="0"/>
        <extend val="0"/>
        <outline val="0"/>
        <shadow val="0"/>
        <u/>
        <vertAlign val="baseline"/>
        <sz val="14"/>
        <color indexed="12"/>
        <name val="Century Gothic"/>
        <scheme val="none"/>
      </font>
      <fill>
        <patternFill patternType="solid">
          <fgColor indexed="64"/>
          <bgColor indexed="47"/>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numFmt numFmtId="167" formatCode="[&lt;=9999999]###\-####;\(###\)\ ###\-####"/>
      <fill>
        <patternFill patternType="solid">
          <fgColor indexed="64"/>
          <bgColor indexed="47"/>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numFmt numFmtId="172" formatCode="00000\-0000"/>
      <fill>
        <patternFill patternType="solid">
          <fgColor indexed="64"/>
          <bgColor indexed="47"/>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0" indent="0" justifyLastLine="0" shrinkToFit="1"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4"/>
        <name val="Century Gothic"/>
        <scheme val="none"/>
      </font>
      <alignment horizontal="center" vertical="center" textRotation="0" indent="0" justifyLastLine="0" readingOrder="0"/>
    </dxf>
    <dxf>
      <border outline="0">
        <bottom style="thin">
          <color indexed="64"/>
        </bottom>
      </border>
    </dxf>
    <dxf>
      <font>
        <b/>
        <i val="0"/>
        <strike val="0"/>
        <condense val="0"/>
        <extend val="0"/>
        <outline val="0"/>
        <shadow val="0"/>
        <u val="none"/>
        <vertAlign val="baseline"/>
        <sz val="16"/>
        <color auto="1"/>
        <name val="Century Gothic"/>
        <scheme val="none"/>
      </font>
      <fill>
        <patternFill patternType="solid">
          <fgColor indexed="64"/>
          <bgColor indexed="43"/>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ertAlign val="baseline"/>
        <sz val="14"/>
        <color indexed="12"/>
        <name val="Century Gothic"/>
        <scheme val="none"/>
      </font>
      <fill>
        <patternFill patternType="solid">
          <fgColor indexed="64"/>
          <bgColor indexed="47"/>
        </patternFill>
      </fill>
      <alignment horizontal="center" vertical="center" textRotation="0" wrapText="1" indent="0" justifyLastLine="0" shrinkToFit="1"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numFmt numFmtId="167" formatCode="[&lt;=9999999]###\-####;\(###\)\ ###\-####"/>
      <fill>
        <patternFill patternType="solid">
          <fgColor indexed="64"/>
          <bgColor indexed="47"/>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numFmt numFmtId="183" formatCode="00000"/>
      <fill>
        <patternFill patternType="solid">
          <fgColor indexed="64"/>
          <bgColor indexed="47"/>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entury Gothic"/>
        <scheme val="none"/>
      </font>
      <fill>
        <patternFill patternType="solid">
          <fgColor indexed="64"/>
          <bgColor indexed="47"/>
        </patternFill>
      </fill>
      <alignment horizontal="center" vertical="center" textRotation="0" wrapText="1" indent="0" justifyLastLine="0" shrinkToFit="1"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4"/>
        <name val="Century Gothic"/>
        <scheme val="none"/>
      </font>
      <alignment horizontal="center" vertical="center" textRotation="0" wrapText="1" indent="0" justifyLastLine="0" readingOrder="0"/>
    </dxf>
    <dxf>
      <border outline="0">
        <bottom style="thin">
          <color indexed="64"/>
        </bottom>
      </border>
    </dxf>
    <dxf>
      <font>
        <b/>
        <i val="0"/>
        <strike val="0"/>
        <condense val="0"/>
        <extend val="0"/>
        <outline val="0"/>
        <shadow val="0"/>
        <u val="none"/>
        <vertAlign val="baseline"/>
        <sz val="16"/>
        <color auto="1"/>
        <name val="Century Gothic"/>
        <scheme val="none"/>
      </font>
      <fill>
        <patternFill patternType="solid">
          <fgColor indexed="64"/>
          <bgColor indexed="43"/>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indent="2"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auto="1"/>
        </left>
        <right style="thin">
          <color auto="1"/>
        </right>
        <top style="thin">
          <color auto="1"/>
        </top>
        <bottom style="thin">
          <color auto="1"/>
        </bottom>
      </border>
    </dxf>
    <dxf>
      <protection locked="1" hidden="0"/>
    </dxf>
    <dxf>
      <border outline="0">
        <bottom style="thin">
          <color auto="1"/>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0" indent="0" justifyLastLine="0" shrinkToFit="0" readingOrder="0"/>
      <border diagonalUp="0" diagonalDown="0">
        <left style="thin">
          <color auto="1"/>
        </left>
        <right style="thin">
          <color auto="1"/>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0" indent="1"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auto="1"/>
        </right>
        <top style="thin">
          <color auto="1"/>
        </top>
        <bottom style="thin">
          <color auto="1"/>
        </bottom>
      </border>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0" indent="1"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auto="1"/>
        </right>
        <top style="thin">
          <color auto="1"/>
        </top>
        <bottom style="thin">
          <color auto="1"/>
        </bottom>
      </border>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auto="1"/>
        </right>
        <top style="thin">
          <color auto="1"/>
        </top>
        <bottom style="thin">
          <color auto="1"/>
        </bottom>
      </border>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left" vertical="center" textRotation="0" indent="1" justifyLastLine="0" shrinkToFit="0" readingOrder="0"/>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indent="1" justifyLastLine="0" shrinkToFit="0" readingOrder="0"/>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0"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0" relative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left" textRotation="0" relativeIndent="1" justifyLastLine="0" shrinkToFit="0" readingOrder="0"/>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1"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indent="1" justifyLastLine="0" shrinkToFit="0" readingOrder="0"/>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1"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relativeIndent="1"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entury Gothic"/>
        <scheme val="none"/>
      </font>
      <alignment horizontal="left" vertical="center" textRotation="0" wrapText="1" relativeIndent="1" justifyLastLine="0" shrinkToFit="0" readingOrder="0"/>
      <protection locked="1" hidden="0"/>
    </dxf>
    <dxf>
      <border>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border>
        <right style="thick">
          <color theme="2"/>
        </right>
        <bottom style="thin">
          <color theme="3" tint="0.39994506668294322"/>
        </bottom>
      </border>
    </dxf>
    <dxf>
      <border>
        <left style="medium">
          <color theme="5"/>
        </left>
      </border>
    </dxf>
    <dxf>
      <border diagonalUp="0" diagonalDown="0">
        <left/>
        <right/>
        <top/>
        <bottom style="thin">
          <color theme="3" tint="0.39994506668294322"/>
        </bottom>
        <vertical/>
        <horizontal/>
      </border>
    </dxf>
    <dxf>
      <fill>
        <patternFill patternType="none">
          <bgColor auto="1"/>
        </patternFill>
      </fill>
      <border>
        <right style="thick">
          <color theme="2"/>
        </right>
        <top style="thin">
          <color theme="3" tint="0.39994506668294322"/>
        </top>
        <bottom style="thin">
          <color theme="3" tint="0.39994506668294322"/>
        </bottom>
        <vertical/>
        <horizontal style="thin">
          <color theme="3" tint="0.39994506668294322"/>
        </horizontal>
      </border>
    </dxf>
    <dxf>
      <border>
        <right style="thick">
          <color theme="2"/>
        </right>
        <bottom style="thin">
          <color theme="3" tint="0.39994506668294322"/>
        </bottom>
      </border>
    </dxf>
    <dxf>
      <border>
        <left style="medium">
          <color theme="5"/>
        </left>
      </border>
    </dxf>
    <dxf>
      <border diagonalUp="0" diagonalDown="0">
        <left/>
        <right/>
        <top/>
        <bottom style="thin">
          <color theme="3" tint="0.39994506668294322"/>
        </bottom>
        <vertical/>
        <horizontal/>
      </border>
    </dxf>
    <dxf>
      <fill>
        <patternFill patternType="none">
          <bgColor auto="1"/>
        </patternFill>
      </fill>
      <border>
        <right style="thick">
          <color theme="2"/>
        </right>
        <top style="thin">
          <color theme="3" tint="0.39994506668294322"/>
        </top>
        <bottom style="thin">
          <color theme="3" tint="0.39994506668294322"/>
        </bottom>
        <vertical/>
        <horizontal style="thin">
          <color theme="3" tint="0.39994506668294322"/>
        </horizontal>
      </border>
    </dxf>
  </dxfs>
  <tableStyles count="4" defaultTableStyle="TableStyleMedium9" defaultPivotStyle="PivotStyleLight16">
    <tableStyle name="Back to School Checklist" pivot="0" count="4">
      <tableStyleElement type="wholeTable" dxfId="401"/>
      <tableStyleElement type="headerRow" dxfId="400"/>
      <tableStyleElement type="firstColumnStripe" dxfId="399"/>
      <tableStyleElement type="lastHeaderCell" dxfId="398"/>
    </tableStyle>
    <tableStyle name="Back to School Checklist 2" pivot="0" count="4">
      <tableStyleElement type="wholeTable" dxfId="397"/>
      <tableStyleElement type="headerRow" dxfId="396"/>
      <tableStyleElement type="firstColumnStripe" dxfId="395"/>
      <tableStyleElement type="lastHeaderCell" dxfId="394"/>
    </tableStyle>
    <tableStyle name="Table Style 1" pivot="0" count="0"/>
    <tableStyle name="Table Style 2" pivot="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CCFF"/>
      <rgbColor rgb="00993366"/>
      <rgbColor rgb="00FFFFCC"/>
      <rgbColor rgb="00CCFFFF"/>
      <rgbColor rgb="00660066"/>
      <rgbColor rgb="00FF8080"/>
      <rgbColor rgb="000066CC"/>
      <rgbColor rgb="00CCCCFF"/>
      <rgbColor rgb="00FFCC99"/>
      <rgbColor rgb="009590FA"/>
      <rgbColor rgb="00FFFF00"/>
      <rgbColor rgb="00CCFFCC"/>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DDDDDD"/>
      <color rgb="FFB2B2B2"/>
      <color rgb="FFEAEAEA"/>
      <color rgb="FFF73925"/>
      <color rgb="FFFFCCCC"/>
      <color rgb="FF85D5BA"/>
      <color rgb="FFFFCC99"/>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Instructions!Instructions_AA_Contact"/></Relationships>
</file>

<file path=xl/drawings/_rels/drawing10.xml.rels><?xml version="1.0" encoding="UTF-8" standalone="yes"?>
<Relationships xmlns="http://schemas.openxmlformats.org/package/2006/relationships"><Relationship Id="rId1" Type="http://schemas.openxmlformats.org/officeDocument/2006/relationships/hyperlink" Target="#Instructions!Instructions_Consultant_Contractor"/></Relationships>
</file>

<file path=xl/drawings/_rels/drawing11.xml.rels><?xml version="1.0" encoding="UTF-8" standalone="yes"?>
<Relationships xmlns="http://schemas.openxmlformats.org/package/2006/relationships"><Relationship Id="rId1" Type="http://schemas.openxmlformats.org/officeDocument/2006/relationships/hyperlink" Target="#Instructions!Instructions_Personnel"/></Relationships>
</file>

<file path=xl/drawings/_rels/drawing12.xml.rels><?xml version="1.0" encoding="UTF-8" standalone="yes"?>
<Relationships xmlns="http://schemas.openxmlformats.org/package/2006/relationships"><Relationship Id="rId1" Type="http://schemas.openxmlformats.org/officeDocument/2006/relationships/hyperlink" Target="#Instructions!Instructions_Match"/></Relationships>
</file>

<file path=xl/drawings/_rels/drawing13.xml.rels><?xml version="1.0" encoding="UTF-8" standalone="yes"?>
<Relationships xmlns="http://schemas.openxmlformats.org/package/2006/relationships"><Relationship Id="rId1" Type="http://schemas.openxmlformats.org/officeDocument/2006/relationships/hyperlink" Target="#Instructions!Instructions_Authorized_Agent"/></Relationships>
</file>

<file path=xl/drawings/_rels/drawing14.xml.rels><?xml version="1.0" encoding="UTF-8" standalone="yes"?>
<Relationships xmlns="http://schemas.openxmlformats.org/package/2006/relationships"><Relationship Id="rId1" Type="http://schemas.openxmlformats.org/officeDocument/2006/relationships/hyperlink" Target="#Instructions!Instructions_ICR_Summary"/></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Instructions_Project_Ledger"/></Relationships>
</file>

<file path=xl/drawings/_rels/drawing3.xml.rels><?xml version="1.0" encoding="UTF-8" standalone="yes"?>
<Relationships xmlns="http://schemas.openxmlformats.org/package/2006/relationships"><Relationship Id="rId1" Type="http://schemas.openxmlformats.org/officeDocument/2006/relationships/hyperlink" Target="#Instructions!Instructions_Planning"/></Relationships>
</file>

<file path=xl/drawings/_rels/drawing4.xml.rels><?xml version="1.0" encoding="UTF-8" standalone="yes"?>
<Relationships xmlns="http://schemas.openxmlformats.org/package/2006/relationships"><Relationship Id="rId1" Type="http://schemas.openxmlformats.org/officeDocument/2006/relationships/hyperlink" Target="#Instructions!Instructions_Organization"/></Relationships>
</file>

<file path=xl/drawings/_rels/drawing5.xml.rels><?xml version="1.0" encoding="UTF-8" standalone="yes"?>
<Relationships xmlns="http://schemas.openxmlformats.org/package/2006/relationships"><Relationship Id="rId1" Type="http://schemas.openxmlformats.org/officeDocument/2006/relationships/hyperlink" Target="#Instructions!Instructions_Equipment"/></Relationships>
</file>

<file path=xl/drawings/_rels/drawing6.xml.rels><?xml version="1.0" encoding="UTF-8" standalone="yes"?>
<Relationships xmlns="http://schemas.openxmlformats.org/package/2006/relationships"><Relationship Id="rId1" Type="http://schemas.openxmlformats.org/officeDocument/2006/relationships/hyperlink" Target="#Instructions!Instructions_Training"/></Relationships>
</file>

<file path=xl/drawings/_rels/drawing7.xml.rels><?xml version="1.0" encoding="UTF-8" standalone="yes"?>
<Relationships xmlns="http://schemas.openxmlformats.org/package/2006/relationships"><Relationship Id="rId1" Type="http://schemas.openxmlformats.org/officeDocument/2006/relationships/hyperlink" Target="#Instructions!A161"/></Relationships>
</file>

<file path=xl/drawings/_rels/drawing8.xml.rels><?xml version="1.0" encoding="UTF-8" standalone="yes"?>
<Relationships xmlns="http://schemas.openxmlformats.org/package/2006/relationships"><Relationship Id="rId1" Type="http://schemas.openxmlformats.org/officeDocument/2006/relationships/hyperlink" Target="#Instructions!Instructions_MA"/></Relationships>
</file>

<file path=xl/drawings/_rels/drawing9.xml.rels><?xml version="1.0" encoding="UTF-8" standalone="yes"?>
<Relationships xmlns="http://schemas.openxmlformats.org/package/2006/relationships"><Relationship Id="rId1" Type="http://schemas.openxmlformats.org/officeDocument/2006/relationships/hyperlink" Target="#Instructions!Instructions_Indirect_Cost"/></Relationships>
</file>

<file path=xl/drawings/drawing1.xml><?xml version="1.0" encoding="utf-8"?>
<xdr:wsDr xmlns:xdr="http://schemas.openxmlformats.org/drawingml/2006/spreadsheetDrawing" xmlns:a="http://schemas.openxmlformats.org/drawingml/2006/main">
  <xdr:twoCellAnchor>
    <xdr:from>
      <xdr:col>0</xdr:col>
      <xdr:colOff>11906</xdr:colOff>
      <xdr:row>0</xdr:row>
      <xdr:rowOff>3401</xdr:rowOff>
    </xdr:from>
    <xdr:to>
      <xdr:col>0</xdr:col>
      <xdr:colOff>1685191</xdr:colOff>
      <xdr:row>1</xdr:row>
      <xdr:rowOff>3400</xdr:rowOff>
    </xdr:to>
    <xdr:sp macro="" textlink="">
      <xdr:nvSpPr>
        <xdr:cNvPr id="47" name="Goto Instructions tab" descr="Hyperlink - Switches from current worksheet  to  the Authorized Agent And Contact Information Section of the Instructions worksheet.">
          <a:hlinkClick xmlns:r="http://schemas.openxmlformats.org/officeDocument/2006/relationships" r:id="rId1" tooltip="Authorized Agent and Contact Information Instructions"/>
          <a:extLst>
            <a:ext uri="{FF2B5EF4-FFF2-40B4-BE49-F238E27FC236}">
              <a16:creationId xmlns:a16="http://schemas.microsoft.com/office/drawing/2014/main" id="{00000000-0008-0000-0200-00002F000000}"/>
            </a:ext>
          </a:extLst>
        </xdr:cNvPr>
        <xdr:cNvSpPr>
          <a:spLocks noChangeArrowheads="1"/>
        </xdr:cNvSpPr>
      </xdr:nvSpPr>
      <xdr:spPr bwMode="auto">
        <a:xfrm>
          <a:off x="11906" y="3401"/>
          <a:ext cx="1673285" cy="498230"/>
        </a:xfrm>
        <a:prstGeom prst="rect">
          <a:avLst/>
        </a:prstGeom>
        <a:solidFill>
          <a:srgbClr val="FFFF99"/>
        </a:solidFill>
        <a:ln w="28575" algn="ctr">
          <a:solidFill>
            <a:schemeClr val="tx1"/>
          </a:solidFill>
          <a:miter lim="800000"/>
          <a:headEnd/>
          <a:tailEnd/>
        </a:ln>
        <a:effectLst/>
      </xdr:spPr>
      <xdr:txBody>
        <a:bodyPr vertOverflow="clip" wrap="square" lIns="36576" tIns="27432" rIns="36576" bIns="27432" anchor="ctr" upright="1"/>
        <a:lstStyle/>
        <a:p>
          <a:pPr algn="ctr" rtl="0">
            <a:defRPr sz="1000"/>
          </a:pPr>
          <a:r>
            <a:rPr lang="en-US" sz="1400" b="0" i="0" strike="noStrike">
              <a:solidFill>
                <a:srgbClr val="000000"/>
              </a:solidFill>
              <a:latin typeface="Century Gothic" panose="020B0502020202020204" pitchFamily="34" charset="0"/>
              <a:cs typeface="Tahoma"/>
            </a:rPr>
            <a:t>Instructions</a:t>
          </a:r>
          <a:endParaRPr lang="en-US" sz="1600" b="0" i="0" strike="noStrike">
            <a:solidFill>
              <a:srgbClr val="000000"/>
            </a:solidFill>
            <a:latin typeface="Century Gothic" panose="020B0502020202020204" pitchFamily="34" charset="0"/>
            <a:cs typeface="Tahoma"/>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27218</xdr:colOff>
      <xdr:row>0</xdr:row>
      <xdr:rowOff>13610</xdr:rowOff>
    </xdr:from>
    <xdr:to>
      <xdr:col>1</xdr:col>
      <xdr:colOff>1216524</xdr:colOff>
      <xdr:row>0</xdr:row>
      <xdr:rowOff>379370</xdr:rowOff>
    </xdr:to>
    <xdr:sp macro="" textlink="">
      <xdr:nvSpPr>
        <xdr:cNvPr id="106" name="Instructions" descr="Hyperlink - Switches from current worksheet to the Consultant -Contractor section of the Instructions worksheet.">
          <a:hlinkClick xmlns:r="http://schemas.openxmlformats.org/officeDocument/2006/relationships" r:id="rId1" tooltip="Consultant/Contractor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7218" y="13610"/>
          <a:ext cx="1965960" cy="365760"/>
        </a:xfrm>
        <a:prstGeom prst="rect">
          <a:avLst/>
        </a:prstGeom>
        <a:solidFill>
          <a:schemeClr val="accent1">
            <a:lumMod val="40000"/>
            <a:lumOff val="60000"/>
          </a:schemeClr>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29308</xdr:colOff>
      <xdr:row>0</xdr:row>
      <xdr:rowOff>0</xdr:rowOff>
    </xdr:from>
    <xdr:to>
      <xdr:col>1</xdr:col>
      <xdr:colOff>778999</xdr:colOff>
      <xdr:row>1</xdr:row>
      <xdr:rowOff>2585</xdr:rowOff>
    </xdr:to>
    <xdr:sp macro="" textlink="">
      <xdr:nvSpPr>
        <xdr:cNvPr id="26" name="Goto Instructions tab" descr="Hyperlink - Switches from current worksheet to the Personnel section of the Instructions worksheet.">
          <a:hlinkClick xmlns:r="http://schemas.openxmlformats.org/officeDocument/2006/relationships" r:id="rId1" tooltip="Personnel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9308" y="0"/>
          <a:ext cx="1965960" cy="383585"/>
        </a:xfrm>
        <a:prstGeom prst="rect">
          <a:avLst/>
        </a:prstGeom>
        <a:solidFill>
          <a:schemeClr val="bg2">
            <a:lumMod val="90000"/>
          </a:schemeClr>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twoCellAnchor>
    <xdr:from>
      <xdr:col>1</xdr:col>
      <xdr:colOff>2066192</xdr:colOff>
      <xdr:row>6</xdr:row>
      <xdr:rowOff>146539</xdr:rowOff>
    </xdr:from>
    <xdr:to>
      <xdr:col>6</xdr:col>
      <xdr:colOff>1955067</xdr:colOff>
      <xdr:row>7</xdr:row>
      <xdr:rowOff>330933</xdr:rowOff>
    </xdr:to>
    <xdr:sp macro="" textlink="">
      <xdr:nvSpPr>
        <xdr:cNvPr id="3" name="Rounded Rectangle 2" descr="Notification Box instructing users not to enter data into the Funding Source and Discipline columns."/>
        <xdr:cNvSpPr/>
      </xdr:nvSpPr>
      <xdr:spPr bwMode="auto">
        <a:xfrm>
          <a:off x="3282461" y="2198077"/>
          <a:ext cx="10337068" cy="492125"/>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27213</xdr:colOff>
      <xdr:row>0</xdr:row>
      <xdr:rowOff>0</xdr:rowOff>
    </xdr:from>
    <xdr:to>
      <xdr:col>2</xdr:col>
      <xdr:colOff>220058</xdr:colOff>
      <xdr:row>1</xdr:row>
      <xdr:rowOff>2585</xdr:rowOff>
    </xdr:to>
    <xdr:sp macro="" textlink="">
      <xdr:nvSpPr>
        <xdr:cNvPr id="36" name="Goto Instructions tab" descr="Hyperlink - Switches from current worksheet to the Match section of the Instructions worksheet.">
          <a:hlinkClick xmlns:r="http://schemas.openxmlformats.org/officeDocument/2006/relationships" r:id="rId1" tooltip="Match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7213" y="0"/>
          <a:ext cx="1965960" cy="383585"/>
        </a:xfrm>
        <a:prstGeom prst="rect">
          <a:avLst/>
        </a:prstGeom>
        <a:solidFill>
          <a:schemeClr val="accent5">
            <a:lumMod val="60000"/>
            <a:lumOff val="40000"/>
          </a:schemeClr>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twoCellAnchor>
    <xdr:from>
      <xdr:col>2</xdr:col>
      <xdr:colOff>1905001</xdr:colOff>
      <xdr:row>6</xdr:row>
      <xdr:rowOff>161194</xdr:rowOff>
    </xdr:from>
    <xdr:to>
      <xdr:col>8</xdr:col>
      <xdr:colOff>907319</xdr:colOff>
      <xdr:row>7</xdr:row>
      <xdr:rowOff>335819</xdr:rowOff>
    </xdr:to>
    <xdr:sp macro="" textlink="">
      <xdr:nvSpPr>
        <xdr:cNvPr id="3" name="Rounded Rectangle 2" descr="Notification Box instructing users not to enter data into the Discipline, Total Match Expended, Remaining Balance, and Percent Expended columns."/>
        <xdr:cNvSpPr/>
      </xdr:nvSpPr>
      <xdr:spPr bwMode="auto">
        <a:xfrm>
          <a:off x="3619501" y="2212732"/>
          <a:ext cx="10959856" cy="482356"/>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a:t>
          </a:r>
          <a:r>
            <a:rPr lang="en-US" sz="1800" b="1" i="0" strike="noStrike" baseline="0">
              <a:solidFill>
                <a:sysClr val="windowText" lastClr="000000"/>
              </a:solidFill>
              <a:latin typeface="Century Gothic" panose="020B0502020202020204" pitchFamily="34" charset="0"/>
              <a:cs typeface="Tahoma"/>
            </a:rPr>
            <a:t>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27214</xdr:colOff>
      <xdr:row>0</xdr:row>
      <xdr:rowOff>0</xdr:rowOff>
    </xdr:from>
    <xdr:to>
      <xdr:col>1</xdr:col>
      <xdr:colOff>877388</xdr:colOff>
      <xdr:row>1</xdr:row>
      <xdr:rowOff>2585</xdr:rowOff>
    </xdr:to>
    <xdr:sp macro="" textlink="">
      <xdr:nvSpPr>
        <xdr:cNvPr id="17" name="Goto Instructions tab" descr="Hyperlink - Switches from current worksheet to the Match section of the Instructions worksheet.">
          <a:hlinkClick xmlns:r="http://schemas.openxmlformats.org/officeDocument/2006/relationships" r:id="rId1" tooltip="Match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7214" y="0"/>
          <a:ext cx="1965960" cy="383585"/>
        </a:xfrm>
        <a:prstGeom prst="rect">
          <a:avLst/>
        </a:prstGeom>
        <a:solidFill>
          <a:srgbClr val="99CCFF"/>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0</xdr:col>
      <xdr:colOff>1991360</xdr:colOff>
      <xdr:row>0</xdr:row>
      <xdr:rowOff>378460</xdr:rowOff>
    </xdr:to>
    <xdr:sp macro="" textlink="">
      <xdr:nvSpPr>
        <xdr:cNvPr id="17" name="Rectangle 63" descr="Hyperlink - Switches from current worksheet to the Indirect Costs Summary section of the Instructions worksheet.">
          <a:hlinkClick xmlns:r="http://schemas.openxmlformats.org/officeDocument/2006/relationships" r:id="rId1" tooltip="Indirect Costs Summary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5400" y="12700"/>
          <a:ext cx="1965960" cy="365760"/>
        </a:xfrm>
        <a:prstGeom prst="rect">
          <a:avLst/>
        </a:prstGeom>
        <a:solidFill>
          <a:schemeClr val="accent4">
            <a:lumMod val="40000"/>
            <a:lumOff val="60000"/>
          </a:schemeClr>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24408</xdr:colOff>
      <xdr:row>0</xdr:row>
      <xdr:rowOff>0</xdr:rowOff>
    </xdr:from>
    <xdr:to>
      <xdr:col>2</xdr:col>
      <xdr:colOff>7610</xdr:colOff>
      <xdr:row>1</xdr:row>
      <xdr:rowOff>0</xdr:rowOff>
    </xdr:to>
    <xdr:sp macro="" textlink="">
      <xdr:nvSpPr>
        <xdr:cNvPr id="10" name="Rectangle 63" descr="Hyperlink - Switches from current worksheet to the Project Ledger section of the Instructions worksheet." title="Instructions">
          <a:hlinkClick xmlns:r="http://schemas.openxmlformats.org/officeDocument/2006/relationships" r:id="rId1" tooltip="Project Ledger Instructions"/>
          <a:extLst>
            <a:ext uri="{FF2B5EF4-FFF2-40B4-BE49-F238E27FC236}">
              <a16:creationId xmlns:a16="http://schemas.microsoft.com/office/drawing/2014/main" id="{00000000-0008-0000-0800-00000A000000}"/>
            </a:ext>
          </a:extLst>
        </xdr:cNvPr>
        <xdr:cNvSpPr>
          <a:spLocks noChangeArrowheads="1"/>
        </xdr:cNvSpPr>
      </xdr:nvSpPr>
      <xdr:spPr bwMode="auto">
        <a:xfrm>
          <a:off x="24408" y="0"/>
          <a:ext cx="1946817" cy="381000"/>
        </a:xfrm>
        <a:prstGeom prst="rect">
          <a:avLst/>
        </a:prstGeom>
        <a:solidFill>
          <a:srgbClr val="FFCC99"/>
        </a:solidFill>
        <a:ln w="28575" algn="ctr">
          <a:solidFill>
            <a:schemeClr val="tx1"/>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endParaRPr lang="en-US" sz="1200" b="0" i="0" u="sng" strike="noStrike">
            <a:solidFill>
              <a:srgbClr val="000000"/>
            </a:solidFill>
            <a:latin typeface="Century Gothic" panose="020B0502020202020204" pitchFamily="34" charset="0"/>
            <a:cs typeface="Tahoma"/>
          </a:endParaRPr>
        </a:p>
      </xdr:txBody>
    </xdr:sp>
    <xdr:clientData fPrintsWithSheet="0"/>
  </xdr:twoCellAnchor>
  <xdr:twoCellAnchor>
    <xdr:from>
      <xdr:col>3</xdr:col>
      <xdr:colOff>1848826</xdr:colOff>
      <xdr:row>6</xdr:row>
      <xdr:rowOff>159970</xdr:rowOff>
    </xdr:from>
    <xdr:to>
      <xdr:col>10</xdr:col>
      <xdr:colOff>470144</xdr:colOff>
      <xdr:row>7</xdr:row>
      <xdr:rowOff>334595</xdr:rowOff>
    </xdr:to>
    <xdr:sp macro="" textlink="">
      <xdr:nvSpPr>
        <xdr:cNvPr id="2" name="Rounded Rectangle 1" descr="Notification Box instructing users not to enter data into the Funding Source, Discipline, Total Approved, Expenditures to Date, Remaining Balance, and Percent Expended columns."/>
        <xdr:cNvSpPr/>
      </xdr:nvSpPr>
      <xdr:spPr bwMode="auto">
        <a:xfrm>
          <a:off x="5116634" y="2021008"/>
          <a:ext cx="10959856" cy="482356"/>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a:t>
          </a:r>
          <a:r>
            <a:rPr lang="en-US" sz="1800" b="1" i="0" strike="noStrike" baseline="0">
              <a:solidFill>
                <a:sysClr val="windowText" lastClr="000000"/>
              </a:solidFill>
              <a:latin typeface="Century Gothic" panose="020B0502020202020204" pitchFamily="34" charset="0"/>
              <a:cs typeface="Tahoma"/>
            </a:rPr>
            <a:t>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27214</xdr:colOff>
      <xdr:row>0</xdr:row>
      <xdr:rowOff>13608</xdr:rowOff>
    </xdr:from>
    <xdr:to>
      <xdr:col>1</xdr:col>
      <xdr:colOff>1069982</xdr:colOff>
      <xdr:row>0</xdr:row>
      <xdr:rowOff>379368</xdr:rowOff>
    </xdr:to>
    <xdr:sp macro="" textlink="">
      <xdr:nvSpPr>
        <xdr:cNvPr id="163" name="Goto Instructions tab" descr="Hyperlink - Switches from current worksheet to the Planning section of the Instructions worksheet." title="Instructions">
          <a:hlinkClick xmlns:r="http://schemas.openxmlformats.org/officeDocument/2006/relationships" r:id="rId1" tooltip="Planning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7214" y="13608"/>
          <a:ext cx="1965960" cy="365760"/>
        </a:xfrm>
        <a:prstGeom prst="rect">
          <a:avLst/>
        </a:prstGeom>
        <a:solidFill>
          <a:srgbClr val="CCFFCC"/>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twoCellAnchor>
    <xdr:from>
      <xdr:col>3</xdr:col>
      <xdr:colOff>219808</xdr:colOff>
      <xdr:row>6</xdr:row>
      <xdr:rowOff>146540</xdr:rowOff>
    </xdr:from>
    <xdr:to>
      <xdr:col>9</xdr:col>
      <xdr:colOff>269876</xdr:colOff>
      <xdr:row>7</xdr:row>
      <xdr:rowOff>330934</xdr:rowOff>
    </xdr:to>
    <xdr:sp macro="" textlink="">
      <xdr:nvSpPr>
        <xdr:cNvPr id="4" name="Rounded Rectangle 3" descr="Notification Box instructing users not to enter data into the Funding Source, Discipline, Total Approved and Remaining Balance columns."/>
        <xdr:cNvSpPr/>
      </xdr:nvSpPr>
      <xdr:spPr bwMode="auto">
        <a:xfrm>
          <a:off x="4689231" y="2007578"/>
          <a:ext cx="10337068" cy="492125"/>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27229</xdr:colOff>
      <xdr:row>0</xdr:row>
      <xdr:rowOff>14655</xdr:rowOff>
    </xdr:from>
    <xdr:to>
      <xdr:col>2</xdr:col>
      <xdr:colOff>102843</xdr:colOff>
      <xdr:row>1</xdr:row>
      <xdr:rowOff>8559</xdr:rowOff>
    </xdr:to>
    <xdr:sp macro="" textlink="">
      <xdr:nvSpPr>
        <xdr:cNvPr id="16" name="Rectangle 63" descr="Hyperlink - Switches from current worksheet to the Organization section of the Instructions worksheet.">
          <a:hlinkClick xmlns:r="http://schemas.openxmlformats.org/officeDocument/2006/relationships" r:id="rId1" tooltip="Organization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7229" y="14655"/>
          <a:ext cx="1965960" cy="374904"/>
        </a:xfrm>
        <a:prstGeom prst="rect">
          <a:avLst/>
        </a:prstGeom>
        <a:solidFill>
          <a:schemeClr val="accent4">
            <a:lumMod val="40000"/>
            <a:lumOff val="60000"/>
          </a:schemeClr>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twoCellAnchor>
    <xdr:from>
      <xdr:col>2</xdr:col>
      <xdr:colOff>1245577</xdr:colOff>
      <xdr:row>6</xdr:row>
      <xdr:rowOff>161192</xdr:rowOff>
    </xdr:from>
    <xdr:to>
      <xdr:col>7</xdr:col>
      <xdr:colOff>1647337</xdr:colOff>
      <xdr:row>7</xdr:row>
      <xdr:rowOff>345586</xdr:rowOff>
    </xdr:to>
    <xdr:sp macro="" textlink="">
      <xdr:nvSpPr>
        <xdr:cNvPr id="3" name="Rounded Rectangle 2" descr="Notification Box instructing users not to enter data into the Funding Source, Discipline, Total Approved and Remaining Balance columns."/>
        <xdr:cNvSpPr/>
      </xdr:nvSpPr>
      <xdr:spPr bwMode="auto">
        <a:xfrm>
          <a:off x="3135923" y="2022230"/>
          <a:ext cx="10337068" cy="492125"/>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34018</xdr:colOff>
      <xdr:row>0</xdr:row>
      <xdr:rowOff>0</xdr:rowOff>
    </xdr:from>
    <xdr:to>
      <xdr:col>1</xdr:col>
      <xdr:colOff>1824718</xdr:colOff>
      <xdr:row>1</xdr:row>
      <xdr:rowOff>2585</xdr:rowOff>
    </xdr:to>
    <xdr:sp macro="" textlink="">
      <xdr:nvSpPr>
        <xdr:cNvPr id="141" name="Goto Instructions Tab" descr="Hyperlink - Switches from current worksheet to the Eqiupment section of the Instructions worksheet.">
          <a:hlinkClick xmlns:r="http://schemas.openxmlformats.org/officeDocument/2006/relationships" r:id="rId1" tooltip="Equipment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34018" y="0"/>
          <a:ext cx="2743200" cy="383585"/>
        </a:xfrm>
        <a:prstGeom prst="rect">
          <a:avLst/>
        </a:prstGeom>
        <a:solidFill>
          <a:schemeClr val="tx2">
            <a:lumMod val="40000"/>
            <a:lumOff val="60000"/>
          </a:schemeClr>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600" b="0" i="0" u="sng" strike="noStrike">
              <a:solidFill>
                <a:srgbClr val="000000"/>
              </a:solidFill>
              <a:latin typeface="Century Gothic" panose="020B0502020202020204" pitchFamily="34" charset="0"/>
              <a:cs typeface="Tahoma"/>
            </a:rPr>
            <a:t>Instructions</a:t>
          </a:r>
          <a:endParaRPr lang="en-US" sz="1400" b="0" i="0" u="sng" strike="noStrike">
            <a:solidFill>
              <a:srgbClr val="000000"/>
            </a:solidFill>
            <a:latin typeface="Century Gothic" panose="020B0502020202020204" pitchFamily="34" charset="0"/>
            <a:cs typeface="Tahoma"/>
          </a:endParaRPr>
        </a:p>
      </xdr:txBody>
    </xdr:sp>
    <xdr:clientData fPrintsWithSheet="0"/>
  </xdr:twoCellAnchor>
  <xdr:twoCellAnchor>
    <xdr:from>
      <xdr:col>6</xdr:col>
      <xdr:colOff>0</xdr:colOff>
      <xdr:row>6</xdr:row>
      <xdr:rowOff>138545</xdr:rowOff>
    </xdr:from>
    <xdr:to>
      <xdr:col>14</xdr:col>
      <xdr:colOff>67386</xdr:colOff>
      <xdr:row>7</xdr:row>
      <xdr:rowOff>318943</xdr:rowOff>
    </xdr:to>
    <xdr:sp macro="" textlink="">
      <xdr:nvSpPr>
        <xdr:cNvPr id="3" name="Rounded Rectangle 2" descr="Notification Box instructing users not to enter data into the Funding Source, Discipline, Total Approved and Remaining Balance columns."/>
        <xdr:cNvSpPr/>
      </xdr:nvSpPr>
      <xdr:spPr bwMode="auto">
        <a:xfrm>
          <a:off x="8070273" y="2008909"/>
          <a:ext cx="10354386" cy="492125"/>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29306</xdr:colOff>
      <xdr:row>0</xdr:row>
      <xdr:rowOff>14651</xdr:rowOff>
    </xdr:from>
    <xdr:to>
      <xdr:col>2</xdr:col>
      <xdr:colOff>236804</xdr:colOff>
      <xdr:row>1</xdr:row>
      <xdr:rowOff>8555</xdr:rowOff>
    </xdr:to>
    <xdr:sp macro="" textlink="">
      <xdr:nvSpPr>
        <xdr:cNvPr id="41" name="Rectangle 63" descr="Hyperlink - Switches from current worksheet to the Organization section of the Instructions worksheet.">
          <a:hlinkClick xmlns:r="http://schemas.openxmlformats.org/officeDocument/2006/relationships" r:id="rId1" tooltip="Organization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9306" y="14651"/>
          <a:ext cx="1965960" cy="374904"/>
        </a:xfrm>
        <a:prstGeom prst="rect">
          <a:avLst/>
        </a:prstGeom>
        <a:solidFill>
          <a:schemeClr val="accent2">
            <a:lumMod val="40000"/>
            <a:lumOff val="60000"/>
          </a:schemeClr>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twoCellAnchor>
    <xdr:from>
      <xdr:col>3</xdr:col>
      <xdr:colOff>893885</xdr:colOff>
      <xdr:row>6</xdr:row>
      <xdr:rowOff>146539</xdr:rowOff>
    </xdr:from>
    <xdr:to>
      <xdr:col>11</xdr:col>
      <xdr:colOff>694837</xdr:colOff>
      <xdr:row>7</xdr:row>
      <xdr:rowOff>330933</xdr:rowOff>
    </xdr:to>
    <xdr:sp macro="" textlink="">
      <xdr:nvSpPr>
        <xdr:cNvPr id="3" name="Rounded Rectangle 2" descr="Notification Box instructing users not to enter data into the Funding Source, Discipline, Total Approved and Remaining Balance columns."/>
        <xdr:cNvSpPr/>
      </xdr:nvSpPr>
      <xdr:spPr bwMode="auto">
        <a:xfrm>
          <a:off x="4498731" y="2007577"/>
          <a:ext cx="10337068" cy="492125"/>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29308</xdr:colOff>
      <xdr:row>0</xdr:row>
      <xdr:rowOff>0</xdr:rowOff>
    </xdr:from>
    <xdr:to>
      <xdr:col>2</xdr:col>
      <xdr:colOff>236806</xdr:colOff>
      <xdr:row>1</xdr:row>
      <xdr:rowOff>3048</xdr:rowOff>
    </xdr:to>
    <xdr:sp macro="" textlink="">
      <xdr:nvSpPr>
        <xdr:cNvPr id="150" name="Instructions" descr="Hyperlink - Switches from current worksheet to the Exercise section of the Instructions worksheet.">
          <a:hlinkClick xmlns:r="http://schemas.openxmlformats.org/officeDocument/2006/relationships" r:id="rId1" tooltip="Exercise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9308" y="0"/>
          <a:ext cx="1965960" cy="384048"/>
        </a:xfrm>
        <a:prstGeom prst="rect">
          <a:avLst/>
        </a:prstGeom>
        <a:solidFill>
          <a:srgbClr val="CCCCFF"/>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strike="noStrike">
              <a:solidFill>
                <a:srgbClr val="000000"/>
              </a:solidFill>
              <a:latin typeface="Century Gothic" panose="020B0502020202020204" pitchFamily="34" charset="0"/>
              <a:cs typeface="Tahoma"/>
            </a:rPr>
            <a:t>Instructions</a:t>
          </a:r>
        </a:p>
      </xdr:txBody>
    </xdr:sp>
    <xdr:clientData fPrintsWithSheet="0"/>
  </xdr:twoCellAnchor>
  <xdr:twoCellAnchor editAs="oneCell">
    <xdr:from>
      <xdr:col>0</xdr:col>
      <xdr:colOff>0</xdr:colOff>
      <xdr:row>7</xdr:row>
      <xdr:rowOff>87919</xdr:rowOff>
    </xdr:from>
    <xdr:to>
      <xdr:col>3</xdr:col>
      <xdr:colOff>738554</xdr:colOff>
      <xdr:row>9</xdr:row>
      <xdr:rowOff>376390</xdr:rowOff>
    </xdr:to>
    <xdr:grpSp>
      <xdr:nvGrpSpPr>
        <xdr:cNvPr id="22" name="Group 21" descr="Group of macro buttons that can change the font.  Used to manually change colors of text to indicate modification items." title="Macro Group - Font Changes"/>
        <xdr:cNvGrpSpPr/>
      </xdr:nvGrpSpPr>
      <xdr:grpSpPr>
        <a:xfrm>
          <a:off x="0" y="2329957"/>
          <a:ext cx="4343400" cy="903933"/>
          <a:chOff x="-1" y="2773136"/>
          <a:chExt cx="3965305" cy="963389"/>
        </a:xfrm>
      </xdr:grpSpPr>
      <xdr:sp macro="[0]!Ledgers_FontColor_Row_Black" textlink="">
        <xdr:nvSpPr>
          <xdr:cNvPr id="23" name="Rectangle 22" descr="Macro Button - changes the font color of the entire rows of the selected cells to black." title="Black Font (Row)">
            <a:extLst>
              <a:ext uri="{FF2B5EF4-FFF2-40B4-BE49-F238E27FC236}">
                <a16:creationId xmlns:a16="http://schemas.microsoft.com/office/drawing/2014/main" id="{00000000-0008-0000-0800-000010000000}"/>
              </a:ext>
            </a:extLst>
          </xdr:cNvPr>
          <xdr:cNvSpPr>
            <a:spLocks noChangeAspect="1" noChangeArrowheads="1"/>
          </xdr:cNvSpPr>
        </xdr:nvSpPr>
        <xdr:spPr bwMode="auto">
          <a:xfrm>
            <a:off x="-1" y="3279325"/>
            <a:ext cx="1375681" cy="457200"/>
          </a:xfrm>
          <a:prstGeom prst="rect">
            <a:avLst/>
          </a:prstGeom>
          <a:solidFill>
            <a:srgbClr val="000000"/>
          </a:solidFill>
          <a:ln w="19050">
            <a:solidFill>
              <a:srgbClr val="000000"/>
            </a:solidFill>
            <a:miter lim="800000"/>
            <a:headEnd/>
            <a:tailEnd/>
          </a:ln>
        </xdr:spPr>
        <xdr:txBody>
          <a:bodyPr vertOverflow="clip" wrap="square" lIns="27432" tIns="22860" rIns="27432" bIns="0" anchor="ctr" upright="1"/>
          <a:lstStyle/>
          <a:p>
            <a:pPr algn="ctr" rtl="0">
              <a:defRPr sz="1000"/>
            </a:pPr>
            <a:r>
              <a:rPr lang="en-US" sz="1200" b="1" i="0" u="none" strike="noStrike" baseline="0">
                <a:solidFill>
                  <a:schemeClr val="bg1"/>
                </a:solidFill>
                <a:latin typeface="Century Gothic" panose="020B0502020202020204" pitchFamily="34" charset="0"/>
                <a:cs typeface="Tahoma"/>
              </a:rPr>
              <a:t>BLACK FONT</a:t>
            </a:r>
          </a:p>
          <a:p>
            <a:pPr algn="ctr" rtl="0">
              <a:defRPr sz="1000"/>
            </a:pPr>
            <a:r>
              <a:rPr lang="en-US" sz="1200" b="1" i="0" u="none" strike="noStrike" baseline="0">
                <a:solidFill>
                  <a:schemeClr val="bg1"/>
                </a:solidFill>
                <a:latin typeface="Century Gothic" panose="020B0502020202020204" pitchFamily="34" charset="0"/>
                <a:cs typeface="Tahoma"/>
              </a:rPr>
              <a:t>(ROW)</a:t>
            </a:r>
          </a:p>
        </xdr:txBody>
      </xdr:sp>
      <xdr:sp macro="[0]!Ledgers_FontColor_Row_Blue" textlink="">
        <xdr:nvSpPr>
          <xdr:cNvPr id="24" name="Rectangle 83" descr="Macro Button - Changes the font color of the entire row of the selected cell to blue.  This indicates the new version of the modified item in a Modification Request." title="Blue Font (Row)">
            <a:extLst>
              <a:ext uri="{FF2B5EF4-FFF2-40B4-BE49-F238E27FC236}">
                <a16:creationId xmlns:a16="http://schemas.microsoft.com/office/drawing/2014/main" id="{00000000-0008-0000-0800-000011000000}"/>
              </a:ext>
            </a:extLst>
          </xdr:cNvPr>
          <xdr:cNvSpPr>
            <a:spLocks noChangeAspect="1" noChangeArrowheads="1"/>
          </xdr:cNvSpPr>
        </xdr:nvSpPr>
        <xdr:spPr bwMode="auto">
          <a:xfrm>
            <a:off x="2632126" y="3279325"/>
            <a:ext cx="1325880" cy="457200"/>
          </a:xfrm>
          <a:prstGeom prst="rect">
            <a:avLst/>
          </a:prstGeom>
          <a:solidFill>
            <a:srgbClr val="0000FF"/>
          </a:solidFill>
          <a:ln w="19050">
            <a:solidFill>
              <a:sysClr val="windowText" lastClr="000000"/>
            </a:solidFill>
            <a:miter lim="800000"/>
            <a:headEnd/>
            <a:tailEnd/>
          </a:ln>
        </xdr:spPr>
        <xdr:txBody>
          <a:bodyPr vertOverflow="clip" wrap="square" lIns="27432" tIns="22860" rIns="27432" bIns="0" anchor="ctr" upright="1"/>
          <a:lstStyle/>
          <a:p>
            <a:pPr algn="ctr" rtl="0">
              <a:defRPr sz="1000"/>
            </a:pPr>
            <a:r>
              <a:rPr lang="en-US" sz="1200" b="1" i="0" u="none" strike="noStrike" baseline="0">
                <a:solidFill>
                  <a:schemeClr val="bg1"/>
                </a:solidFill>
                <a:latin typeface="Century Gothic" panose="020B0502020202020204" pitchFamily="34" charset="0"/>
                <a:ea typeface="Tahoma" pitchFamily="34" charset="0"/>
                <a:cs typeface="Tahoma" pitchFamily="34" charset="0"/>
              </a:rPr>
              <a:t>BLUE FONT</a:t>
            </a:r>
          </a:p>
          <a:p>
            <a:pPr algn="ctr" rtl="0">
              <a:defRPr sz="1000"/>
            </a:pPr>
            <a:r>
              <a:rPr lang="en-US" sz="1200" b="1" i="0" u="none" strike="noStrike" baseline="0">
                <a:solidFill>
                  <a:schemeClr val="bg1"/>
                </a:solidFill>
                <a:latin typeface="Century Gothic" panose="020B0502020202020204" pitchFamily="34" charset="0"/>
                <a:ea typeface="Tahoma" pitchFamily="34" charset="0"/>
                <a:cs typeface="Tahoma" pitchFamily="34" charset="0"/>
              </a:rPr>
              <a:t>(ROW)</a:t>
            </a:r>
          </a:p>
        </xdr:txBody>
      </xdr:sp>
      <xdr:sp macro="[0]!Ledgers_FontColor_Row_RedStrikethrough" textlink="">
        <xdr:nvSpPr>
          <xdr:cNvPr id="25" name="Rectangle 84" descr="Macro Button - Changes the font color of the entire row of the selected cell to red.  A red strikethrough is placed through the text.  This indicates the former version of a modified item in a Modification Request." title="Red Strikethru (Row)">
            <a:extLst>
              <a:ext uri="{FF2B5EF4-FFF2-40B4-BE49-F238E27FC236}">
                <a16:creationId xmlns:a16="http://schemas.microsoft.com/office/drawing/2014/main" id="{00000000-0008-0000-0800-000012000000}"/>
              </a:ext>
            </a:extLst>
          </xdr:cNvPr>
          <xdr:cNvSpPr>
            <a:spLocks noChangeAspect="1" noChangeArrowheads="1"/>
          </xdr:cNvSpPr>
        </xdr:nvSpPr>
        <xdr:spPr bwMode="auto">
          <a:xfrm>
            <a:off x="1321306" y="3279324"/>
            <a:ext cx="1325880" cy="457200"/>
          </a:xfrm>
          <a:prstGeom prst="rect">
            <a:avLst/>
          </a:prstGeom>
          <a:solidFill>
            <a:srgbClr val="FF0000"/>
          </a:solidFill>
          <a:ln w="19050">
            <a:solidFill>
              <a:srgbClr val="000000"/>
            </a:solidFill>
            <a:miter lim="800000"/>
            <a:headEnd/>
            <a:tailEnd/>
          </a:ln>
        </xdr:spPr>
        <xdr:txBody>
          <a:bodyPr vertOverflow="clip" wrap="square" lIns="27432" tIns="22860" rIns="27432" bIns="0" anchor="ctr" upright="1"/>
          <a:lstStyle/>
          <a:p>
            <a:pPr algn="ctr" rtl="0">
              <a:defRPr sz="1000"/>
            </a:pPr>
            <a:r>
              <a:rPr lang="en-US" sz="1200" b="1" i="0" u="none" strike="noStrike" baseline="0">
                <a:solidFill>
                  <a:schemeClr val="bg1"/>
                </a:solidFill>
                <a:latin typeface="Century Gothic" panose="020B0502020202020204" pitchFamily="34" charset="0"/>
                <a:ea typeface="Tahoma" pitchFamily="34" charset="0"/>
                <a:cs typeface="Tahoma" pitchFamily="34" charset="0"/>
              </a:rPr>
              <a:t>RED STRIKETHRU</a:t>
            </a:r>
          </a:p>
          <a:p>
            <a:pPr algn="ctr" rtl="0">
              <a:defRPr sz="1000"/>
            </a:pPr>
            <a:r>
              <a:rPr lang="en-US" sz="1200" b="1" i="0" u="none" strike="noStrike" baseline="0">
                <a:solidFill>
                  <a:schemeClr val="bg1"/>
                </a:solidFill>
                <a:latin typeface="Century Gothic" panose="020B0502020202020204" pitchFamily="34" charset="0"/>
                <a:ea typeface="Tahoma" pitchFamily="34" charset="0"/>
                <a:cs typeface="Tahoma" pitchFamily="34" charset="0"/>
              </a:rPr>
              <a:t>(ROW)</a:t>
            </a:r>
          </a:p>
        </xdr:txBody>
      </xdr:sp>
      <xdr:sp macro="[0]!Ledgers_FontColor_Selection_Black" textlink="">
        <xdr:nvSpPr>
          <xdr:cNvPr id="26" name="Rectangle 31" descr="Macro Button - changes font color of selected cell to black." title="Black Font (Selection">
            <a:extLst>
              <a:ext uri="{FF2B5EF4-FFF2-40B4-BE49-F238E27FC236}">
                <a16:creationId xmlns:a16="http://schemas.microsoft.com/office/drawing/2014/main" id="{00000000-0008-0000-0800-00000D000000}"/>
              </a:ext>
            </a:extLst>
          </xdr:cNvPr>
          <xdr:cNvSpPr>
            <a:spLocks noChangeAspect="1" noChangeArrowheads="1"/>
          </xdr:cNvSpPr>
        </xdr:nvSpPr>
        <xdr:spPr bwMode="auto">
          <a:xfrm>
            <a:off x="10543" y="2773138"/>
            <a:ext cx="1325880" cy="455839"/>
          </a:xfrm>
          <a:prstGeom prst="rect">
            <a:avLst/>
          </a:prstGeom>
          <a:solidFill>
            <a:srgbClr val="000000"/>
          </a:solidFill>
          <a:ln w="19050">
            <a:solidFill>
              <a:srgbClr val="000000"/>
            </a:solidFill>
            <a:miter lim="800000"/>
            <a:headEnd/>
            <a:tailEnd/>
          </a:ln>
        </xdr:spPr>
        <xdr:txBody>
          <a:bodyPr vertOverflow="clip" wrap="square" lIns="27432" tIns="22860" rIns="27432" bIns="0" anchor="ctr" upright="1"/>
          <a:lstStyle/>
          <a:p>
            <a:pPr algn="ctr" rtl="0">
              <a:defRPr sz="1000"/>
            </a:pPr>
            <a:r>
              <a:rPr lang="en-US" sz="1200" b="1" i="0" u="none" strike="noStrike" baseline="0">
                <a:solidFill>
                  <a:schemeClr val="bg1"/>
                </a:solidFill>
                <a:latin typeface="Century Gothic" panose="020B0502020202020204" pitchFamily="34" charset="0"/>
                <a:cs typeface="Tahoma"/>
              </a:rPr>
              <a:t>BLACK FONT</a:t>
            </a:r>
          </a:p>
          <a:p>
            <a:pPr algn="ctr" rtl="0">
              <a:defRPr sz="1000"/>
            </a:pPr>
            <a:r>
              <a:rPr lang="en-US" sz="1200" b="1" i="0" u="none" strike="noStrike" baseline="0">
                <a:solidFill>
                  <a:schemeClr val="bg1"/>
                </a:solidFill>
                <a:latin typeface="Century Gothic" panose="020B0502020202020204" pitchFamily="34" charset="0"/>
                <a:cs typeface="Tahoma"/>
              </a:rPr>
              <a:t>(SELECTION)</a:t>
            </a:r>
          </a:p>
        </xdr:txBody>
      </xdr:sp>
      <xdr:sp macro="[0]!Ledgers_FontColor_Selection_RedStrikethrough" textlink="">
        <xdr:nvSpPr>
          <xdr:cNvPr id="34" name="Rectangle 82" descr="Macro Button - Changes the font color of the selected cell to red.  A red strikethrough is placed through the text.  This indicates the former version of a modified item in a Modification Request." title="Red Strikethru (Selection)">
            <a:extLst>
              <a:ext uri="{FF2B5EF4-FFF2-40B4-BE49-F238E27FC236}">
                <a16:creationId xmlns:a16="http://schemas.microsoft.com/office/drawing/2014/main" id="{00000000-0008-0000-0800-00000F000000}"/>
              </a:ext>
            </a:extLst>
          </xdr:cNvPr>
          <xdr:cNvSpPr>
            <a:spLocks noChangeArrowheads="1"/>
          </xdr:cNvSpPr>
        </xdr:nvSpPr>
        <xdr:spPr bwMode="auto">
          <a:xfrm>
            <a:off x="1314468" y="2773139"/>
            <a:ext cx="1334044" cy="455839"/>
          </a:xfrm>
          <a:prstGeom prst="rect">
            <a:avLst/>
          </a:prstGeom>
          <a:solidFill>
            <a:srgbClr val="FF0000"/>
          </a:solidFill>
          <a:ln w="19050">
            <a:solidFill>
              <a:srgbClr val="000000"/>
            </a:solidFill>
            <a:miter lim="800000"/>
            <a:headEnd/>
            <a:tailEnd/>
          </a:ln>
        </xdr:spPr>
        <xdr:txBody>
          <a:bodyPr vertOverflow="clip" wrap="square" lIns="27432" tIns="22860" rIns="27432" bIns="0" anchor="ctr" upright="1"/>
          <a:lstStyle/>
          <a:p>
            <a:pPr algn="ctr" rtl="0">
              <a:defRPr sz="1000"/>
            </a:pPr>
            <a:r>
              <a:rPr lang="en-US" sz="1200" b="1" i="0" strike="noStrike">
                <a:solidFill>
                  <a:srgbClr val="FFFFFF"/>
                </a:solidFill>
                <a:latin typeface="Century Gothic" panose="020B0502020202020204" pitchFamily="34" charset="0"/>
                <a:ea typeface="Tahoma" pitchFamily="34" charset="0"/>
                <a:cs typeface="Tahoma" pitchFamily="34" charset="0"/>
              </a:rPr>
              <a:t>RED STRIKETHRU</a:t>
            </a:r>
          </a:p>
          <a:p>
            <a:pPr algn="ctr" rtl="0">
              <a:defRPr sz="1000"/>
            </a:pPr>
            <a:r>
              <a:rPr lang="en-US" sz="1200" b="1" i="0" strike="noStrike">
                <a:solidFill>
                  <a:srgbClr val="FFFFFF"/>
                </a:solidFill>
                <a:latin typeface="Century Gothic" panose="020B0502020202020204" pitchFamily="34" charset="0"/>
                <a:ea typeface="Tahoma" pitchFamily="34" charset="0"/>
                <a:cs typeface="Tahoma" pitchFamily="34" charset="0"/>
              </a:rPr>
              <a:t>(SELECTION)</a:t>
            </a:r>
          </a:p>
        </xdr:txBody>
      </xdr:sp>
      <xdr:sp macro="[0]!Ledgers_FontColor_Selection_Blue" textlink="">
        <xdr:nvSpPr>
          <xdr:cNvPr id="35" name="Rectangle 83" descr="Macro Button - Changes the font color of the selected cell to blue.  This indicates the new version of the modified item in a Modification Request." title="Blue Font (Selection)">
            <a:extLst>
              <a:ext uri="{FF2B5EF4-FFF2-40B4-BE49-F238E27FC236}">
                <a16:creationId xmlns:a16="http://schemas.microsoft.com/office/drawing/2014/main" id="{00000000-0008-0000-0800-000099000000}"/>
              </a:ext>
            </a:extLst>
          </xdr:cNvPr>
          <xdr:cNvSpPr>
            <a:spLocks noChangeAspect="1" noChangeArrowheads="1"/>
          </xdr:cNvSpPr>
        </xdr:nvSpPr>
        <xdr:spPr bwMode="auto">
          <a:xfrm>
            <a:off x="2639424" y="2773136"/>
            <a:ext cx="1325880" cy="455839"/>
          </a:xfrm>
          <a:prstGeom prst="rect">
            <a:avLst/>
          </a:prstGeom>
          <a:solidFill>
            <a:srgbClr val="0000FF"/>
          </a:solidFill>
          <a:ln w="19050">
            <a:solidFill>
              <a:srgbClr val="000000"/>
            </a:solidFill>
            <a:miter lim="800000"/>
            <a:headEnd/>
            <a:tailEnd/>
          </a:ln>
        </xdr:spPr>
        <xdr:txBody>
          <a:bodyPr vertOverflow="clip" wrap="square" lIns="27432" tIns="22860" rIns="27432" bIns="0" anchor="ctr" upright="1"/>
          <a:lstStyle/>
          <a:p>
            <a:pPr algn="ctr" rtl="0">
              <a:defRPr sz="1000"/>
            </a:pPr>
            <a:r>
              <a:rPr lang="en-US" sz="1200" b="1" i="0" u="none" strike="noStrike" baseline="0">
                <a:solidFill>
                  <a:schemeClr val="bg1"/>
                </a:solidFill>
                <a:latin typeface="Century Gothic" panose="020B0502020202020204" pitchFamily="34" charset="0"/>
                <a:ea typeface="Tahoma" pitchFamily="34" charset="0"/>
                <a:cs typeface="Tahoma" pitchFamily="34" charset="0"/>
              </a:rPr>
              <a:t>BLUE FONT</a:t>
            </a:r>
          </a:p>
          <a:p>
            <a:pPr algn="ctr" rtl="0">
              <a:defRPr sz="1000"/>
            </a:pPr>
            <a:r>
              <a:rPr lang="en-US" sz="1200" b="1" i="0" u="none" strike="noStrike" baseline="0">
                <a:solidFill>
                  <a:schemeClr val="bg1"/>
                </a:solidFill>
                <a:latin typeface="Century Gothic" panose="020B0502020202020204" pitchFamily="34" charset="0"/>
                <a:ea typeface="Tahoma" pitchFamily="34" charset="0"/>
                <a:cs typeface="Tahoma" pitchFamily="34" charset="0"/>
              </a:rPr>
              <a:t>(SELECTION)</a:t>
            </a:r>
          </a:p>
        </xdr:txBody>
      </xdr:sp>
    </xdr:grpSp>
    <xdr:clientData fPrintsWithSheet="0"/>
  </xdr:twoCellAnchor>
  <xdr:twoCellAnchor>
    <xdr:from>
      <xdr:col>5</xdr:col>
      <xdr:colOff>703390</xdr:colOff>
      <xdr:row>6</xdr:row>
      <xdr:rowOff>51294</xdr:rowOff>
    </xdr:from>
    <xdr:to>
      <xdr:col>12</xdr:col>
      <xdr:colOff>811241</xdr:colOff>
      <xdr:row>9</xdr:row>
      <xdr:rowOff>383837</xdr:rowOff>
    </xdr:to>
    <xdr:grpSp>
      <xdr:nvGrpSpPr>
        <xdr:cNvPr id="2" name="Group 1" descr="Group of macros that include add/delete macros and the New request macros."/>
        <xdr:cNvGrpSpPr/>
      </xdr:nvGrpSpPr>
      <xdr:grpSpPr>
        <a:xfrm>
          <a:off x="6154621" y="1985602"/>
          <a:ext cx="9676812" cy="1255735"/>
          <a:chOff x="6154621" y="1985602"/>
          <a:chExt cx="9676812" cy="1255735"/>
        </a:xfrm>
      </xdr:grpSpPr>
      <xdr:sp macro="[0]!Ledgers_FormReset_OTHER" textlink="">
        <xdr:nvSpPr>
          <xdr:cNvPr id="135" name="Rectangle 299" descr="Macro Button - Resets formulas in the table to the appropriate values in the appropriate cells.  The row height will also be adjusted to auto-fit the contents." title="Formula Reset">
            <a:extLst>
              <a:ext uri="{FF2B5EF4-FFF2-40B4-BE49-F238E27FC236}">
                <a16:creationId xmlns:a16="http://schemas.microsoft.com/office/drawing/2014/main" id="{00000000-0008-0000-0800-000090000000}"/>
              </a:ext>
            </a:extLst>
          </xdr:cNvPr>
          <xdr:cNvSpPr>
            <a:spLocks noChangeArrowheads="1"/>
          </xdr:cNvSpPr>
        </xdr:nvSpPr>
        <xdr:spPr bwMode="auto">
          <a:xfrm>
            <a:off x="9854434" y="1985602"/>
            <a:ext cx="2286000" cy="594359"/>
          </a:xfrm>
          <a:prstGeom prst="rect">
            <a:avLst/>
          </a:prstGeom>
          <a:solidFill>
            <a:schemeClr val="accent2">
              <a:lumMod val="60000"/>
              <a:lumOff val="40000"/>
            </a:schemeClr>
          </a:solidFill>
          <a:ln w="28575">
            <a:solidFill>
              <a:schemeClr val="tx1"/>
            </a:solidFill>
            <a:miter lim="800000"/>
            <a:headEnd/>
            <a:tailEnd/>
          </a:ln>
        </xdr:spPr>
        <xdr:txBody>
          <a:bodyPr vertOverflow="clip" wrap="square" lIns="36576" tIns="27432" rIns="36576" bIns="27432" anchor="ctr" upright="1"/>
          <a:lstStyle/>
          <a:p>
            <a:pPr algn="ctr" rtl="0">
              <a:defRPr sz="1000"/>
            </a:pPr>
            <a:r>
              <a:rPr lang="en-US" sz="1600" b="1" i="0" strike="noStrike" baseline="0">
                <a:solidFill>
                  <a:sysClr val="windowText" lastClr="000000"/>
                </a:solidFill>
                <a:latin typeface="Century Gothic" panose="020B0502020202020204" pitchFamily="34" charset="0"/>
                <a:cs typeface="Tahoma"/>
              </a:rPr>
              <a:t>FORMULA</a:t>
            </a:r>
          </a:p>
          <a:p>
            <a:pPr algn="ctr" rtl="0">
              <a:defRPr sz="1000"/>
            </a:pPr>
            <a:r>
              <a:rPr lang="en-US" sz="1600" b="1" i="0" strike="noStrike" baseline="0">
                <a:solidFill>
                  <a:sysClr val="windowText" lastClr="000000"/>
                </a:solidFill>
                <a:latin typeface="Century Gothic" panose="020B0502020202020204" pitchFamily="34" charset="0"/>
                <a:cs typeface="Tahoma"/>
              </a:rPr>
              <a:t>RESET</a:t>
            </a:r>
          </a:p>
        </xdr:txBody>
      </xdr:sp>
      <xdr:grpSp>
        <xdr:nvGrpSpPr>
          <xdr:cNvPr id="36" name="Group 35" descr="Group of macro buttons - Allows for adding and deleting table rows.&#10;" title="Macro Group"/>
          <xdr:cNvGrpSpPr/>
        </xdr:nvGrpSpPr>
        <xdr:grpSpPr>
          <a:xfrm>
            <a:off x="6154621" y="2710962"/>
            <a:ext cx="3556635" cy="530375"/>
            <a:chOff x="6764212" y="2719009"/>
            <a:chExt cx="3404347" cy="530375"/>
          </a:xfrm>
          <a:solidFill>
            <a:srgbClr val="CCCCFF"/>
          </a:solidFill>
        </xdr:grpSpPr>
        <xdr:sp macro="[0]!DELETEROWS" textlink="">
          <xdr:nvSpPr>
            <xdr:cNvPr id="37" name="Rectangle 299" descr="Macro Button - Deletes selected rows inside the table.  The entire row of the highlighted cells will be deleted." title="Delete Row">
              <a:extLst>
                <a:ext uri="{FF2B5EF4-FFF2-40B4-BE49-F238E27FC236}">
                  <a16:creationId xmlns:a16="http://schemas.microsoft.com/office/drawing/2014/main" id="{00000000-0008-0000-0800-00008D000000}"/>
                </a:ext>
              </a:extLst>
            </xdr:cNvPr>
            <xdr:cNvSpPr>
              <a:spLocks noChangeArrowheads="1"/>
            </xdr:cNvSpPr>
          </xdr:nvSpPr>
          <xdr:spPr bwMode="auto">
            <a:xfrm>
              <a:off x="8466129" y="2719009"/>
              <a:ext cx="1702430" cy="530375"/>
            </a:xfrm>
            <a:prstGeom prst="rect">
              <a:avLst/>
            </a:prstGeom>
            <a:grpFill/>
            <a:ln w="28575">
              <a:solidFill>
                <a:sysClr val="windowText" lastClr="000000"/>
              </a:solidFill>
              <a:miter lim="800000"/>
              <a:headEnd/>
              <a:tailEnd/>
            </a:ln>
          </xdr:spPr>
          <xdr:txBody>
            <a:bodyPr vertOverflow="clip" wrap="square" lIns="36576" tIns="27432" rIns="36576" bIns="27432" anchor="ctr" upright="1"/>
            <a:lstStyle/>
            <a:p>
              <a:pPr algn="ctr" rtl="0">
                <a:defRPr sz="1000"/>
              </a:pPr>
              <a:r>
                <a:rPr lang="en-US" sz="1400" b="0" i="0" strike="noStrike">
                  <a:solidFill>
                    <a:srgbClr val="000000"/>
                  </a:solidFill>
                  <a:latin typeface="Century Gothic" panose="020B0502020202020204" pitchFamily="34" charset="0"/>
                  <a:cs typeface="Tahoma"/>
                </a:rPr>
                <a:t> DELETE</a:t>
              </a:r>
              <a:endParaRPr lang="en-US" sz="1400" b="0" i="0" strike="noStrike" baseline="0">
                <a:solidFill>
                  <a:srgbClr val="000000"/>
                </a:solidFill>
                <a:latin typeface="Century Gothic" panose="020B0502020202020204" pitchFamily="34" charset="0"/>
                <a:cs typeface="Tahoma"/>
              </a:endParaRPr>
            </a:p>
            <a:p>
              <a:pPr algn="ctr" rtl="0">
                <a:defRPr sz="1000"/>
              </a:pPr>
              <a:r>
                <a:rPr lang="en-US" sz="1400" b="0" i="0" strike="noStrike">
                  <a:solidFill>
                    <a:srgbClr val="000000"/>
                  </a:solidFill>
                  <a:latin typeface="Century Gothic" panose="020B0502020202020204" pitchFamily="34" charset="0"/>
                  <a:cs typeface="Tahoma"/>
                </a:rPr>
                <a:t>ROW</a:t>
              </a:r>
            </a:p>
          </xdr:txBody>
        </xdr:sp>
        <xdr:sp macro="[0]!InsertRow" textlink="">
          <xdr:nvSpPr>
            <xdr:cNvPr id="38" name="Rectangle 299" descr="Macro Button - Adds a row inside the table.  A prompt will ask you to choose a cell.  After a selection has been made, a new row will be added below the selection." title="Add Row">
              <a:extLst>
                <a:ext uri="{FF2B5EF4-FFF2-40B4-BE49-F238E27FC236}">
                  <a16:creationId xmlns:a16="http://schemas.microsoft.com/office/drawing/2014/main" id="{00000000-0008-0000-0800-00008E000000}"/>
                </a:ext>
              </a:extLst>
            </xdr:cNvPr>
            <xdr:cNvSpPr>
              <a:spLocks noChangeArrowheads="1"/>
            </xdr:cNvSpPr>
          </xdr:nvSpPr>
          <xdr:spPr bwMode="auto">
            <a:xfrm>
              <a:off x="6764212" y="2719009"/>
              <a:ext cx="1702430" cy="530375"/>
            </a:xfrm>
            <a:prstGeom prst="rect">
              <a:avLst/>
            </a:prstGeom>
            <a:grpFill/>
            <a:ln w="28575">
              <a:solidFill>
                <a:sysClr val="windowText" lastClr="000000"/>
              </a:solidFill>
              <a:miter lim="800000"/>
              <a:headEnd/>
              <a:tailEnd/>
            </a:ln>
          </xdr:spPr>
          <xdr:txBody>
            <a:bodyPr vertOverflow="clip" wrap="square" lIns="36576" tIns="27432" rIns="36576" bIns="27432" anchor="ctr" upright="1"/>
            <a:lstStyle/>
            <a:p>
              <a:pPr algn="ctr" rtl="0">
                <a:defRPr sz="1000"/>
              </a:pPr>
              <a:r>
                <a:rPr lang="en-US" sz="1400" b="0" i="0" strike="noStrike" baseline="0">
                  <a:solidFill>
                    <a:srgbClr val="000000"/>
                  </a:solidFill>
                  <a:latin typeface="Century Gothic" panose="020B0502020202020204" pitchFamily="34" charset="0"/>
                  <a:cs typeface="Tahoma"/>
                </a:rPr>
                <a:t>ADD</a:t>
              </a:r>
            </a:p>
            <a:p>
              <a:pPr algn="ctr" rtl="0">
                <a:defRPr sz="1000"/>
              </a:pPr>
              <a:r>
                <a:rPr lang="en-US" sz="1400" b="0" i="0" strike="noStrike" baseline="0">
                  <a:solidFill>
                    <a:srgbClr val="000000"/>
                  </a:solidFill>
                  <a:latin typeface="Century Gothic" panose="020B0502020202020204" pitchFamily="34" charset="0"/>
                  <a:cs typeface="Tahoma"/>
                </a:rPr>
                <a:t>ROW</a:t>
              </a:r>
            </a:p>
          </xdr:txBody>
        </xdr:sp>
      </xdr:grpSp>
      <xdr:grpSp>
        <xdr:nvGrpSpPr>
          <xdr:cNvPr id="39" name="Group 38" descr="Group of Macro buttons - needed for new requests" title="Macro Group"/>
          <xdr:cNvGrpSpPr/>
        </xdr:nvGrpSpPr>
        <xdr:grpSpPr>
          <a:xfrm>
            <a:off x="12265271" y="2710962"/>
            <a:ext cx="3566162" cy="530353"/>
            <a:chOff x="13378138" y="2757660"/>
            <a:chExt cx="3600435" cy="496024"/>
          </a:xfrm>
          <a:solidFill>
            <a:srgbClr val="CCCCFF"/>
          </a:solidFill>
        </xdr:grpSpPr>
        <xdr:sp macro="[0]!Ledgers_CopySheet" textlink="">
          <xdr:nvSpPr>
            <xdr:cNvPr id="40" name="Rectangle 298" descr="Macro Button - Used to create Cash Requests or Modifications. Duplicates the active worksheet for modification and reimbursement requests, placing it immediately after the original worksheet.  " title="New Request">
              <a:extLst>
                <a:ext uri="{FF2B5EF4-FFF2-40B4-BE49-F238E27FC236}">
                  <a16:creationId xmlns:a16="http://schemas.microsoft.com/office/drawing/2014/main" id="{00000000-0008-0000-0800-00008C000000}"/>
                </a:ext>
              </a:extLst>
            </xdr:cNvPr>
            <xdr:cNvSpPr>
              <a:spLocks noChangeArrowheads="1"/>
            </xdr:cNvSpPr>
          </xdr:nvSpPr>
          <xdr:spPr bwMode="auto">
            <a:xfrm>
              <a:off x="13378138" y="2757661"/>
              <a:ext cx="1799122" cy="496023"/>
            </a:xfrm>
            <a:prstGeom prst="rect">
              <a:avLst/>
            </a:prstGeom>
            <a:grpFill/>
            <a:ln w="28575">
              <a:solidFill>
                <a:sysClr val="windowText" lastClr="000000"/>
              </a:solidFill>
              <a:miter lim="800000"/>
              <a:headEnd/>
              <a:tailEnd/>
            </a:ln>
          </xdr:spPr>
          <xdr:txBody>
            <a:bodyPr vertOverflow="clip" wrap="square" lIns="36576" tIns="27432" rIns="36576" bIns="27432" anchor="ctr" upright="1"/>
            <a:lstStyle/>
            <a:p>
              <a:pPr algn="ctr" rtl="0">
                <a:defRPr sz="1000"/>
              </a:pPr>
              <a:r>
                <a:rPr lang="en-US" sz="1400" b="0" i="0" strike="noStrike">
                  <a:solidFill>
                    <a:srgbClr val="000000"/>
                  </a:solidFill>
                  <a:latin typeface="Century Gothic" panose="020B0502020202020204" pitchFamily="34" charset="0"/>
                  <a:cs typeface="Tahoma"/>
                </a:rPr>
                <a:t>NEW</a:t>
              </a:r>
            </a:p>
            <a:p>
              <a:pPr algn="ctr" rtl="0">
                <a:defRPr sz="1000"/>
              </a:pPr>
              <a:r>
                <a:rPr lang="en-US" sz="1400" b="0" i="0" strike="noStrike">
                  <a:solidFill>
                    <a:srgbClr val="000000"/>
                  </a:solidFill>
                  <a:latin typeface="Century Gothic" panose="020B0502020202020204" pitchFamily="34" charset="0"/>
                  <a:cs typeface="Tahoma"/>
                </a:rPr>
                <a:t>REQUEST</a:t>
              </a:r>
            </a:p>
          </xdr:txBody>
        </xdr:sp>
        <xdr:sp macro="[0]!Ledgers_NewMod" textlink="">
          <xdr:nvSpPr>
            <xdr:cNvPr id="41" name="Rectangle 304" descr="Macro Button - Used to indicate a modification for a selected project." title="New Mod Item">
              <a:extLst>
                <a:ext uri="{FF2B5EF4-FFF2-40B4-BE49-F238E27FC236}">
                  <a16:creationId xmlns:a16="http://schemas.microsoft.com/office/drawing/2014/main" id="{00000000-0008-0000-0800-00008F000000}"/>
                </a:ext>
              </a:extLst>
            </xdr:cNvPr>
            <xdr:cNvSpPr>
              <a:spLocks noChangeArrowheads="1"/>
            </xdr:cNvSpPr>
          </xdr:nvSpPr>
          <xdr:spPr bwMode="auto">
            <a:xfrm>
              <a:off x="15179451" y="2757660"/>
              <a:ext cx="1799122" cy="496023"/>
            </a:xfrm>
            <a:prstGeom prst="rect">
              <a:avLst/>
            </a:prstGeom>
            <a:grpFill/>
            <a:ln w="28575">
              <a:solidFill>
                <a:sysClr val="windowText" lastClr="000000"/>
              </a:solidFill>
              <a:miter lim="800000"/>
              <a:headEnd/>
              <a:tailEnd/>
            </a:ln>
          </xdr:spPr>
          <xdr:txBody>
            <a:bodyPr vertOverflow="clip" wrap="square" lIns="36576" tIns="27432" rIns="36576" bIns="27432" anchor="ctr" upright="1"/>
            <a:lstStyle/>
            <a:p>
              <a:pPr algn="ctr" rtl="0">
                <a:defRPr sz="1000"/>
              </a:pPr>
              <a:r>
                <a:rPr lang="en-US" sz="1400" b="0" i="0" u="none" strike="noStrike" baseline="0">
                  <a:solidFill>
                    <a:srgbClr val="000000"/>
                  </a:solidFill>
                  <a:latin typeface="Century Gothic" panose="020B0502020202020204" pitchFamily="34" charset="0"/>
                  <a:cs typeface="Tahoma"/>
                </a:rPr>
                <a:t>NEW</a:t>
              </a:r>
            </a:p>
            <a:p>
              <a:pPr algn="ctr" rtl="0">
                <a:defRPr sz="1000"/>
              </a:pPr>
              <a:r>
                <a:rPr lang="en-US" sz="1400" b="0" i="0" u="none" strike="noStrike" baseline="0">
                  <a:solidFill>
                    <a:srgbClr val="000000"/>
                  </a:solidFill>
                  <a:latin typeface="Century Gothic" panose="020B0502020202020204" pitchFamily="34" charset="0"/>
                  <a:cs typeface="Tahoma"/>
                </a:rPr>
                <a:t>MOD ITEM</a:t>
              </a:r>
            </a:p>
          </xdr:txBody>
        </xdr:sp>
      </xdr:grpSp>
    </xdr:grpSp>
    <xdr:clientData fPrintsWithSheet="0"/>
  </xdr:twoCellAnchor>
  <xdr:twoCellAnchor editAs="oneCell">
    <xdr:from>
      <xdr:col>14</xdr:col>
      <xdr:colOff>688732</xdr:colOff>
      <xdr:row>3</xdr:row>
      <xdr:rowOff>131884</xdr:rowOff>
    </xdr:from>
    <xdr:to>
      <xdr:col>15</xdr:col>
      <xdr:colOff>953673</xdr:colOff>
      <xdr:row>9</xdr:row>
      <xdr:rowOff>385395</xdr:rowOff>
    </xdr:to>
    <xdr:grpSp>
      <xdr:nvGrpSpPr>
        <xdr:cNvPr id="42" name="Group 144" descr="Group of macro buttons that populate the ledger type fields." title="Group of macro buttons that populate the ledger type fields.">
          <a:extLst>
            <a:ext uri="{FF2B5EF4-FFF2-40B4-BE49-F238E27FC236}">
              <a16:creationId xmlns:a16="http://schemas.microsoft.com/office/drawing/2014/main" id="{00000000-0008-0000-0800-0000DBB12C00}"/>
            </a:ext>
          </a:extLst>
        </xdr:cNvPr>
        <xdr:cNvGrpSpPr>
          <a:grpSpLocks/>
        </xdr:cNvGrpSpPr>
      </xdr:nvGrpSpPr>
      <xdr:grpSpPr bwMode="auto">
        <a:xfrm>
          <a:off x="17672540" y="1201615"/>
          <a:ext cx="1510518" cy="2041280"/>
          <a:chOff x="11195413" y="1274934"/>
          <a:chExt cx="1283700" cy="2281927"/>
        </a:xfrm>
        <a:solidFill>
          <a:srgbClr val="CCCCFF"/>
        </a:solidFill>
      </xdr:grpSpPr>
      <xdr:sp macro="[0]!Ledger_Type_Initial_Application" textlink="">
        <xdr:nvSpPr>
          <xdr:cNvPr id="43" name="Rectangle 293" descr="Macro Button - Populates the Ledger Type field with &quot;Initial Application&quot; and the Date field with today's date. " title="Initial Application">
            <a:extLst>
              <a:ext uri="{FF2B5EF4-FFF2-40B4-BE49-F238E27FC236}">
                <a16:creationId xmlns:a16="http://schemas.microsoft.com/office/drawing/2014/main" id="{00000000-0008-0000-0800-000092000000}"/>
              </a:ext>
            </a:extLst>
          </xdr:cNvPr>
          <xdr:cNvSpPr>
            <a:spLocks noChangeArrowheads="1"/>
          </xdr:cNvSpPr>
        </xdr:nvSpPr>
        <xdr:spPr bwMode="auto">
          <a:xfrm>
            <a:off x="11195413" y="1274934"/>
            <a:ext cx="1283700" cy="569331"/>
          </a:xfrm>
          <a:prstGeom prst="rect">
            <a:avLst/>
          </a:prstGeom>
          <a:grpFill/>
          <a:ln w="28575">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300" b="0" i="0" strike="noStrike">
                <a:solidFill>
                  <a:srgbClr val="000000"/>
                </a:solidFill>
                <a:latin typeface="Century Gothic" panose="020B0502020202020204" pitchFamily="34" charset="0"/>
                <a:cs typeface="Tahoma"/>
              </a:rPr>
              <a:t>INITIAL</a:t>
            </a:r>
          </a:p>
          <a:p>
            <a:pPr algn="ctr" rtl="0">
              <a:defRPr sz="1000"/>
            </a:pPr>
            <a:r>
              <a:rPr lang="en-US" sz="1300" b="0" i="0" strike="noStrike">
                <a:solidFill>
                  <a:srgbClr val="000000"/>
                </a:solidFill>
                <a:latin typeface="Century Gothic" panose="020B0502020202020204" pitchFamily="34" charset="0"/>
                <a:cs typeface="Tahoma"/>
              </a:rPr>
              <a:t>APPLICATION</a:t>
            </a:r>
          </a:p>
        </xdr:txBody>
      </xdr:sp>
      <xdr:sp macro="[0]!Ledger_Type_Advance" textlink="">
        <xdr:nvSpPr>
          <xdr:cNvPr id="44" name="Rectangle 294" descr="Macro Button - Populates the Ledger Type field with &quot;Advance&quot; and the Date field with today's date.  A new &quot;Request #&quot; field will be appear. " title="Advance">
            <a:extLst>
              <a:ext uri="{FF2B5EF4-FFF2-40B4-BE49-F238E27FC236}">
                <a16:creationId xmlns:a16="http://schemas.microsoft.com/office/drawing/2014/main" id="{00000000-0008-0000-0800-000093000000}"/>
              </a:ext>
            </a:extLst>
          </xdr:cNvPr>
          <xdr:cNvSpPr>
            <a:spLocks noChangeArrowheads="1"/>
          </xdr:cNvSpPr>
        </xdr:nvSpPr>
        <xdr:spPr bwMode="auto">
          <a:xfrm>
            <a:off x="11195413" y="1853887"/>
            <a:ext cx="1283700" cy="577976"/>
          </a:xfrm>
          <a:prstGeom prst="rect">
            <a:avLst/>
          </a:prstGeom>
          <a:grpFill/>
          <a:ln w="28575">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300" b="0" i="0" strike="noStrike">
                <a:solidFill>
                  <a:srgbClr val="000000"/>
                </a:solidFill>
                <a:latin typeface="Century Gothic" panose="020B0502020202020204" pitchFamily="34" charset="0"/>
                <a:cs typeface="Tahoma"/>
              </a:rPr>
              <a:t>ADVANCE</a:t>
            </a:r>
          </a:p>
        </xdr:txBody>
      </xdr:sp>
      <xdr:sp macro="[0]!Ledger_Type_Reimbursement_Request" textlink="">
        <xdr:nvSpPr>
          <xdr:cNvPr id="45" name="Rectangle 295" descr="Macro Button - Populates the Ledger Type field with &quot;Reimbursement Request&quot; and the Date field with today's date.  A new &quot;Request #&quot; field will be appear. " title="Reimbursement Request">
            <a:extLst>
              <a:ext uri="{FF2B5EF4-FFF2-40B4-BE49-F238E27FC236}">
                <a16:creationId xmlns:a16="http://schemas.microsoft.com/office/drawing/2014/main" id="{00000000-0008-0000-0800-000094000000}"/>
              </a:ext>
            </a:extLst>
          </xdr:cNvPr>
          <xdr:cNvSpPr>
            <a:spLocks noChangeArrowheads="1"/>
          </xdr:cNvSpPr>
        </xdr:nvSpPr>
        <xdr:spPr bwMode="auto">
          <a:xfrm>
            <a:off x="11195413" y="2431862"/>
            <a:ext cx="1283700" cy="569331"/>
          </a:xfrm>
          <a:prstGeom prst="rect">
            <a:avLst/>
          </a:prstGeom>
          <a:grpFill/>
          <a:ln w="28575">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300" b="0" i="0" strike="noStrike">
                <a:solidFill>
                  <a:srgbClr val="000000"/>
                </a:solidFill>
                <a:latin typeface="Century Gothic" panose="020B0502020202020204" pitchFamily="34" charset="0"/>
                <a:cs typeface="Tahoma"/>
              </a:rPr>
              <a:t>REIMBURSEMENT</a:t>
            </a:r>
          </a:p>
          <a:p>
            <a:pPr algn="ctr" rtl="0">
              <a:defRPr sz="1000"/>
            </a:pPr>
            <a:r>
              <a:rPr lang="en-US" sz="1300" b="0" i="0" strike="noStrike">
                <a:solidFill>
                  <a:srgbClr val="000000"/>
                </a:solidFill>
                <a:latin typeface="Century Gothic" panose="020B0502020202020204" pitchFamily="34" charset="0"/>
                <a:cs typeface="Tahoma"/>
              </a:rPr>
              <a:t>REQUEST</a:t>
            </a:r>
          </a:p>
        </xdr:txBody>
      </xdr:sp>
      <xdr:sp macro="[0]!Ledger_Type_Modification" textlink="">
        <xdr:nvSpPr>
          <xdr:cNvPr id="46" name="Rectangle 295" descr="Macro Button - Populates the Ledger Type field with &quot;Modification&quot; and the Date field with today's date.  A new &quot;Request #&quot; field will be appear. " title="Modification">
            <a:extLst>
              <a:ext uri="{FF2B5EF4-FFF2-40B4-BE49-F238E27FC236}">
                <a16:creationId xmlns:a16="http://schemas.microsoft.com/office/drawing/2014/main" id="{00000000-0008-0000-0800-000095000000}"/>
              </a:ext>
            </a:extLst>
          </xdr:cNvPr>
          <xdr:cNvSpPr>
            <a:spLocks noChangeArrowheads="1"/>
          </xdr:cNvSpPr>
        </xdr:nvSpPr>
        <xdr:spPr bwMode="auto">
          <a:xfrm>
            <a:off x="11195413" y="2987530"/>
            <a:ext cx="1283700" cy="569331"/>
          </a:xfrm>
          <a:prstGeom prst="rect">
            <a:avLst/>
          </a:prstGeom>
          <a:grpFill/>
          <a:ln w="28575">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300" b="0" i="0" strike="noStrike">
                <a:solidFill>
                  <a:srgbClr val="000000"/>
                </a:solidFill>
                <a:latin typeface="Century Gothic" panose="020B0502020202020204" pitchFamily="34" charset="0"/>
                <a:cs typeface="Tahoma"/>
              </a:rPr>
              <a:t>MODIFICATION</a:t>
            </a:r>
          </a:p>
        </xdr:txBody>
      </xdr:sp>
    </xdr:grp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29307</xdr:colOff>
      <xdr:row>0</xdr:row>
      <xdr:rowOff>14652</xdr:rowOff>
    </xdr:from>
    <xdr:to>
      <xdr:col>1</xdr:col>
      <xdr:colOff>1057421</xdr:colOff>
      <xdr:row>1</xdr:row>
      <xdr:rowOff>8556</xdr:rowOff>
    </xdr:to>
    <xdr:sp macro="" textlink="">
      <xdr:nvSpPr>
        <xdr:cNvPr id="32" name="Rectangle 63" descr="Hyperlink - Switches from current worksheet to the Organization section of the Instructions worksheet.">
          <a:hlinkClick xmlns:r="http://schemas.openxmlformats.org/officeDocument/2006/relationships" r:id="rId1" tooltip="Organization Ledger Instructions"/>
          <a:extLst>
            <a:ext uri="{FF2B5EF4-FFF2-40B4-BE49-F238E27FC236}">
              <a16:creationId xmlns:a16="http://schemas.microsoft.com/office/drawing/2014/main" id="{00000000-0008-0000-1300-000024000000}"/>
            </a:ext>
          </a:extLst>
        </xdr:cNvPr>
        <xdr:cNvSpPr>
          <a:spLocks noChangeArrowheads="1"/>
        </xdr:cNvSpPr>
      </xdr:nvSpPr>
      <xdr:spPr bwMode="auto">
        <a:xfrm>
          <a:off x="29307" y="14652"/>
          <a:ext cx="1965960" cy="374904"/>
        </a:xfrm>
        <a:prstGeom prst="rect">
          <a:avLst/>
        </a:prstGeom>
        <a:solidFill>
          <a:srgbClr val="85D5BA"/>
        </a:solidFill>
        <a:ln w="28575" algn="ctr">
          <a:solidFill>
            <a:sysClr val="windowText" lastClr="000000"/>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twoCellAnchor editAs="oneCell">
    <xdr:from>
      <xdr:col>1</xdr:col>
      <xdr:colOff>1201616</xdr:colOff>
      <xdr:row>6</xdr:row>
      <xdr:rowOff>131885</xdr:rowOff>
    </xdr:from>
    <xdr:to>
      <xdr:col>7</xdr:col>
      <xdr:colOff>225915</xdr:colOff>
      <xdr:row>7</xdr:row>
      <xdr:rowOff>316279</xdr:rowOff>
    </xdr:to>
    <xdr:sp macro="" textlink="">
      <xdr:nvSpPr>
        <xdr:cNvPr id="3" name="Rounded Rectangle 2" descr="Notification Box instructing users not to enter data into the Funding Source, Discipline, Solution Area Sub-Category, Total Approved and Remaining Balance columns."/>
        <xdr:cNvSpPr/>
      </xdr:nvSpPr>
      <xdr:spPr bwMode="auto">
        <a:xfrm>
          <a:off x="2139462" y="1992923"/>
          <a:ext cx="10337068" cy="492125"/>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27214</xdr:colOff>
      <xdr:row>0</xdr:row>
      <xdr:rowOff>12878</xdr:rowOff>
    </xdr:from>
    <xdr:to>
      <xdr:col>1</xdr:col>
      <xdr:colOff>1099289</xdr:colOff>
      <xdr:row>0</xdr:row>
      <xdr:rowOff>378638</xdr:rowOff>
    </xdr:to>
    <xdr:sp macro="" textlink="">
      <xdr:nvSpPr>
        <xdr:cNvPr id="114" name="Rectangle 1533" descr="Hyperlink - Switches from current worksheet to the Indirect Costs section of the Instructions worksheet.">
          <a:hlinkClick xmlns:r="http://schemas.openxmlformats.org/officeDocument/2006/relationships" r:id="rId1" tooltip="Indirect Costs Ledger Instructions"/>
          <a:extLst>
            <a:ext uri="{FF2B5EF4-FFF2-40B4-BE49-F238E27FC236}">
              <a16:creationId xmlns:a16="http://schemas.microsoft.com/office/drawing/2014/main" id="{00000000-0008-0000-0F00-00000C000000}"/>
            </a:ext>
          </a:extLst>
        </xdr:cNvPr>
        <xdr:cNvSpPr>
          <a:spLocks noChangeArrowheads="1"/>
        </xdr:cNvSpPr>
      </xdr:nvSpPr>
      <xdr:spPr bwMode="auto">
        <a:xfrm>
          <a:off x="27214" y="12878"/>
          <a:ext cx="1965960" cy="365760"/>
        </a:xfrm>
        <a:prstGeom prst="rect">
          <a:avLst/>
        </a:prstGeom>
        <a:solidFill>
          <a:srgbClr val="FFCCCC"/>
        </a:solidFill>
        <a:ln w="28575" algn="ctr">
          <a:solidFill>
            <a:schemeClr val="tx1"/>
          </a:solidFill>
          <a:miter lim="800000"/>
          <a:headEnd/>
          <a:tailEnd/>
        </a:ln>
        <a:effectLst/>
      </xdr:spPr>
      <xdr:txBody>
        <a:bodyPr vertOverflow="clip" wrap="square" lIns="36576" tIns="27432" rIns="36576" bIns="27432" anchor="ctr" upright="1"/>
        <a:lstStyle/>
        <a:p>
          <a:pPr algn="ctr" rtl="0">
            <a:defRPr sz="1000"/>
          </a:pPr>
          <a:r>
            <a:rPr lang="en-US" sz="1400" b="0" i="0" u="sng" strike="noStrike">
              <a:solidFill>
                <a:srgbClr val="000000"/>
              </a:solidFill>
              <a:latin typeface="Century Gothic" panose="020B0502020202020204" pitchFamily="34" charset="0"/>
              <a:cs typeface="Tahoma"/>
            </a:rPr>
            <a:t>Instructions</a:t>
          </a:r>
        </a:p>
      </xdr:txBody>
    </xdr:sp>
    <xdr:clientData fPrintsWithSheet="0"/>
  </xdr:twoCellAnchor>
  <xdr:twoCellAnchor>
    <xdr:from>
      <xdr:col>1</xdr:col>
      <xdr:colOff>674077</xdr:colOff>
      <xdr:row>6</xdr:row>
      <xdr:rowOff>146539</xdr:rowOff>
    </xdr:from>
    <xdr:to>
      <xdr:col>6</xdr:col>
      <xdr:colOff>1295645</xdr:colOff>
      <xdr:row>7</xdr:row>
      <xdr:rowOff>330933</xdr:rowOff>
    </xdr:to>
    <xdr:sp macro="" textlink="">
      <xdr:nvSpPr>
        <xdr:cNvPr id="3" name="Rounded Rectangle 2" descr="Notification Box instructing users not to enter data into the Funding Source, Solution Area Sub-Category, Total Approved and Remaining Balance columns."/>
        <xdr:cNvSpPr/>
      </xdr:nvSpPr>
      <xdr:spPr bwMode="auto">
        <a:xfrm>
          <a:off x="1567962" y="2007577"/>
          <a:ext cx="10337068" cy="492125"/>
        </a:xfrm>
        <a:prstGeom prst="roundRect">
          <a:avLst/>
        </a:prstGeom>
        <a:solidFill>
          <a:schemeClr val="accent2">
            <a:lumMod val="60000"/>
            <a:lumOff val="40000"/>
          </a:schemeClr>
        </a:solidFill>
        <a:ln>
          <a:headEnd/>
          <a:tailEnd/>
        </a:ln>
        <a:effectLst/>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anchorCtr="1" upright="1"/>
        <a:lstStyle/>
        <a:p>
          <a:pPr algn="ctr" rtl="0"/>
          <a:r>
            <a:rPr lang="en-US" sz="1800" b="1" i="0" strike="noStrike">
              <a:solidFill>
                <a:sysClr val="windowText" lastClr="000000"/>
              </a:solidFill>
              <a:latin typeface="Century Gothic" panose="020B0502020202020204" pitchFamily="34" charset="0"/>
              <a:cs typeface="Tahoma"/>
            </a:rPr>
            <a:t>*** DO NOT ENTER INFORMATION INTO THE </a:t>
          </a:r>
          <a:r>
            <a:rPr lang="en-US" sz="1800" b="1" i="0" strike="noStrike" baseline="0">
              <a:solidFill>
                <a:schemeClr val="bg1"/>
              </a:solidFill>
              <a:latin typeface="Century Gothic" panose="020B0502020202020204" pitchFamily="34" charset="0"/>
              <a:cs typeface="Tahoma"/>
            </a:rPr>
            <a:t>GRAY</a:t>
          </a:r>
          <a:r>
            <a:rPr lang="en-US" sz="1800" b="1" i="0" strike="noStrike">
              <a:solidFill>
                <a:sysClr val="windowText" lastClr="000000"/>
              </a:solidFill>
              <a:latin typeface="Century Gothic" panose="020B0502020202020204" pitchFamily="34" charset="0"/>
              <a:cs typeface="Tahoma"/>
            </a:rPr>
            <a:t> CELLS.  THEY WILL AUTO-POPULATE. ***</a:t>
          </a:r>
        </a:p>
      </xdr:txBody>
    </xdr:sp>
    <xdr:clientData fPrintsWithSheet="0"/>
  </xdr:twoCellAnchor>
</xdr:wsDr>
</file>

<file path=xl/tables/table1.xml><?xml version="1.0" encoding="utf-8"?>
<table xmlns="http://schemas.openxmlformats.org/spreadsheetml/2006/main" id="33" name="TableSection2" displayName="TableSection2" ref="A6:B20" totalsRowShown="0" headerRowDxfId="393" dataDxfId="391" headerRowBorderDxfId="392" tableBorderDxfId="390" totalsRowBorderDxfId="389">
  <autoFilter ref="A6:B20">
    <filterColumn colId="0" hiddenButton="1"/>
    <filterColumn colId="1" hiddenButton="1"/>
  </autoFilter>
  <tableColumns count="2">
    <tableColumn id="1" name="Form Field" dataDxfId="388"/>
    <tableColumn id="2" name="Instructions" dataDxfId="387"/>
  </tableColumns>
  <tableStyleInfo name="Back to School Checklist" showFirstColumn="0" showLastColumn="0" showRowStripes="1" showColumnStripes="0"/>
  <extLst>
    <ext xmlns:x14="http://schemas.microsoft.com/office/spreadsheetml/2009/9/main" uri="{504A1905-F514-4f6f-8877-14C23A59335A}">
      <x14:table altTextSummary="Section 2:   GRANT SUBAWARD FACE SHEET"/>
    </ext>
  </extLst>
</table>
</file>

<file path=xl/tables/table10.xml><?xml version="1.0" encoding="utf-8"?>
<table xmlns="http://schemas.openxmlformats.org/spreadsheetml/2006/main" id="43" name="TableSection14" displayName="TableSection14" ref="A210:B225" totalsRowShown="0" headerRowDxfId="330" dataDxfId="328" headerRowBorderDxfId="329" tableBorderDxfId="327" totalsRowBorderDxfId="326">
  <autoFilter ref="A210:B225">
    <filterColumn colId="0" hiddenButton="1"/>
    <filterColumn colId="1" hiddenButton="1"/>
  </autoFilter>
  <tableColumns count="2">
    <tableColumn id="1" name="Ledger Column Name" dataDxfId="325"/>
    <tableColumn id="2" name="Instructions" dataDxfId="324"/>
  </tableColumns>
  <tableStyleInfo name="Table Style 1" showFirstColumn="0" showLastColumn="0" showRowStripes="1" showColumnStripes="0"/>
  <extLst>
    <ext xmlns:x14="http://schemas.microsoft.com/office/spreadsheetml/2009/9/main" uri="{504A1905-F514-4f6f-8877-14C23A59335A}">
      <x14:table altTextSummary="Section 14:  MATCH"/>
    </ext>
  </extLst>
</table>
</file>

<file path=xl/tables/table11.xml><?xml version="1.0" encoding="utf-8"?>
<table xmlns="http://schemas.openxmlformats.org/spreadsheetml/2006/main" id="44" name="TableSection15" displayName="TableSection15" ref="A229:B234" totalsRowShown="0" headerRowDxfId="323" dataDxfId="321" headerRowBorderDxfId="322" tableBorderDxfId="320" totalsRowBorderDxfId="319">
  <autoFilter ref="A229:B234">
    <filterColumn colId="0" hiddenButton="1"/>
    <filterColumn colId="1" hiddenButton="1"/>
  </autoFilter>
  <tableColumns count="2">
    <tableColumn id="1" name="Form Field" dataDxfId="318"/>
    <tableColumn id="2" name="Instructions" dataDxfId="317"/>
  </tableColumns>
  <tableStyleInfo name="Table Style 1" showFirstColumn="0" showLastColumn="0" showRowStripes="1" showColumnStripes="0"/>
  <extLst>
    <ext xmlns:x14="http://schemas.microsoft.com/office/spreadsheetml/2009/9/main" uri="{504A1905-F514-4f6f-8877-14C23A59335A}">
      <x14:table altTextSummary="Section 15:  AUTHORIZED AGENT"/>
    </ext>
  </extLst>
</table>
</file>

<file path=xl/tables/table12.xml><?xml version="1.0" encoding="utf-8"?>
<table xmlns="http://schemas.openxmlformats.org/spreadsheetml/2006/main" id="45" name="TableSection16" displayName="TableSection16" ref="A238:B247" totalsRowShown="0" headerRowDxfId="316" dataDxfId="314" headerRowBorderDxfId="315" tableBorderDxfId="313" totalsRowBorderDxfId="312">
  <autoFilter ref="A238:B247">
    <filterColumn colId="0" hiddenButton="1"/>
    <filterColumn colId="1" hiddenButton="1"/>
  </autoFilter>
  <tableColumns count="2">
    <tableColumn id="1" name="Ledger Column Name" dataDxfId="311"/>
    <tableColumn id="2" name="Instructions" dataDxfId="310"/>
  </tableColumns>
  <tableStyleInfo name="Table Style 1" showFirstColumn="0" showLastColumn="0" showRowStripes="1" showColumnStripes="0"/>
  <extLst>
    <ext xmlns:x14="http://schemas.microsoft.com/office/spreadsheetml/2009/9/main" uri="{504A1905-F514-4f6f-8877-14C23A59335A}">
      <x14:table altTextSummary="Section 16:  ICR SUMMARY"/>
    </ext>
  </extLst>
</table>
</file>

<file path=xl/tables/table13.xml><?xml version="1.0" encoding="utf-8"?>
<table xmlns="http://schemas.openxmlformats.org/spreadsheetml/2006/main" id="15" name="TableSection6" displayName="TableSection6" ref="A71:B85" totalsRowShown="0" headerRowDxfId="309" dataDxfId="307" headerRowBorderDxfId="308" tableBorderDxfId="306" totalsRowBorderDxfId="305" headerRowCellStyle="Normal 2 2 2">
  <tableColumns count="2">
    <tableColumn id="1" name="Ledger Column Name" dataDxfId="304" dataCellStyle="Normal 2 2 2"/>
    <tableColumn id="2" name="Instructions" dataDxfId="303" dataCellStyle="Normal 2 2 2"/>
  </tableColumns>
  <tableStyleInfo name="Table Style 1" showFirstColumn="0" showLastColumn="0" showRowStripes="1" showColumnStripes="0"/>
  <extLst>
    <ext xmlns:x14="http://schemas.microsoft.com/office/spreadsheetml/2009/9/main" uri="{504A1905-F514-4f6f-8877-14C23A59335A}">
      <x14:table altTextSummary="Section 6: Organization"/>
    </ext>
  </extLst>
</table>
</file>

<file path=xl/tables/table14.xml><?xml version="1.0" encoding="utf-8"?>
<table xmlns="http://schemas.openxmlformats.org/spreadsheetml/2006/main" id="17" name="TableAA" displayName="TableAA" ref="A8:H14" totalsRowShown="0" headerRowDxfId="295" dataDxfId="293" headerRowBorderDxfId="294" tableBorderDxfId="292" totalsRowBorderDxfId="291">
  <tableColumns count="8">
    <tableColumn id="1" name="Authorized Agent_x000a_Name" dataDxfId="290"/>
    <tableColumn id="2" name="Title" dataDxfId="289"/>
    <tableColumn id="3" name="Mailing Address" dataDxfId="288"/>
    <tableColumn id="4" name="City" dataDxfId="287"/>
    <tableColumn id="5" name="State" dataDxfId="286"/>
    <tableColumn id="6" name="Zip" dataDxfId="285"/>
    <tableColumn id="7" name="Phone" dataDxfId="284"/>
    <tableColumn id="8" name="Email" dataDxfId="283" dataCellStyle="Hyperlink"/>
  </tableColumns>
  <tableStyleInfo name="Table Style 1" showFirstColumn="0" showLastColumn="0" showRowStripes="1" showColumnStripes="0"/>
  <extLst>
    <ext xmlns:x14="http://schemas.microsoft.com/office/spreadsheetml/2009/9/main" uri="{504A1905-F514-4f6f-8877-14C23A59335A}">
      <x14:table altText="Authorized Agent" altTextSummary="Use this table to enter contact information of the Authorized Agents for your organization."/>
    </ext>
  </extLst>
</table>
</file>

<file path=xl/tables/table15.xml><?xml version="1.0" encoding="utf-8"?>
<table xmlns="http://schemas.openxmlformats.org/spreadsheetml/2006/main" id="18" name="TableContacts" displayName="TableContacts" ref="A15:H21" totalsRowShown="0" headerRowDxfId="282" dataDxfId="280" headerRowBorderDxfId="281" tableBorderDxfId="279" totalsRowBorderDxfId="278">
  <tableColumns count="8">
    <tableColumn id="1" name="Contact_x000a_Name" dataDxfId="277"/>
    <tableColumn id="2" name="Title" dataDxfId="276"/>
    <tableColumn id="3" name="Mailing Address" dataDxfId="275"/>
    <tableColumn id="4" name="City" dataDxfId="274"/>
    <tableColumn id="5" name="State" dataDxfId="273"/>
    <tableColumn id="6" name="Zip" dataDxfId="272"/>
    <tableColumn id="7" name="Phone" dataDxfId="271"/>
    <tableColumn id="8" name="Email" dataDxfId="270" dataCellStyle="Hyperlink"/>
  </tableColumns>
  <tableStyleInfo name="Table Style 1" showFirstColumn="0" showLastColumn="0" showRowStripes="1" showColumnStripes="0"/>
  <extLst>
    <ext xmlns:x14="http://schemas.microsoft.com/office/spreadsheetml/2009/9/main" uri="{504A1905-F514-4f6f-8877-14C23A59335A}">
      <x14:table altText="Additional Contacts" altTextSummary="Use this table to enter information for additional Points of Contact for your organization. "/>
    </ext>
  </extLst>
</table>
</file>

<file path=xl/tables/table16.xml><?xml version="1.0" encoding="utf-8"?>
<table xmlns="http://schemas.openxmlformats.org/spreadsheetml/2006/main" id="1" name="Table_Project_Ledger" displayName="Table_Project_Ledger" ref="A11:S150" totalsRowShown="0" headerRowDxfId="267" dataDxfId="266" tableBorderDxfId="265" dataCellStyle="Comma">
  <autoFilter ref="A11:S150"/>
  <sortState ref="A12:S200">
    <sortCondition ref="C11:C200"/>
  </sortState>
  <tableColumns count="19">
    <tableColumn id="1" name="State_x000a_Goals" dataDxfId="264"/>
    <tableColumn id="2" name="Direct / Subaward" dataDxfId="263"/>
    <tableColumn id="3" name="Project" dataDxfId="262"/>
    <tableColumn id="4" name="Project_x000a_Title" dataDxfId="261"/>
    <tableColumn id="5" name="Project_x000a_Description" dataDxfId="43"/>
    <tableColumn id="6" name="Funding_x000a_Source" dataDxfId="41">
      <calculatedColumnFormula>IF(ISBLANK(C12),"", "EMPG-S")</calculatedColumnFormula>
    </tableColumn>
    <tableColumn id="7" name="Discipline" dataDxfId="42">
      <calculatedColumnFormula>IF(ISBLANK(C12),"", "EMG")</calculatedColumnFormula>
    </tableColumn>
    <tableColumn id="8" name="Solution_x000a_Area" dataDxfId="49"/>
    <tableColumn id="9" name="Solution Area_x000a_Sub-Category" dataDxfId="260"/>
    <tableColumn id="10" name="Core_x000a_Capabilities" dataDxfId="259"/>
    <tableColumn id="11" name="Capability_x000a_Building" dataDxfId="258"/>
    <tableColumn id="12" name="Deployable /_x000a_Shareable" dataDxfId="257"/>
    <tableColumn id="13" name="Total_x000a_Budgeted_x000a_Cost" dataDxfId="256" dataCellStyle="Comma"/>
    <tableColumn id="14" name="Previously_x000a_Approved_x000a_Amount" dataDxfId="255" dataCellStyle="Comma"/>
    <tableColumn id="15" name="Amount _x000a_This Request" dataDxfId="48" dataCellStyle="Comma"/>
    <tableColumn id="16" name="Total_x000a_Approved" dataDxfId="47" dataCellStyle="Comma">
      <calculatedColumnFormula>O12+N12</calculatedColumnFormula>
    </tableColumn>
    <tableColumn id="17" name="Expenditures_x000a_To Date" dataDxfId="46" dataCellStyle="Comma">
      <calculatedColumnFormula>P12*2</calculatedColumnFormula>
    </tableColumn>
    <tableColumn id="18" name="Remaining_x000a_Balance" dataDxfId="45" dataCellStyle="Comma">
      <calculatedColumnFormula>M12-P12</calculatedColumnFormula>
    </tableColumn>
    <tableColumn id="19" name="Percent_x000a_Expended" dataDxfId="44" dataCellStyle="Percent">
      <calculatedColumnFormula>IFERROR(P12/M12, 0)</calculatedColumnFormula>
    </tableColumn>
  </tableColumns>
  <tableStyleInfo name="TableStyleLight16" showFirstColumn="0" showLastColumn="0" showRowStripes="1" showColumnStripes="0"/>
  <extLst>
    <ext xmlns:x14="http://schemas.microsoft.com/office/spreadsheetml/2009/9/main" uri="{504A1905-F514-4f6f-8877-14C23A59335A}">
      <x14:table altText="Project Leger Table" altTextSummary="Table summarizing project details, budgeted amounts, and expenditures."/>
    </ext>
  </extLst>
</table>
</file>

<file path=xl/tables/table17.xml><?xml version="1.0" encoding="utf-8"?>
<table xmlns="http://schemas.openxmlformats.org/spreadsheetml/2006/main" id="16" name="Table_Planning" displayName="Table_Planning" ref="A11:Q150" totalsRowShown="0" headerRowDxfId="253" dataDxfId="251" headerRowBorderDxfId="252" tableBorderDxfId="250" headerRowCellStyle="Comma" dataCellStyle="Comma">
  <autoFilter ref="A11:Q150"/>
  <sortState ref="A12:Q199">
    <sortCondition ref="A11:A199"/>
  </sortState>
  <tableColumns count="17">
    <tableColumn id="1" name="Project" dataDxfId="249"/>
    <tableColumn id="2" name="Direct /_x000a_Subaward" dataDxfId="248"/>
    <tableColumn id="3" name="Planning_x000a_Activity" dataDxfId="53"/>
    <tableColumn id="4" name="Funding_x000a_Source" dataDxfId="52">
      <calculatedColumnFormula>IF(ISBLANK(A12),"", "EMPG-S")</calculatedColumnFormula>
    </tableColumn>
    <tableColumn id="5" name="Discipline" dataDxfId="50">
      <calculatedColumnFormula>IF(ISBLANK(A12),"", "EMG")</calculatedColumnFormula>
    </tableColumn>
    <tableColumn id="6" name="Solution Area_x000a_Sub-Category" dataDxfId="51"/>
    <tableColumn id="7" name="Expenditure_x000a_Category" dataDxfId="247"/>
    <tableColumn id="8" name="Final_x000a_Product" dataDxfId="246" dataCellStyle="Comma"/>
    <tableColumn id="9" name="Noncompetitive_x000a_Procurement_x000a_over 250k" dataDxfId="245"/>
    <tableColumn id="10" name="Hold_x000a_Trigger" dataDxfId="244" dataCellStyle="Comma"/>
    <tableColumn id="11" name="Approval_x000a_Date" dataDxfId="243" dataCellStyle="Comma"/>
    <tableColumn id="12" name="Budgeted_x000a_Cost" dataDxfId="242" dataCellStyle="Comma"/>
    <tableColumn id="13" name="Previously_x000a_Approved_x000a_Amount" dataDxfId="241" dataCellStyle="Comma"/>
    <tableColumn id="14" name="Amount_x000a_This Request" dataDxfId="240" dataCellStyle="Comma"/>
    <tableColumn id="15" name="Reimbursement_x000a_Request #" dataDxfId="40" dataCellStyle="Comma"/>
    <tableColumn id="16" name="Total_x000a_Approved" dataDxfId="39" dataCellStyle="Comma">
      <calculatedColumnFormula>N12+M12</calculatedColumnFormula>
    </tableColumn>
    <tableColumn id="17" name="Remaining_x000a_Balance" dataDxfId="38" dataCellStyle="Comma">
      <calculatedColumnFormula>L12-P12</calculatedColumnFormula>
    </tableColumn>
  </tableColumns>
  <tableStyleInfo name="TableStyleLight16" showFirstColumn="0" showLastColumn="0" showRowStripes="1" showColumnStripes="0"/>
  <extLst>
    <ext xmlns:x14="http://schemas.microsoft.com/office/spreadsheetml/2009/9/main" uri="{504A1905-F514-4f6f-8877-14C23A59335A}">
      <x14:table altText="Planning Table" altTextSummary="Table detailing projects in the Planning solution area."/>
    </ext>
  </extLst>
</table>
</file>

<file path=xl/tables/table18.xml><?xml version="1.0" encoding="utf-8"?>
<table xmlns="http://schemas.openxmlformats.org/spreadsheetml/2006/main" id="2" name="Table_Organization" displayName="Table_Organization" ref="A11:N150" totalsRowShown="0" headerRowDxfId="238" dataDxfId="236" headerRowBorderDxfId="237" tableBorderDxfId="235" headerRowCellStyle="Comma">
  <autoFilter ref="A11:N150"/>
  <sortState ref="A12:N201">
    <sortCondition ref="A11:A201"/>
  </sortState>
  <tableColumns count="14">
    <tableColumn id="1" name="Project" dataDxfId="234"/>
    <tableColumn id="2" name="Direct /_x000a_Subaward" dataDxfId="233"/>
    <tableColumn id="3" name="Organization" dataDxfId="37"/>
    <tableColumn id="4" name="Funding_x000a_Source" dataDxfId="36">
      <calculatedColumnFormula>IF(ISBLANK(A12),"", "EMPG-S")</calculatedColumnFormula>
    </tableColumn>
    <tableColumn id="5" name="Discipline" dataDxfId="34">
      <calculatedColumnFormula>IF(ISBLANK(A12),"", "EMG")</calculatedColumnFormula>
    </tableColumn>
    <tableColumn id="6" name="Solution Area_x000a_Sub-Category" dataDxfId="35"/>
    <tableColumn id="7" name="Expenditure_x000a_Category" dataDxfId="232" dataCellStyle="Comma"/>
    <tableColumn id="8" name="Detail" dataDxfId="231" dataCellStyle="Comma"/>
    <tableColumn id="9" name="Budgeted_x000a_Cost" dataDxfId="230" dataCellStyle="Comma"/>
    <tableColumn id="10" name="Previously _x000a_Approved_x000a_Amount" dataDxfId="229" dataCellStyle="Comma"/>
    <tableColumn id="11" name="Amount_x000a_This Request" dataDxfId="228" dataCellStyle="Comma"/>
    <tableColumn id="12" name="Reimbursement_x000a_Request #" dataDxfId="33" dataCellStyle="Comma"/>
    <tableColumn id="13" name="Total_x000a_Approved" dataDxfId="32" dataCellStyle="Comma">
      <calculatedColumnFormula>K12+J12</calculatedColumnFormula>
    </tableColumn>
    <tableColumn id="14" name="Remaining_x000a_Balance" dataDxfId="31" dataCellStyle="Comma">
      <calculatedColumnFormula>I12-M12</calculatedColumnFormula>
    </tableColumn>
  </tableColumns>
  <tableStyleInfo name="TableStyleLight16" showFirstColumn="0" showLastColumn="0" showRowStripes="1" showColumnStripes="0"/>
  <extLst>
    <ext xmlns:x14="http://schemas.microsoft.com/office/spreadsheetml/2009/9/main" uri="{504A1905-F514-4f6f-8877-14C23A59335A}">
      <x14:table altText="Organization Table" altTextSummary="Table detailing projects in the Organization solution area."/>
    </ext>
  </extLst>
</table>
</file>

<file path=xl/tables/table19.xml><?xml version="1.0" encoding="utf-8"?>
<table xmlns="http://schemas.openxmlformats.org/spreadsheetml/2006/main" id="5" name="Table_Equipment" displayName="Table_Equipment" ref="A11:X150" totalsRowShown="0" headerRowDxfId="226" dataDxfId="225" tableBorderDxfId="224" dataCellStyle="Comma">
  <autoFilter ref="A11:X150"/>
  <sortState ref="A12:X195">
    <sortCondition ref="A11:A195"/>
  </sortState>
  <tableColumns count="24">
    <tableColumn id="1" name="Project" dataDxfId="223"/>
    <tableColumn id="2" name="Equipment Description_x000a_(include Qty.)" dataDxfId="222"/>
    <tableColumn id="3" name="AEL#" dataDxfId="221" dataCellStyle="Comma"/>
    <tableColumn id="4" name="AEL_x000a_Title" dataDxfId="220" dataCellStyle="Comma"/>
    <tableColumn id="5" name="SAFECOM_x000a_Compliance" dataDxfId="30" dataCellStyle="Comma"/>
    <tableColumn id="6" name="Funding_x000a_Source" dataDxfId="29" dataCellStyle="Comma">
      <calculatedColumnFormula>IF(ISBLANK(A12),"", "EMPG-S")</calculatedColumnFormula>
    </tableColumn>
    <tableColumn id="7" name="Discipline" dataDxfId="27" dataCellStyle="Comma">
      <calculatedColumnFormula>IF(ISBLANK(A12),"", "EMG")</calculatedColumnFormula>
    </tableColumn>
    <tableColumn id="8" name="Solution Area_x000a_Sub-Category" dataDxfId="28" dataCellStyle="Comma"/>
    <tableColumn id="9" name="Invoice_x000a_Number" dataDxfId="219" dataCellStyle="Comma"/>
    <tableColumn id="10" name="Vendor" dataDxfId="218" dataCellStyle="Comma"/>
    <tableColumn id="11" name="ID Tag_x000a_Number" dataDxfId="217" dataCellStyle="Comma"/>
    <tableColumn id="12" name="% of Federal_x000a_Funds Used in the Purchase" dataDxfId="216" dataCellStyle="Comma"/>
    <tableColumn id="13" name="Condition &amp;_x000a_Disposition" dataDxfId="215" dataCellStyle="Comma"/>
    <tableColumn id="14" name="Deployed_x000a_Location" dataDxfId="214" dataCellStyle="Comma"/>
    <tableColumn id="15" name="Acquisition_x000a_Date" dataDxfId="213" dataCellStyle="Comma"/>
    <tableColumn id="16" name="Noncompetitive_x000a_Procurement_x000a_over $250k" dataDxfId="212" dataCellStyle="Comma"/>
    <tableColumn id="17" name="Hold_x000a_Trigger" dataDxfId="211" dataCellStyle="Comma"/>
    <tableColumn id="18" name="Approval_x000a_Date" dataDxfId="210" dataCellStyle="Comma"/>
    <tableColumn id="19" name="Budgeted_x000a_Cost" dataDxfId="209" dataCellStyle="Comma"/>
    <tableColumn id="20" name="Previously_x000a_Approved_x000a_Amount" dataDxfId="208" dataCellStyle="Comma"/>
    <tableColumn id="21" name="Amount_x000a_This Request" dataDxfId="207" dataCellStyle="Comma"/>
    <tableColumn id="22" name="Reimbursement_x000a_Request #" dataDxfId="206" dataCellStyle="Comma"/>
    <tableColumn id="23" name="Total_x000a_Approved" dataDxfId="26" dataCellStyle="Comma">
      <calculatedColumnFormula>U12+T12</calculatedColumnFormula>
    </tableColumn>
    <tableColumn id="24" name="Remaining_x000a_Balance" dataDxfId="25" dataCellStyle="Comma">
      <calculatedColumnFormula>S12-W12</calculatedColumnFormula>
    </tableColumn>
  </tableColumns>
  <tableStyleInfo name="TableStyleLight16" showFirstColumn="0" showLastColumn="0" showRowStripes="1" showColumnStripes="0"/>
  <extLst>
    <ext xmlns:x14="http://schemas.microsoft.com/office/spreadsheetml/2009/9/main" uri="{504A1905-F514-4f6f-8877-14C23A59335A}">
      <x14:table altText="Equipment Table" altTextSummary="Table detailing projects in the Equipment solution area."/>
    </ext>
  </extLst>
</table>
</file>

<file path=xl/tables/table2.xml><?xml version="1.0" encoding="utf-8"?>
<table xmlns="http://schemas.openxmlformats.org/spreadsheetml/2006/main" id="34" name="TableSection4" displayName="TableSection4" ref="A26:B46" totalsRowShown="0" headerRowDxfId="386" dataDxfId="384" headerRowBorderDxfId="385" tableBorderDxfId="383" totalsRowBorderDxfId="382">
  <autoFilter ref="A26:B46">
    <filterColumn colId="0" hiddenButton="1"/>
    <filterColumn colId="1" hiddenButton="1"/>
  </autoFilter>
  <tableColumns count="2">
    <tableColumn id="1" name="Ledger Column Name" dataDxfId="381"/>
    <tableColumn id="2" name="Instructions" dataDxfId="380"/>
  </tableColumns>
  <tableStyleInfo name="Table Style 1" showFirstColumn="0" showLastColumn="0" showRowStripes="1" showColumnStripes="0"/>
  <extLst>
    <ext xmlns:x14="http://schemas.microsoft.com/office/spreadsheetml/2009/9/main" uri="{504A1905-F514-4f6f-8877-14C23A59335A}">
      <x14:table altTextSummary="Section 4: Project Ledger"/>
    </ext>
  </extLst>
</table>
</file>

<file path=xl/tables/table20.xml><?xml version="1.0" encoding="utf-8"?>
<table xmlns="http://schemas.openxmlformats.org/spreadsheetml/2006/main" id="7" name="Table_Training" displayName="Table_Training" ref="A11:T150" totalsRowShown="0" headerRowDxfId="204" headerRowBorderDxfId="203" tableBorderDxfId="202">
  <autoFilter ref="A11:T150"/>
  <tableColumns count="20">
    <tableColumn id="1" name="Project" dataDxfId="201"/>
    <tableColumn id="2" name="Direct /_x000a_Subaward" dataDxfId="200"/>
    <tableColumn id="3" name="Course_x000a_Name" dataDxfId="24"/>
    <tableColumn id="4" name="Funding_x000a_Source" dataDxfId="23">
      <calculatedColumnFormula>IF(ISBLANK(A12),"", "EMPG-S")</calculatedColumnFormula>
    </tableColumn>
    <tableColumn id="5" name="Discipline" dataDxfId="21">
      <calculatedColumnFormula>IF(ISBLANK(A12),"", "EMG")</calculatedColumnFormula>
    </tableColumn>
    <tableColumn id="6" name="Solution Area_x000a_Sub-Category" dataDxfId="22"/>
    <tableColumn id="7" name="Expenditure_x000a_Category" dataDxfId="199"/>
    <tableColumn id="8" name="Feedback_x000a_Number" dataDxfId="198" dataCellStyle="Comma"/>
    <tableColumn id="9" name="Training_x000a_Activity " dataDxfId="197" dataCellStyle="Comma"/>
    <tableColumn id="10" name="Total # of_x000a_Trainee(s)" dataDxfId="196" dataCellStyle="Comma"/>
    <tableColumn id="11" name="Identified_x000a_Host " dataDxfId="195" dataCellStyle="Comma"/>
    <tableColumn id="12" name="Noncompetitive_x000a_Procurement_x000a_over 250k" dataDxfId="194"/>
    <tableColumn id="13" name="Hold_x000a_Trigger" dataDxfId="193" dataCellStyle="Comma"/>
    <tableColumn id="14" name="Approval_x000a_Date" dataDxfId="192" dataCellStyle="Comma"/>
    <tableColumn id="15" name="Budgeted_x000a_Cost" dataDxfId="191"/>
    <tableColumn id="16" name="Previously_x000a_Approved_x000a_Amount" dataDxfId="190"/>
    <tableColumn id="17" name="Amount_x000a_This Request" dataDxfId="189"/>
    <tableColumn id="18" name="Reimbursement_x000a_Request #" dataDxfId="20"/>
    <tableColumn id="19" name="Total_x000a_Approved" dataDxfId="19" dataCellStyle="Comma">
      <calculatedColumnFormula>Q12+P12</calculatedColumnFormula>
    </tableColumn>
    <tableColumn id="20" name="Remaining_x000a_Balance" dataDxfId="18" dataCellStyle="Comma">
      <calculatedColumnFormula>O12-S12</calculatedColumnFormula>
    </tableColumn>
  </tableColumns>
  <tableStyleInfo name="TableStyleLight16" showFirstColumn="0" showLastColumn="0" showRowStripes="1" showColumnStripes="0"/>
  <extLst>
    <ext xmlns:x14="http://schemas.microsoft.com/office/spreadsheetml/2009/9/main" uri="{504A1905-F514-4f6f-8877-14C23A59335A}">
      <x14:table altText="Training Table" altTextSummary="Table detailing projects in the Training solution area."/>
    </ext>
  </extLst>
</table>
</file>

<file path=xl/tables/table21.xml><?xml version="1.0" encoding="utf-8"?>
<table xmlns="http://schemas.openxmlformats.org/spreadsheetml/2006/main" id="8" name="TableExercise" displayName="TableExercise" ref="A11:T200" totalsRowShown="0" headerRowDxfId="182" dataDxfId="180" headerRowBorderDxfId="181" tableBorderDxfId="179" totalsRowBorderDxfId="178">
  <autoFilter ref="A11:T200"/>
  <tableColumns count="20">
    <tableColumn id="1" name="Project" dataDxfId="177"/>
    <tableColumn id="2" name="Direct /_x000a_Subaward" dataDxfId="176"/>
    <tableColumn id="3" name="Exercise_x000a_Title" dataDxfId="175"/>
    <tableColumn id="4" name="Funding_x000a_Source" dataDxfId="174"/>
    <tableColumn id="5" name="Discipline" dataDxfId="173"/>
    <tableColumn id="6" name="Solution Area_x000a_Sub-Category" dataDxfId="172"/>
    <tableColumn id="7" name="Expenditure_x000a_Category" dataDxfId="171"/>
    <tableColumn id="12" name="Exercise_x000a_Type" dataDxfId="170"/>
    <tableColumn id="13" name="Identified_x000a_Host" dataDxfId="169"/>
    <tableColumn id="23" name="Date of_x000a_Exercise" dataDxfId="168" dataCellStyle="Comma"/>
    <tableColumn id="14" name="Date AAR/IP_x000a_E-mailed to_x000a_HSEEP" dataDxfId="167"/>
    <tableColumn id="15" name="Noncompetitive_x000a_Procurement_x000a_over $250k" dataDxfId="166" dataCellStyle="Comma"/>
    <tableColumn id="16" name="Hold_x000a_Trigger" dataDxfId="165" dataCellStyle="Comma"/>
    <tableColumn id="11" name="Approval_x000a_Date" dataDxfId="164" dataCellStyle="Comma"/>
    <tableColumn id="17" name="Budgeted_x000a_Cost" dataDxfId="163"/>
    <tableColumn id="18" name="Previously_x000a_Approved_x000a_Amount" dataDxfId="162"/>
    <tableColumn id="19" name="Amount_x000a_This Request" dataDxfId="161"/>
    <tableColumn id="20" name="Reimbursement_x000a_Request #" dataDxfId="160"/>
    <tableColumn id="21" name="Total_x000a_Approved" dataDxfId="159" dataCellStyle="Comma"/>
    <tableColumn id="22" name="Remaining_x000a_Balance" dataDxfId="158" dataCellStyle="Comma"/>
  </tableColumns>
  <tableStyleInfo name="TableStyleLight16" showFirstColumn="0" showLastColumn="0" showRowStripes="1" showColumnStripes="0"/>
  <extLst>
    <ext xmlns:x14="http://schemas.microsoft.com/office/spreadsheetml/2009/9/main" uri="{504A1905-F514-4f6f-8877-14C23A59335A}">
      <x14:table altText="Exercise Ledger" altTextSummary="Use this table to enter the required information for any Exercises paid for by your award."/>
    </ext>
  </extLst>
</table>
</file>

<file path=xl/tables/table22.xml><?xml version="1.0" encoding="utf-8"?>
<table xmlns="http://schemas.openxmlformats.org/spreadsheetml/2006/main" id="19" name="Table_MA" displayName="Table_MA" ref="A11:M158" totalsRowShown="0" headerRowDxfId="156" dataDxfId="154" headerRowBorderDxfId="155" tableBorderDxfId="153" totalsRowBorderDxfId="152" dataCellStyle="Comma">
  <autoFilter ref="A11:M158"/>
  <sortState ref="A12:M201">
    <sortCondition ref="A11:A201"/>
  </sortState>
  <tableColumns count="13">
    <tableColumn id="1" name="Project" dataDxfId="151"/>
    <tableColumn id="2" name="Activity" dataDxfId="150"/>
    <tableColumn id="3" name="Funding_x000a_Source" dataDxfId="149">
      <calculatedColumnFormula>IF(ISBLANK(A12),"", "EMPG-S")</calculatedColumnFormula>
    </tableColumn>
    <tableColumn id="4" name="Discipline" dataDxfId="148">
      <calculatedColumnFormula>IF(ISBLANK(A12),"", "EMG")</calculatedColumnFormula>
    </tableColumn>
    <tableColumn id="5" name="Solution Area_x000a_Sub-Category" dataDxfId="147">
      <calculatedColumnFormula>IF(ISBLANK(A12),"", "Grant Admin")</calculatedColumnFormula>
    </tableColumn>
    <tableColumn id="6" name="Expenditure_x000a_Category" dataDxfId="146" dataCellStyle="Comma"/>
    <tableColumn id="7" name="Detail" dataDxfId="145" dataCellStyle="Comma"/>
    <tableColumn id="8" name="Budgeted_x000a_Cost" dataDxfId="144"/>
    <tableColumn id="9" name="Previously_x000a_Approved_x000a_Amount" dataDxfId="143" dataCellStyle="Comma"/>
    <tableColumn id="10" name="Amount_x000a_This Request" dataDxfId="142" dataCellStyle="Comma"/>
    <tableColumn id="11" name="Reimbursement_x000a_Request #" dataDxfId="141" dataCellStyle="Comma"/>
    <tableColumn id="12" name="Total_x000a_Approved" dataDxfId="140" dataCellStyle="Comma">
      <calculatedColumnFormula>J12+I12</calculatedColumnFormula>
    </tableColumn>
    <tableColumn id="13" name="Remaining_x000a_Balance" dataDxfId="139" dataCellStyle="Comma">
      <calculatedColumnFormula>H12-L12</calculatedColumnFormula>
    </tableColumn>
  </tableColumns>
  <tableStyleInfo name="TableStyleLight16" showFirstColumn="0" showLastColumn="0" showRowStripes="1" showColumnStripes="0"/>
  <extLst>
    <ext xmlns:x14="http://schemas.microsoft.com/office/spreadsheetml/2009/9/main" uri="{504A1905-F514-4f6f-8877-14C23A59335A}">
      <x14:table altText="M&amp;A Table" altTextSummary="Table detailing Managment and Administration costs."/>
    </ext>
  </extLst>
</table>
</file>

<file path=xl/tables/table23.xml><?xml version="1.0" encoding="utf-8"?>
<table xmlns="http://schemas.openxmlformats.org/spreadsheetml/2006/main" id="20" name="Table_Indirect_Costs" displayName="Table_Indirect_Costs" ref="A11:L150" totalsRowShown="0" headerRowDxfId="137" tableBorderDxfId="136">
  <autoFilter ref="A11:L150"/>
  <sortState ref="A12:L196">
    <sortCondition ref="A11:A196"/>
  </sortState>
  <tableColumns count="12">
    <tableColumn id="1" name="Project" dataDxfId="135"/>
    <tableColumn id="2" name="Activity" dataDxfId="17"/>
    <tableColumn id="3" name="Funding_x000a_Source" dataDxfId="16">
      <calculatedColumnFormula>IF(ISBLANK(A12),"", "EMPG-S")</calculatedColumnFormula>
    </tableColumn>
    <tableColumn id="4" name="Solution Area_x000a_Sub-Category" dataDxfId="14">
      <calculatedColumnFormula>IF(ISBLANK(A12),"", "Facilities &amp; Administration")</calculatedColumnFormula>
    </tableColumn>
    <tableColumn id="5" name="ICR Base" dataDxfId="15" dataCellStyle="Comma"/>
    <tableColumn id="6" name="Rate" dataDxfId="134" dataCellStyle="Comma"/>
    <tableColumn id="7" name="Budgeted_x000a_Cost" dataDxfId="133" dataCellStyle="Comma"/>
    <tableColumn id="8" name="Previously Approved_x000a_Amount" dataDxfId="132" dataCellStyle="Comma"/>
    <tableColumn id="9" name="Amount_x000a_This Request" dataDxfId="131" dataCellStyle="Comma"/>
    <tableColumn id="10" name="Reimbursement_x000a_Request #" dataDxfId="13" dataCellStyle="Comma"/>
    <tableColumn id="11" name="Total _x000a_Approved" dataDxfId="12" dataCellStyle="Comma">
      <calculatedColumnFormula>I12+H12</calculatedColumnFormula>
    </tableColumn>
    <tableColumn id="12" name="Remaining_x000a_Balance" dataDxfId="11" dataCellStyle="Comma">
      <calculatedColumnFormula>G12-K12</calculatedColumnFormula>
    </tableColumn>
  </tableColumns>
  <tableStyleInfo name="TableStyleLight16" showFirstColumn="0" showLastColumn="0" showRowStripes="1" showColumnStripes="0"/>
  <extLst>
    <ext xmlns:x14="http://schemas.microsoft.com/office/spreadsheetml/2009/9/main" uri="{504A1905-F514-4f6f-8877-14C23A59335A}">
      <x14:table altText="Indirect Costs Table" altTextSummary="Table summarizing indirect costs being claimed."/>
    </ext>
  </extLst>
</table>
</file>

<file path=xl/tables/table24.xml><?xml version="1.0" encoding="utf-8"?>
<table xmlns="http://schemas.openxmlformats.org/spreadsheetml/2006/main" id="21" name="Table21" displayName="Table21" ref="A11:Q150" totalsRowShown="0" headerRowDxfId="129" headerRowBorderDxfId="128" tableBorderDxfId="127" totalsRowBorderDxfId="126">
  <autoFilter ref="A11:Q150"/>
  <sortState ref="A12:Q198">
    <sortCondition ref="A11:A198"/>
  </sortState>
  <tableColumns count="17">
    <tableColumn id="1" name="Project" dataDxfId="125"/>
    <tableColumn id="2" name="Consulting Firm /_x000a_Consultant Name" dataDxfId="124"/>
    <tableColumn id="3" name="Project /_x000a_Description of Services" dataDxfId="123"/>
    <tableColumn id="4" name="Deliverable" dataDxfId="122"/>
    <tableColumn id="5" name="Solution Area" dataDxfId="121" dataCellStyle="Comma"/>
    <tableColumn id="6" name="Solution Area_x000a_Sub-Category" dataDxfId="120" dataCellStyle="Comma"/>
    <tableColumn id="7" name="Expenditure Category" dataDxfId="119"/>
    <tableColumn id="8" name="Noncompetitive_x000a_Procurement_x000a_over $250k" dataDxfId="118"/>
    <tableColumn id="9" name="Hold_x000a_Trigger" dataDxfId="117"/>
    <tableColumn id="10" name="Approval_x000a_Date" dataDxfId="116"/>
    <tableColumn id="11" name="Period of_x000a_Expenditure" dataDxfId="115"/>
    <tableColumn id="12" name="Fee for_x000a_Deliverable" dataDxfId="114" dataCellStyle="Comma"/>
    <tableColumn id="13" name="Total Salary &amp; Benefits Charged for this Reporting Period" dataDxfId="113" dataCellStyle="Comma"/>
    <tableColumn id="14" name="Hourly / Billing Rate" dataDxfId="112" dataCellStyle="Comma"/>
    <tableColumn id="15" name="Total Project_x000a_Hours" dataDxfId="111" dataCellStyle="Comma"/>
    <tableColumn id="16" name="Reimbursement Request #" dataDxfId="110" dataCellStyle="Comma"/>
    <tableColumn id="17" name="Total Cost Charged to Grant" dataDxfId="109" dataCellStyle="Comma"/>
  </tableColumns>
  <tableStyleInfo name="TableStyleLight16" showFirstColumn="0" showLastColumn="0" showRowStripes="1" showColumnStripes="0"/>
  <extLst>
    <ext xmlns:x14="http://schemas.microsoft.com/office/spreadsheetml/2009/9/main" uri="{504A1905-F514-4f6f-8877-14C23A59335A}">
      <x14:table altText="Consultant/Contractor Table" altTextSummary="Table detailing work performed by consultants and/or contractors and the associated costs."/>
    </ext>
  </extLst>
</table>
</file>

<file path=xl/tables/table25.xml><?xml version="1.0" encoding="utf-8"?>
<table xmlns="http://schemas.openxmlformats.org/spreadsheetml/2006/main" id="22" name="Table_Personnel" displayName="Table_Personnel" ref="A11:L150" totalsRowShown="0" headerRowDxfId="108" dataDxfId="107" tableBorderDxfId="106" dataCellStyle="Comma">
  <autoFilter ref="A11:L150"/>
  <sortState ref="A12:L197">
    <sortCondition ref="A11:A197"/>
  </sortState>
  <tableColumns count="12">
    <tableColumn id="1" name="Project" dataDxfId="105"/>
    <tableColumn id="2" name="Employee Name" dataDxfId="104"/>
    <tableColumn id="3" name="Project /_x000a_Deliverable" dataDxfId="10"/>
    <tableColumn id="4" name="Funding_x000a_Source" dataDxfId="9">
      <calculatedColumnFormula>IF(ISBLANK(A12),"", "EMPG-S")</calculatedColumnFormula>
    </tableColumn>
    <tableColumn id="5" name="Discipline" dataDxfId="7">
      <calculatedColumnFormula>IF(ISBLANK(A12),"", "EMG")</calculatedColumnFormula>
    </tableColumn>
    <tableColumn id="6" name="Solution_x000a_Area" dataDxfId="8" dataCellStyle="Comma"/>
    <tableColumn id="7" name="Solution Area_x000a_Sub-Category" dataDxfId="103" dataCellStyle="Comma"/>
    <tableColumn id="8" name="Dates of Payroll Period" dataDxfId="102" dataCellStyle="Comma"/>
    <tableColumn id="9" name="Total Salary &amp; Benefits_x000a_Charged for this Reporting Period " dataDxfId="101" dataCellStyle="Comma"/>
    <tableColumn id="10" name="Total Project_x000a_Hours" dataDxfId="100" dataCellStyle="Comma"/>
    <tableColumn id="11" name="Reimbursement_x000a_Request #" dataDxfId="99" dataCellStyle="Comma"/>
    <tableColumn id="12" name="Total Cost_x000a_Charged to Grant" dataDxfId="98" dataCellStyle="Comma"/>
  </tableColumns>
  <tableStyleInfo name="TableStyleLight16" showFirstColumn="0" showLastColumn="0" showRowStripes="1" showColumnStripes="0"/>
  <extLst>
    <ext xmlns:x14="http://schemas.microsoft.com/office/spreadsheetml/2009/9/main" uri="{504A1905-F514-4f6f-8877-14C23A59335A}">
      <x14:table altText="Personnel Table" altTextSummary="Table listing all Personnel paid with grant funds."/>
    </ext>
  </extLst>
</table>
</file>

<file path=xl/tables/table26.xml><?xml version="1.0" encoding="utf-8"?>
<table xmlns="http://schemas.openxmlformats.org/spreadsheetml/2006/main" id="23" name="Table_Match" displayName="Table_Match" ref="A11:O150" totalsRowShown="0" headerRowDxfId="95" dataDxfId="93" headerRowBorderDxfId="94" tableBorderDxfId="92" totalsRowBorderDxfId="91">
  <autoFilter ref="A11:O150"/>
  <sortState ref="A12:O198">
    <sortCondition ref="A11:A198"/>
  </sortState>
  <tableColumns count="15">
    <tableColumn id="1" name="Project" dataDxfId="90"/>
    <tableColumn id="2" name="Direct /_x000a_Subaward" dataDxfId="89"/>
    <tableColumn id="3" name="Project Title" dataDxfId="88"/>
    <tableColumn id="4" name="Match Description" dataDxfId="6"/>
    <tableColumn id="5" name="Discipline" dataDxfId="4">
      <calculatedColumnFormula>IF(ISBLANK(A12),"", "EMG")</calculatedColumnFormula>
    </tableColumn>
    <tableColumn id="6" name="Solution_x000a_Area" dataDxfId="5"/>
    <tableColumn id="7" name="Solution Area_x000a_Sub-Category" dataDxfId="87"/>
    <tableColumn id="8" name="Type of_x000a_Match" dataDxfId="86"/>
    <tableColumn id="9" name="Total_x000a_Budgeted_x000a_Match" dataDxfId="85" dataCellStyle="Comma"/>
    <tableColumn id="10" name="Previously_x000a_Expended_x000a_Match" dataDxfId="84" dataCellStyle="Comma"/>
    <tableColumn id="11" name="Current_x000a_Match" dataDxfId="83" dataCellStyle="Comma"/>
    <tableColumn id="12" name="Reimbursement_x000a_Request #" dataDxfId="3" dataCellStyle="Comma"/>
    <tableColumn id="13" name="Total Match_x000a_Expended" dataDxfId="2" dataCellStyle="Comma">
      <calculatedColumnFormula>K12+J12</calculatedColumnFormula>
    </tableColumn>
    <tableColumn id="14" name="Remaining_x000a_Balance" dataDxfId="1" dataCellStyle="Comma">
      <calculatedColumnFormula>I12-M12</calculatedColumnFormula>
    </tableColumn>
    <tableColumn id="15" name="Percentage_x000a_Expended" dataDxfId="0" dataCellStyle="Percent">
      <calculatedColumnFormula>IFERROR(M12/I12, 0)</calculatedColumnFormula>
    </tableColumn>
  </tableColumns>
  <tableStyleInfo name="TableStyleLight16" showFirstColumn="0" showLastColumn="0" showRowStripes="1" showColumnStripes="0"/>
  <extLst>
    <ext xmlns:x14="http://schemas.microsoft.com/office/spreadsheetml/2009/9/main" uri="{504A1905-F514-4f6f-8877-14C23A59335A}">
      <x14:table altText="Match Table" altTextSummary="Table summarizing how grant funds will be matched by the subrecipient."/>
    </ext>
  </extLst>
</table>
</file>

<file path=xl/tables/table27.xml><?xml version="1.0" encoding="utf-8"?>
<table xmlns="http://schemas.openxmlformats.org/spreadsheetml/2006/main" id="12" name="Table_Direct_Costs" displayName="Table_Direct_Costs" ref="A8:D13" totalsRowCount="1" headerRowDxfId="81" dataDxfId="79" totalsRowDxfId="77" headerRowBorderDxfId="80" tableBorderDxfId="78" totalsRowBorderDxfId="76">
  <autoFilter ref="A8:D12"/>
  <tableColumns count="4">
    <tableColumn id="1" name="DIRECT COSTS" totalsRowLabel="SUBTOTAL ELIGIBLE DIRECT COSTS" dataDxfId="75" totalsRowDxfId="74"/>
    <tableColumn id="2" name="TOTAL COSTS" totalsRowFunction="sum" dataDxfId="73" totalsRowDxfId="72"/>
    <tableColumn id="3" name="LESS DISTORTING_x000a_COSTS" totalsRowFunction="sum" dataDxfId="71" totalsRowDxfId="70"/>
    <tableColumn id="4" name="COSTS APPLICABLE TO ICR" totalsRowFunction="sum" dataDxfId="69" totalsRowDxfId="68">
      <calculatedColumnFormula>Table_Direct_Costs[[#This Row],[TOTAL COSTS]]-Table_Direct_Costs[[#This Row],[LESS DISTORTING
COSTS]]</calculatedColumnFormula>
    </tableColumn>
  </tableColumns>
  <tableStyleInfo name="TableStyleLight16" showFirstColumn="0" showLastColumn="0" showRowStripes="1" showColumnStripes="0"/>
  <extLst>
    <ext xmlns:x14="http://schemas.microsoft.com/office/spreadsheetml/2009/9/main" uri="{504A1905-F514-4f6f-8877-14C23A59335A}">
      <x14:table altText="Direct Costs Ledger" altTextSummary="Use this table to summarize direct costs applicable to your Indirect Cost Rate."/>
    </ext>
  </extLst>
</table>
</file>

<file path=xl/tables/table28.xml><?xml version="1.0" encoding="utf-8"?>
<table xmlns="http://schemas.openxmlformats.org/spreadsheetml/2006/main" id="13" name="Table_Subaward_Costs" displayName="Table_Subaward_Costs" ref="A15:D40" totalsRowCount="1" headerRowDxfId="67" dataDxfId="65" totalsRowDxfId="63" headerRowBorderDxfId="66" tableBorderDxfId="64" totalsRowBorderDxfId="62">
  <autoFilter ref="A15:D39"/>
  <sortState ref="A16:D39">
    <sortCondition ref="A15:A39"/>
  </sortState>
  <tableColumns count="4">
    <tableColumn id="1" name="SUBAWARDS" totalsRowLabel="SUBTOTAL ELIGIBLE SUBAWARD COSTS" dataDxfId="61" totalsRowDxfId="60"/>
    <tableColumn id="2" name="TOTAL COSTS" totalsRowFunction="sum" dataDxfId="59" totalsRowDxfId="58" dataCellStyle="Comma 12 2"/>
    <tableColumn id="3" name="LESS EXCLUDED_x000a_SUBAWARD COSTS" totalsRowFunction="sum" dataDxfId="57" totalsRowDxfId="56" dataCellStyle="Comma 12 2"/>
    <tableColumn id="4" name="COSTS APPLICABLE TO ICR" totalsRowFunction="sum" dataDxfId="55" totalsRowDxfId="54" dataCellStyle="Comma 12 2">
      <calculatedColumnFormula>Table_Subaward_Costs[[#This Row],[TOTAL COSTS]]-Table_Subaward_Costs[[#This Row],[LESS EXCLUDED
SUBAWARD COSTS]]</calculatedColumnFormula>
    </tableColumn>
  </tableColumns>
  <tableStyleInfo name="TableStyleLight16" showFirstColumn="0" showLastColumn="0" showRowStripes="1" showColumnStripes="0"/>
  <extLst>
    <ext xmlns:x14="http://schemas.microsoft.com/office/spreadsheetml/2009/9/main" uri="{504A1905-F514-4f6f-8877-14C23A59335A}">
      <x14:table altText="Subaward Cost Summary" altTextSummary="Use this table to summarize Subaward costs applicable to your Indirect Cost Rate."/>
    </ext>
  </extLst>
</table>
</file>

<file path=xl/tables/table3.xml><?xml version="1.0" encoding="utf-8"?>
<table xmlns="http://schemas.openxmlformats.org/spreadsheetml/2006/main" id="35" name="TableSection5" displayName="TableSection5" ref="A50:B67" totalsRowShown="0" headerRowDxfId="379" dataDxfId="377" headerRowBorderDxfId="378" tableBorderDxfId="376" totalsRowBorderDxfId="375">
  <autoFilter ref="A50:B67">
    <filterColumn colId="0" hiddenButton="1"/>
    <filterColumn colId="1" hiddenButton="1"/>
  </autoFilter>
  <tableColumns count="2">
    <tableColumn id="1" name="Ledger Column Name" dataDxfId="374"/>
    <tableColumn id="2" name="Instructions" dataDxfId="373"/>
  </tableColumns>
  <tableStyleInfo name="Table Style 1" showFirstColumn="0" showLastColumn="0" showRowStripes="1" showColumnStripes="0"/>
  <extLst>
    <ext xmlns:x14="http://schemas.microsoft.com/office/spreadsheetml/2009/9/main" uri="{504A1905-F514-4f6f-8877-14C23A59335A}">
      <x14:table altTextSummary="Section 5: Planning"/>
    </ext>
  </extLst>
</table>
</file>

<file path=xl/tables/table4.xml><?xml version="1.0" encoding="utf-8"?>
<table xmlns="http://schemas.openxmlformats.org/spreadsheetml/2006/main" id="36" name="TableSection7" displayName="TableSection7" ref="A89:B112" totalsRowShown="0" headerRowDxfId="372" dataDxfId="370" headerRowBorderDxfId="371" tableBorderDxfId="369" totalsRowBorderDxfId="368">
  <autoFilter ref="A89:B112">
    <filterColumn colId="0" hiddenButton="1"/>
    <filterColumn colId="1" hiddenButton="1"/>
  </autoFilter>
  <tableColumns count="2">
    <tableColumn id="1" name="Ledger Column Name" dataDxfId="367"/>
    <tableColumn id="2" name="Instructions" dataDxfId="366"/>
  </tableColumns>
  <tableStyleInfo name="Table Style 1" showFirstColumn="0" showLastColumn="0" showRowStripes="1" showColumnStripes="0"/>
  <extLst>
    <ext xmlns:x14="http://schemas.microsoft.com/office/spreadsheetml/2009/9/main" uri="{504A1905-F514-4f6f-8877-14C23A59335A}">
      <x14:table altTextSummary="Section 7-Equipment"/>
    </ext>
  </extLst>
</table>
</file>

<file path=xl/tables/table5.xml><?xml version="1.0" encoding="utf-8"?>
<table xmlns="http://schemas.openxmlformats.org/spreadsheetml/2006/main" id="37" name="TableSection8" displayName="TableSection8" ref="A116:B136" totalsRowShown="0" headerRowDxfId="365" dataDxfId="363" headerRowBorderDxfId="364" tableBorderDxfId="362" totalsRowBorderDxfId="361">
  <autoFilter ref="A116:B136">
    <filterColumn colId="0" hiddenButton="1"/>
    <filterColumn colId="1" hiddenButton="1"/>
  </autoFilter>
  <tableColumns count="2">
    <tableColumn id="1" name="Ledger Column Name" dataDxfId="360"/>
    <tableColumn id="2" name="Instructions" dataDxfId="359"/>
  </tableColumns>
  <tableStyleInfo name="Table Style 1" showFirstColumn="0" showLastColumn="0" showRowStripes="1" showColumnStripes="0"/>
  <extLst>
    <ext xmlns:x14="http://schemas.microsoft.com/office/spreadsheetml/2009/9/main" uri="{504A1905-F514-4f6f-8877-14C23A59335A}">
      <x14:table altTextSummary="Section 8: Training"/>
    </ext>
  </extLst>
</table>
</file>

<file path=xl/tables/table6.xml><?xml version="1.0" encoding="utf-8"?>
<table xmlns="http://schemas.openxmlformats.org/spreadsheetml/2006/main" id="39" name="TableSection10" displayName="TableSection10" ref="A140:B153" totalsRowShown="0" headerRowDxfId="358" dataDxfId="356" headerRowBorderDxfId="357" tableBorderDxfId="355" totalsRowBorderDxfId="354">
  <autoFilter ref="A140:B153">
    <filterColumn colId="0" hiddenButton="1"/>
    <filterColumn colId="1" hiddenButton="1"/>
  </autoFilter>
  <tableColumns count="2">
    <tableColumn id="1" name="Ledger Column Name" dataDxfId="353"/>
    <tableColumn id="2" name="Instructions" dataDxfId="352"/>
  </tableColumns>
  <tableStyleInfo name="Table Style 1" showFirstColumn="0" showLastColumn="0" showRowStripes="1" showColumnStripes="0"/>
  <extLst>
    <ext xmlns:x14="http://schemas.microsoft.com/office/spreadsheetml/2009/9/main" uri="{504A1905-F514-4f6f-8877-14C23A59335A}">
      <x14:table altTextSummary="Section 10: M &amp; A"/>
    </ext>
  </extLst>
</table>
</file>

<file path=xl/tables/table7.xml><?xml version="1.0" encoding="utf-8"?>
<table xmlns="http://schemas.openxmlformats.org/spreadsheetml/2006/main" id="40" name="TableSection11" displayName="TableSection11" ref="A157:B169" totalsRowShown="0" headerRowDxfId="351" dataDxfId="349" headerRowBorderDxfId="350" tableBorderDxfId="348" totalsRowBorderDxfId="347">
  <autoFilter ref="A157:B169">
    <filterColumn colId="0" hiddenButton="1"/>
    <filterColumn colId="1" hiddenButton="1"/>
  </autoFilter>
  <tableColumns count="2">
    <tableColumn id="1" name="Ledger Column Name" dataDxfId="346"/>
    <tableColumn id="2" name="Instructions" dataDxfId="345"/>
  </tableColumns>
  <tableStyleInfo name="Table Style 1" showFirstColumn="0" showLastColumn="0" showRowStripes="1" showColumnStripes="0"/>
  <extLst>
    <ext xmlns:x14="http://schemas.microsoft.com/office/spreadsheetml/2009/9/main" uri="{504A1905-F514-4f6f-8877-14C23A59335A}">
      <x14:table altTextSummary="Section 11: Indirect Cost"/>
    </ext>
  </extLst>
</table>
</file>

<file path=xl/tables/table8.xml><?xml version="1.0" encoding="utf-8"?>
<table xmlns="http://schemas.openxmlformats.org/spreadsheetml/2006/main" id="41" name="TableSection12" displayName="TableSection12" ref="A173:B190" totalsRowShown="0" headerRowDxfId="344" dataDxfId="342" headerRowBorderDxfId="343" tableBorderDxfId="341" totalsRowBorderDxfId="340">
  <autoFilter ref="A173:B190">
    <filterColumn colId="0" hiddenButton="1"/>
    <filterColumn colId="1" hiddenButton="1"/>
  </autoFilter>
  <tableColumns count="2">
    <tableColumn id="1" name="Ledger Column Name" dataDxfId="339"/>
    <tableColumn id="2" name="Instructions" dataDxfId="338"/>
  </tableColumns>
  <tableStyleInfo name="Table Style 1" showFirstColumn="0" showLastColumn="0" showRowStripes="1" showColumnStripes="0"/>
  <extLst>
    <ext xmlns:x14="http://schemas.microsoft.com/office/spreadsheetml/2009/9/main" uri="{504A1905-F514-4f6f-8877-14C23A59335A}">
      <x14:table altText="Section 12:  CONSULTANT / CONTRACTOR" altTextSummary="Section 12:  CONSULTANT / CONTRACTOR"/>
    </ext>
  </extLst>
</table>
</file>

<file path=xl/tables/table9.xml><?xml version="1.0" encoding="utf-8"?>
<table xmlns="http://schemas.openxmlformats.org/spreadsheetml/2006/main" id="42" name="TableSection13" displayName="TableSection13" ref="A194:B206" totalsRowShown="0" headerRowDxfId="337" dataDxfId="335" headerRowBorderDxfId="336" tableBorderDxfId="334" totalsRowBorderDxfId="333">
  <autoFilter ref="A194:B206">
    <filterColumn colId="0" hiddenButton="1"/>
    <filterColumn colId="1" hiddenButton="1"/>
  </autoFilter>
  <tableColumns count="2">
    <tableColumn id="1" name="Ledger Column Name" dataDxfId="332"/>
    <tableColumn id="2" name="Instructions" dataDxfId="331"/>
  </tableColumns>
  <tableStyleInfo name="Table Style 1" showFirstColumn="0" showLastColumn="0" showRowStripes="1" showColumnStripes="0"/>
  <extLst>
    <ext xmlns:x14="http://schemas.microsoft.com/office/spreadsheetml/2009/9/main" uri="{504A1905-F514-4f6f-8877-14C23A59335A}">
      <x14:table altTextSummary="Section 13:  PERSONNE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0000"/>
        </a:solidFill>
        <a:ln w="19050">
          <a:solidFill>
            <a:srgbClr val="000000"/>
          </a:solidFill>
          <a:miter lim="800000"/>
          <a:headEnd/>
          <a:tailEnd/>
        </a:ln>
      </a:spPr>
      <a:bodyPr vertOverflow="clip" wrap="square" lIns="36576" tIns="27432" rIns="36576" bIns="27432" anchor="ctr" upright="1"/>
      <a:lstStyle>
        <a:defPPr algn="ctr" rtl="0">
          <a:defRPr sz="1400" b="1" i="0" strike="noStrike">
            <a:solidFill>
              <a:srgbClr val="FFFFFF"/>
            </a:solidFill>
            <a:latin typeface="Tahoma"/>
            <a:cs typeface="Tahoma"/>
          </a:defRPr>
        </a:defPPr>
      </a:lstStyle>
    </a:spDef>
    <a:lnDef>
      <a:spPr bwMode="auto">
        <a:xfrm>
          <a:off x="0" y="0"/>
          <a:ext cx="1" cy="1"/>
        </a:xfrm>
        <a:custGeom>
          <a:avLst/>
          <a:gdLst/>
          <a:ahLst/>
          <a:cxnLst/>
          <a:rect l="0" t="0" r="0" b="0"/>
          <a:pathLst/>
        </a:custGeom>
        <a:solidFill>
          <a:srgbClr val="FFCC99"/>
        </a:solidFill>
        <a:ln w="9525" cap="flat" cmpd="sng" algn="ctr">
          <a:solidFill>
            <a:srgbClr val="FF6600"/>
          </a:solidFill>
          <a:prstDash val="solid"/>
          <a:round/>
          <a:headEnd type="none" w="med" len="med"/>
          <a:tailEnd type="none" w="med" len="med"/>
        </a:ln>
        <a:effectLst/>
      </a:spPr>
      <a:bodyPr vertOverflow="clip" wrap="square" lIns="36576" tIns="27432" rIns="36576" bIns="27432"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omments" Target="../comments6.xml"/><Relationship Id="rId5" Type="http://schemas.openxmlformats.org/officeDocument/2006/relationships/table" Target="../tables/table21.xml"/><Relationship Id="rId4"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omments" Target="../comments7.xml"/><Relationship Id="rId5" Type="http://schemas.openxmlformats.org/officeDocument/2006/relationships/table" Target="../tables/table22.xml"/><Relationship Id="rId4"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omments" Target="../comments8.xml"/><Relationship Id="rId5" Type="http://schemas.openxmlformats.org/officeDocument/2006/relationships/table" Target="../tables/table23.xml"/><Relationship Id="rId4"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omments" Target="../comments9.xml"/><Relationship Id="rId5" Type="http://schemas.openxmlformats.org/officeDocument/2006/relationships/table" Target="../tables/table24.xml"/><Relationship Id="rId4"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omments" Target="../comments10.xml"/><Relationship Id="rId5" Type="http://schemas.openxmlformats.org/officeDocument/2006/relationships/table" Target="../tables/table25.xml"/><Relationship Id="rId4"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omments" Target="../comments11.xml"/><Relationship Id="rId5" Type="http://schemas.openxmlformats.org/officeDocument/2006/relationships/table" Target="../tables/table26.xml"/><Relationship Id="rId4"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table" Target="../tables/table28.xml"/><Relationship Id="rId4" Type="http://schemas.openxmlformats.org/officeDocument/2006/relationships/table" Target="../tables/table27.xml"/></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3" Type="http://schemas.openxmlformats.org/officeDocument/2006/relationships/printerSettings" Target="../printerSettings/printerSettings3.bin"/><Relationship Id="rId7" Type="http://schemas.openxmlformats.org/officeDocument/2006/relationships/table" Target="../tables/table4.xml"/><Relationship Id="rId12" Type="http://schemas.openxmlformats.org/officeDocument/2006/relationships/table" Target="../tables/table9.xml"/><Relationship Id="rId2" Type="http://schemas.openxmlformats.org/officeDocument/2006/relationships/hyperlink" Target="https://w3.calema.ca.gov/WebPage/trainreq.nsf/TrainRequest?OpenForm" TargetMode="External"/><Relationship Id="rId16" Type="http://schemas.openxmlformats.org/officeDocument/2006/relationships/table" Target="../tables/table13.xml"/><Relationship Id="rId1" Type="http://schemas.openxmlformats.org/officeDocument/2006/relationships/hyperlink" Target="https://www.fema.gov/authorized-equipment-list" TargetMode="External"/><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table" Target="../tables/table15.xml"/><Relationship Id="rId4"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table" Target="../tables/table17.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table" Target="../tables/table18.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omments" Target="../comments4.xml"/><Relationship Id="rId5" Type="http://schemas.openxmlformats.org/officeDocument/2006/relationships/table" Target="../tables/table19.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5.xml"/><Relationship Id="rId5" Type="http://schemas.openxmlformats.org/officeDocument/2006/relationships/table" Target="../tables/table20.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I402"/>
  <sheetViews>
    <sheetView topLeftCell="AU1" zoomScale="70" zoomScaleNormal="70" zoomScaleSheetLayoutView="50" workbookViewId="0">
      <selection activeCell="AZ55" sqref="AZ55"/>
    </sheetView>
  </sheetViews>
  <sheetFormatPr defaultColWidth="9.140625" defaultRowHeight="12.75" x14ac:dyDescent="0.2"/>
  <cols>
    <col min="1" max="1" width="20.140625" style="1" customWidth="1"/>
    <col min="2" max="2" width="10.85546875" style="1" bestFit="1" customWidth="1"/>
    <col min="3" max="3" width="9.140625" style="1"/>
    <col min="4" max="4" width="107.42578125" style="1" customWidth="1"/>
    <col min="5" max="5" width="110.85546875" style="1" customWidth="1"/>
    <col min="6" max="6" width="74" style="1" customWidth="1"/>
    <col min="7" max="7" width="57.28515625" style="1" customWidth="1"/>
    <col min="8" max="8" width="48.28515625" style="1" customWidth="1"/>
    <col min="9" max="9" width="49.140625" style="1" customWidth="1"/>
    <col min="10" max="10" width="46.42578125" style="1" customWidth="1"/>
    <col min="11" max="11" width="94.7109375" style="1" customWidth="1"/>
    <col min="12" max="12" width="83" style="1" customWidth="1"/>
    <col min="13" max="13" width="51" style="1" customWidth="1"/>
    <col min="14" max="14" width="36.5703125" style="1" customWidth="1"/>
    <col min="15" max="15" width="36.85546875" style="1" bestFit="1" customWidth="1"/>
    <col min="16" max="16" width="24.7109375" style="1" customWidth="1"/>
    <col min="17" max="17" width="35.5703125" style="1" customWidth="1"/>
    <col min="18" max="19" width="33" style="1" customWidth="1"/>
    <col min="20" max="20" width="44.42578125" style="1" customWidth="1"/>
    <col min="21" max="21" width="23.140625" style="1" customWidth="1"/>
    <col min="22" max="28" width="9.140625" style="1"/>
    <col min="29" max="29" width="20.140625" style="1" customWidth="1"/>
    <col min="30" max="30" width="66.7109375" style="1" customWidth="1"/>
    <col min="31" max="31" width="22.42578125" style="1" customWidth="1"/>
    <col min="32" max="41" width="9.140625" style="1"/>
    <col min="42" max="42" width="18.42578125" style="1" customWidth="1"/>
    <col min="43" max="43" width="15.28515625" style="1" customWidth="1"/>
    <col min="44" max="44" width="30.28515625" style="1" customWidth="1"/>
    <col min="45" max="45" width="9.140625" style="1" customWidth="1"/>
    <col min="46" max="46" width="9.140625" style="1"/>
    <col min="47" max="47" width="32.140625" style="1" customWidth="1"/>
    <col min="48" max="48" width="36.140625" style="1" customWidth="1"/>
    <col min="49" max="49" width="37.28515625" style="1" bestFit="1" customWidth="1"/>
    <col min="50" max="50" width="57.140625" style="1" bestFit="1" customWidth="1"/>
    <col min="51" max="51" width="59.28515625" style="1" customWidth="1"/>
    <col min="52" max="52" width="73.5703125" style="1" bestFit="1" customWidth="1"/>
    <col min="53" max="53" width="57" style="1" customWidth="1"/>
    <col min="54" max="54" width="54.140625" style="1" bestFit="1" customWidth="1"/>
    <col min="55" max="55" width="49" style="1" customWidth="1"/>
    <col min="56" max="56" width="46.85546875" style="1" bestFit="1" customWidth="1"/>
    <col min="57" max="58" width="38.140625" style="1" customWidth="1"/>
    <col min="59" max="59" width="37.140625" style="1" customWidth="1"/>
    <col min="60" max="60" width="42.7109375" style="1" bestFit="1" customWidth="1"/>
    <col min="61" max="61" width="44.5703125" style="1" customWidth="1"/>
    <col min="62" max="62" width="47.42578125" style="1" customWidth="1"/>
    <col min="63" max="63" width="42.7109375" style="1" customWidth="1"/>
    <col min="64" max="64" width="42.5703125" style="1" customWidth="1"/>
    <col min="65" max="65" width="41" style="1" customWidth="1"/>
    <col min="66" max="66" width="35.85546875" style="1" bestFit="1" customWidth="1"/>
    <col min="67" max="67" width="94" style="1" customWidth="1"/>
    <col min="68" max="68" width="59.140625" style="1" customWidth="1"/>
    <col min="69" max="69" width="62.28515625" style="1" customWidth="1"/>
    <col min="70" max="70" width="25.140625" style="1" customWidth="1"/>
    <col min="71" max="71" width="38" style="1" customWidth="1"/>
    <col min="72" max="72" width="32.28515625" style="1" customWidth="1"/>
    <col min="73" max="74" width="26.5703125" style="1" customWidth="1"/>
    <col min="75" max="75" width="39" style="1" customWidth="1"/>
    <col min="76" max="76" width="33.42578125" style="1" customWidth="1"/>
    <col min="77" max="77" width="59.28515625" style="1" customWidth="1"/>
    <col min="78" max="78" width="37.42578125" style="1" customWidth="1"/>
    <col min="79" max="79" width="39.28515625" style="1" customWidth="1"/>
    <col min="80" max="80" width="21.85546875" style="1" customWidth="1"/>
    <col min="81" max="81" width="35.42578125" style="1" customWidth="1"/>
    <col min="82" max="82" width="52.42578125" style="1" customWidth="1"/>
    <col min="83" max="83" width="38.5703125" style="1" customWidth="1"/>
    <col min="84" max="84" width="51.85546875" style="1" customWidth="1"/>
    <col min="85" max="85" width="45.7109375" style="1" customWidth="1"/>
    <col min="86" max="86" width="68.85546875" style="1" customWidth="1"/>
    <col min="87" max="87" width="147" style="1" customWidth="1"/>
    <col min="88" max="88" width="167.28515625" style="1" customWidth="1"/>
    <col min="89" max="89" width="158.42578125" style="1" customWidth="1"/>
    <col min="90" max="90" width="132.7109375" style="1" customWidth="1"/>
    <col min="91" max="91" width="102.28515625" style="1" customWidth="1"/>
    <col min="92" max="92" width="105.85546875" style="1" customWidth="1"/>
    <col min="93" max="16384" width="9.140625" style="1"/>
  </cols>
  <sheetData>
    <row r="1" spans="1:79" s="18" customFormat="1" ht="12.75" customHeight="1" x14ac:dyDescent="0.2"/>
    <row r="2" spans="1:79" s="18" customFormat="1" ht="12.75" customHeight="1" x14ac:dyDescent="0.2">
      <c r="A2" s="18" t="s">
        <v>1037</v>
      </c>
    </row>
    <row r="3" spans="1:79" s="18" customFormat="1" ht="12.75" customHeight="1" x14ac:dyDescent="0.2">
      <c r="A3" s="18" t="s">
        <v>1036</v>
      </c>
    </row>
    <row r="4" spans="1:79" s="18" customFormat="1" ht="12.75" customHeight="1" x14ac:dyDescent="0.2"/>
    <row r="5" spans="1:79" s="18" customFormat="1" ht="12.75" customHeight="1" x14ac:dyDescent="0.2"/>
    <row r="6" spans="1:79" s="18" customFormat="1" ht="12.75" customHeight="1" x14ac:dyDescent="0.2"/>
    <row r="7" spans="1:79" s="18" customFormat="1" ht="12.75" customHeight="1" x14ac:dyDescent="0.2">
      <c r="D7" s="160" t="s">
        <v>605</v>
      </c>
      <c r="E7" s="161"/>
      <c r="F7" s="161"/>
      <c r="G7" s="19"/>
    </row>
    <row r="8" spans="1:79" s="18" customFormat="1" ht="12.75" customHeight="1" x14ac:dyDescent="0.2">
      <c r="A8" s="28" t="s">
        <v>278</v>
      </c>
      <c r="D8" s="162" t="s">
        <v>634</v>
      </c>
      <c r="E8" s="161"/>
      <c r="F8" s="161"/>
      <c r="G8" s="19"/>
    </row>
    <row r="9" spans="1:79" s="18" customFormat="1" ht="12.75" customHeight="1" x14ac:dyDescent="0.2">
      <c r="A9" s="211" t="s">
        <v>52</v>
      </c>
      <c r="D9" s="161" t="s">
        <v>635</v>
      </c>
      <c r="E9" s="161" t="s">
        <v>636</v>
      </c>
      <c r="F9" s="161" t="s">
        <v>636</v>
      </c>
      <c r="G9" s="19"/>
      <c r="CA9" s="862" t="s">
        <v>1032</v>
      </c>
    </row>
    <row r="10" spans="1:79" s="18" customFormat="1" ht="12.75" customHeight="1" x14ac:dyDescent="0.2">
      <c r="A10" s="73" t="s">
        <v>217</v>
      </c>
      <c r="D10" s="161"/>
      <c r="E10" s="161"/>
      <c r="F10" s="161" t="s">
        <v>630</v>
      </c>
      <c r="G10" s="19"/>
      <c r="CA10" s="862"/>
    </row>
    <row r="11" spans="1:79" s="18" customFormat="1" ht="12.75" customHeight="1" x14ac:dyDescent="0.2">
      <c r="A11" s="73" t="s">
        <v>218</v>
      </c>
      <c r="D11" s="161"/>
      <c r="E11" s="161"/>
      <c r="F11" s="161" t="s">
        <v>627</v>
      </c>
      <c r="G11" s="19"/>
      <c r="CA11" s="214" t="s">
        <v>1030</v>
      </c>
    </row>
    <row r="12" spans="1:79" s="18" customFormat="1" ht="12.75" customHeight="1" x14ac:dyDescent="0.2">
      <c r="A12" s="73" t="s">
        <v>219</v>
      </c>
      <c r="D12" s="161"/>
      <c r="E12" s="161"/>
      <c r="F12" s="161" t="s">
        <v>952</v>
      </c>
      <c r="G12" s="19"/>
      <c r="CA12" s="214" t="s">
        <v>721</v>
      </c>
    </row>
    <row r="13" spans="1:79" s="18" customFormat="1" ht="12.75" customHeight="1" x14ac:dyDescent="0.2">
      <c r="A13" s="73" t="s">
        <v>220</v>
      </c>
      <c r="D13" s="161"/>
      <c r="E13" s="161"/>
      <c r="F13" s="161" t="s">
        <v>261</v>
      </c>
      <c r="G13" s="19"/>
      <c r="CA13" s="214" t="s">
        <v>722</v>
      </c>
    </row>
    <row r="14" spans="1:79" s="18" customFormat="1" ht="12.75" customHeight="1" x14ac:dyDescent="0.2">
      <c r="A14" s="73" t="s">
        <v>221</v>
      </c>
      <c r="D14" s="161"/>
      <c r="E14" s="161"/>
      <c r="F14" s="161" t="s">
        <v>948</v>
      </c>
      <c r="G14" s="19"/>
      <c r="CA14" s="214" t="s">
        <v>725</v>
      </c>
    </row>
    <row r="15" spans="1:79" s="18" customFormat="1" ht="12.75" customHeight="1" x14ac:dyDescent="0.2">
      <c r="A15" s="73" t="s">
        <v>234</v>
      </c>
      <c r="D15" s="161"/>
      <c r="E15" s="161"/>
      <c r="F15" s="161" t="s">
        <v>953</v>
      </c>
      <c r="G15" s="19"/>
      <c r="CA15" s="214" t="s">
        <v>723</v>
      </c>
    </row>
    <row r="16" spans="1:79" s="18" customFormat="1" ht="12.75" customHeight="1" x14ac:dyDescent="0.2">
      <c r="A16" s="73" t="s">
        <v>235</v>
      </c>
      <c r="D16" s="161"/>
      <c r="E16" s="161"/>
      <c r="F16" s="161" t="s">
        <v>922</v>
      </c>
      <c r="G16" s="19"/>
      <c r="CA16" s="214" t="s">
        <v>1184</v>
      </c>
    </row>
    <row r="17" spans="1:79" s="18" customFormat="1" ht="12.75" customHeight="1" x14ac:dyDescent="0.2">
      <c r="A17" s="73" t="s">
        <v>236</v>
      </c>
      <c r="D17" s="161"/>
      <c r="E17" s="161"/>
      <c r="F17" s="163"/>
      <c r="G17" s="19"/>
      <c r="CA17" s="214" t="s">
        <v>730</v>
      </c>
    </row>
    <row r="18" spans="1:79" s="18" customFormat="1" ht="12.75" customHeight="1" x14ac:dyDescent="0.2">
      <c r="A18" s="73" t="s">
        <v>237</v>
      </c>
      <c r="D18" s="161"/>
      <c r="E18" s="161"/>
      <c r="F18" s="163"/>
      <c r="G18" s="19"/>
      <c r="CA18" s="214" t="s">
        <v>931</v>
      </c>
    </row>
    <row r="19" spans="1:79" s="18" customFormat="1" ht="12.75" customHeight="1" x14ac:dyDescent="0.2">
      <c r="A19" s="73" t="s">
        <v>238</v>
      </c>
      <c r="D19" s="161"/>
      <c r="E19" s="161"/>
      <c r="F19" s="163"/>
      <c r="G19" s="19"/>
      <c r="CA19" s="215" t="s">
        <v>719</v>
      </c>
    </row>
    <row r="20" spans="1:79" s="18" customFormat="1" ht="12.75" customHeight="1" x14ac:dyDescent="0.2">
      <c r="A20" s="73" t="s">
        <v>239</v>
      </c>
      <c r="CA20" s="214" t="s">
        <v>727</v>
      </c>
    </row>
    <row r="21" spans="1:79" s="18" customFormat="1" ht="12.75" customHeight="1" x14ac:dyDescent="0.2">
      <c r="A21" s="73" t="s">
        <v>240</v>
      </c>
      <c r="D21" s="136" t="s">
        <v>586</v>
      </c>
      <c r="E21" s="136"/>
      <c r="F21" s="136"/>
      <c r="G21" s="137"/>
      <c r="H21" s="137"/>
      <c r="I21" s="137"/>
      <c r="J21" s="138"/>
      <c r="K21" s="3"/>
      <c r="L21" s="3"/>
      <c r="CA21" s="214" t="s">
        <v>731</v>
      </c>
    </row>
    <row r="22" spans="1:79" s="18" customFormat="1" ht="12.75" customHeight="1" x14ac:dyDescent="0.2">
      <c r="A22" s="73" t="s">
        <v>241</v>
      </c>
      <c r="D22" s="139" t="s">
        <v>587</v>
      </c>
      <c r="E22" s="137"/>
      <c r="F22" s="137"/>
      <c r="G22" s="136"/>
      <c r="H22" s="137"/>
      <c r="I22" s="136"/>
      <c r="J22" s="138"/>
      <c r="K22" s="3"/>
      <c r="L22" s="3"/>
      <c r="AD22" s="19"/>
      <c r="CA22" s="214" t="s">
        <v>733</v>
      </c>
    </row>
    <row r="23" spans="1:79" s="18" customFormat="1" ht="12.75" customHeight="1" x14ac:dyDescent="0.2">
      <c r="A23" s="73" t="s">
        <v>242</v>
      </c>
      <c r="D23" s="140" t="s">
        <v>842</v>
      </c>
      <c r="E23" s="141" t="s">
        <v>842</v>
      </c>
      <c r="F23" s="188" t="s">
        <v>618</v>
      </c>
      <c r="G23" s="189" t="s">
        <v>666</v>
      </c>
      <c r="H23" s="188" t="s">
        <v>668</v>
      </c>
      <c r="I23" s="189" t="s">
        <v>672</v>
      </c>
      <c r="J23" s="188" t="s">
        <v>619</v>
      </c>
      <c r="K23" s="169" t="s">
        <v>842</v>
      </c>
      <c r="L23" s="141" t="s">
        <v>851</v>
      </c>
      <c r="AD23" s="19"/>
      <c r="CA23" s="215" t="s">
        <v>724</v>
      </c>
    </row>
    <row r="24" spans="1:79" s="18" customFormat="1" ht="12.75" customHeight="1" x14ac:dyDescent="0.2">
      <c r="A24" s="73" t="s">
        <v>243</v>
      </c>
      <c r="D24" s="140" t="s">
        <v>949</v>
      </c>
      <c r="E24" s="141" t="s">
        <v>851</v>
      </c>
      <c r="F24" s="188" t="s">
        <v>620</v>
      </c>
      <c r="G24" s="189" t="s">
        <v>664</v>
      </c>
      <c r="H24" s="136" t="s">
        <v>630</v>
      </c>
      <c r="I24" s="189" t="s">
        <v>673</v>
      </c>
      <c r="J24" s="188" t="s">
        <v>664</v>
      </c>
      <c r="K24" s="169" t="s">
        <v>630</v>
      </c>
      <c r="L24" s="169" t="s">
        <v>948</v>
      </c>
      <c r="AD24" s="3"/>
      <c r="CA24" s="215" t="s">
        <v>728</v>
      </c>
    </row>
    <row r="25" spans="1:79" s="18" customFormat="1" ht="12.75" customHeight="1" x14ac:dyDescent="0.2">
      <c r="A25" s="73" t="s">
        <v>244</v>
      </c>
      <c r="D25" s="168"/>
      <c r="E25" s="169"/>
      <c r="F25" s="188" t="s">
        <v>621</v>
      </c>
      <c r="G25" s="167"/>
      <c r="H25" s="136" t="s">
        <v>669</v>
      </c>
      <c r="I25" s="189" t="s">
        <v>227</v>
      </c>
      <c r="J25" s="188" t="s">
        <v>629</v>
      </c>
      <c r="K25" s="174"/>
      <c r="L25" s="202" t="s">
        <v>261</v>
      </c>
      <c r="AD25" s="3"/>
      <c r="CA25" s="214" t="s">
        <v>930</v>
      </c>
    </row>
    <row r="26" spans="1:79" s="18" customFormat="1" ht="12.75" customHeight="1" x14ac:dyDescent="0.2">
      <c r="A26" s="73" t="s">
        <v>245</v>
      </c>
      <c r="D26" s="167"/>
      <c r="E26" s="167"/>
      <c r="F26" s="188" t="s">
        <v>667</v>
      </c>
      <c r="G26" s="167"/>
      <c r="H26" s="188" t="s">
        <v>670</v>
      </c>
      <c r="I26" s="167"/>
      <c r="J26" s="188" t="s">
        <v>951</v>
      </c>
      <c r="K26" s="174"/>
      <c r="L26" s="202" t="s">
        <v>922</v>
      </c>
      <c r="AD26" s="3"/>
      <c r="CA26" s="214" t="s">
        <v>726</v>
      </c>
    </row>
    <row r="27" spans="1:79" s="18" customFormat="1" ht="12.75" customHeight="1" x14ac:dyDescent="0.2">
      <c r="A27" s="73" t="s">
        <v>246</v>
      </c>
      <c r="D27" s="168"/>
      <c r="E27" s="141"/>
      <c r="F27" s="167"/>
      <c r="G27" s="167"/>
      <c r="H27" s="188" t="s">
        <v>1185</v>
      </c>
      <c r="I27" s="167"/>
      <c r="J27" s="188" t="s">
        <v>623</v>
      </c>
      <c r="K27" s="174"/>
      <c r="L27" s="203" t="s">
        <v>952</v>
      </c>
      <c r="AD27" s="3"/>
      <c r="CA27" s="214" t="s">
        <v>735</v>
      </c>
    </row>
    <row r="28" spans="1:79" s="18" customFormat="1" ht="12.75" customHeight="1" x14ac:dyDescent="0.2">
      <c r="A28" s="73" t="s">
        <v>247</v>
      </c>
      <c r="F28" s="141"/>
      <c r="G28" s="167"/>
      <c r="H28" s="190" t="s">
        <v>671</v>
      </c>
      <c r="I28" s="167"/>
      <c r="J28" s="190" t="s">
        <v>624</v>
      </c>
      <c r="K28" s="174"/>
      <c r="L28" s="202" t="s">
        <v>953</v>
      </c>
      <c r="AD28" s="3"/>
      <c r="CA28" s="214" t="s">
        <v>1031</v>
      </c>
    </row>
    <row r="29" spans="1:79" s="2" customFormat="1" ht="12.75" customHeight="1" x14ac:dyDescent="0.2">
      <c r="A29" s="73" t="s">
        <v>248</v>
      </c>
      <c r="B29" s="8" t="s">
        <v>99</v>
      </c>
      <c r="F29" s="156"/>
      <c r="G29" s="170"/>
      <c r="H29" s="190" t="s">
        <v>622</v>
      </c>
      <c r="I29" s="170"/>
      <c r="J29" s="190" t="s">
        <v>261</v>
      </c>
      <c r="K29" s="17"/>
      <c r="L29" s="170" t="s">
        <v>627</v>
      </c>
      <c r="AD29" s="3"/>
      <c r="CA29" s="214" t="s">
        <v>736</v>
      </c>
    </row>
    <row r="30" spans="1:79" s="2" customFormat="1" ht="12.75" customHeight="1" x14ac:dyDescent="0.2">
      <c r="A30" s="73" t="s">
        <v>1260</v>
      </c>
      <c r="B30" s="8" t="s">
        <v>139</v>
      </c>
      <c r="D30" s="2" t="s">
        <v>901</v>
      </c>
      <c r="F30" s="156"/>
      <c r="G30" s="170"/>
      <c r="H30" s="170"/>
      <c r="I30" s="170"/>
      <c r="J30" s="190" t="s">
        <v>660</v>
      </c>
      <c r="K30" s="17"/>
      <c r="L30" s="17"/>
      <c r="AD30" s="3"/>
      <c r="BA30" s="17"/>
      <c r="CA30" s="214" t="s">
        <v>929</v>
      </c>
    </row>
    <row r="31" spans="1:79" s="2" customFormat="1" ht="12.75" customHeight="1" x14ac:dyDescent="0.2">
      <c r="A31" s="73" t="s">
        <v>1261</v>
      </c>
      <c r="B31" s="8" t="s">
        <v>104</v>
      </c>
      <c r="D31" s="17" t="s">
        <v>344</v>
      </c>
      <c r="E31" s="17"/>
      <c r="F31" s="156"/>
      <c r="G31" s="170"/>
      <c r="H31" s="170"/>
      <c r="I31" s="170"/>
      <c r="J31" s="190" t="s">
        <v>628</v>
      </c>
      <c r="K31" s="17"/>
      <c r="L31" s="17"/>
      <c r="AD31" s="3"/>
      <c r="BA31" s="3"/>
      <c r="CA31" s="214" t="s">
        <v>739</v>
      </c>
    </row>
    <row r="32" spans="1:79" s="2" customFormat="1" ht="12.75" customHeight="1" x14ac:dyDescent="0.2">
      <c r="A32" s="73" t="s">
        <v>1262</v>
      </c>
      <c r="B32" s="8" t="s">
        <v>274</v>
      </c>
      <c r="D32" s="17" t="s">
        <v>902</v>
      </c>
      <c r="E32" s="17"/>
      <c r="F32" s="156"/>
      <c r="G32" s="156"/>
      <c r="H32" s="156"/>
      <c r="I32" s="156"/>
      <c r="J32" s="156"/>
      <c r="K32" s="17"/>
      <c r="L32" s="17"/>
      <c r="AD32" s="3"/>
      <c r="BA32" s="3"/>
      <c r="CA32" s="215" t="s">
        <v>718</v>
      </c>
    </row>
    <row r="33" spans="1:79" s="2" customFormat="1" ht="12.75" customHeight="1" x14ac:dyDescent="0.2">
      <c r="A33" s="73" t="s">
        <v>1036</v>
      </c>
      <c r="AD33" s="3"/>
      <c r="BA33" s="3"/>
      <c r="CA33" s="214" t="s">
        <v>734</v>
      </c>
    </row>
    <row r="34" spans="1:79" s="2" customFormat="1" ht="12.75" customHeight="1" x14ac:dyDescent="0.2">
      <c r="A34" s="73" t="s">
        <v>93</v>
      </c>
      <c r="R34"/>
      <c r="S34"/>
      <c r="AD34" s="3"/>
      <c r="BA34" s="3"/>
      <c r="CA34" s="215" t="s">
        <v>272</v>
      </c>
    </row>
    <row r="35" spans="1:79" s="2" customFormat="1" ht="12.75" customHeight="1" x14ac:dyDescent="0.2">
      <c r="A35" s="73" t="s">
        <v>1263</v>
      </c>
      <c r="R35"/>
      <c r="S35"/>
      <c r="AD35" s="3"/>
      <c r="BA35" s="3"/>
      <c r="CA35" s="214" t="s">
        <v>962</v>
      </c>
    </row>
    <row r="36" spans="1:79" ht="12.75" customHeight="1" x14ac:dyDescent="0.2">
      <c r="D36" s="31" t="s">
        <v>268</v>
      </c>
      <c r="E36" s="32"/>
      <c r="F36" s="32"/>
      <c r="G36" s="31"/>
      <c r="H36" s="32"/>
      <c r="I36" s="165"/>
      <c r="J36" s="165"/>
      <c r="K36" s="112"/>
      <c r="L36" s="3"/>
      <c r="M36" s="3"/>
      <c r="T36"/>
      <c r="AD36" s="3"/>
      <c r="BA36" s="3"/>
      <c r="CA36" s="215" t="s">
        <v>717</v>
      </c>
    </row>
    <row r="37" spans="1:79" ht="12.75" customHeight="1" x14ac:dyDescent="0.2">
      <c r="A37" s="14"/>
      <c r="D37" s="33" t="s">
        <v>54</v>
      </c>
      <c r="E37" s="32"/>
      <c r="F37" s="32"/>
      <c r="G37" s="31"/>
      <c r="H37" s="32"/>
      <c r="I37" s="165"/>
      <c r="J37" s="165"/>
      <c r="K37" s="112"/>
      <c r="L37" s="3"/>
      <c r="M37" s="3"/>
      <c r="O37"/>
      <c r="P37"/>
      <c r="Q37"/>
      <c r="R37"/>
      <c r="S37"/>
      <c r="T37"/>
      <c r="AD37" s="3"/>
      <c r="AQ37" s="1" t="s">
        <v>885</v>
      </c>
      <c r="BA37" s="3"/>
      <c r="CA37" s="214" t="s">
        <v>729</v>
      </c>
    </row>
    <row r="38" spans="1:79" ht="12.75" customHeight="1" x14ac:dyDescent="0.2">
      <c r="A38" s="15"/>
      <c r="D38" s="129" t="s">
        <v>624</v>
      </c>
      <c r="E38" s="128" t="s">
        <v>624</v>
      </c>
      <c r="F38" s="128" t="s">
        <v>624</v>
      </c>
      <c r="G38" s="186" t="s">
        <v>652</v>
      </c>
      <c r="H38" s="32" t="s">
        <v>933</v>
      </c>
      <c r="I38" s="128" t="s">
        <v>663</v>
      </c>
      <c r="J38" s="128" t="s">
        <v>899</v>
      </c>
      <c r="K38" s="186" t="s">
        <v>776</v>
      </c>
      <c r="L38" s="187" t="s">
        <v>778</v>
      </c>
      <c r="M38" s="186" t="s">
        <v>777</v>
      </c>
      <c r="O38"/>
      <c r="P38"/>
      <c r="Q38"/>
      <c r="R38"/>
      <c r="S38"/>
      <c r="T38"/>
      <c r="AD38" s="3"/>
      <c r="AQ38" s="1" t="s">
        <v>921</v>
      </c>
      <c r="BA38" s="3"/>
      <c r="CA38" s="214" t="s">
        <v>737</v>
      </c>
    </row>
    <row r="39" spans="1:79" ht="12.75" customHeight="1" x14ac:dyDescent="0.2">
      <c r="A39" s="15"/>
      <c r="D39" s="93" t="s">
        <v>932</v>
      </c>
      <c r="E39" s="32" t="s">
        <v>933</v>
      </c>
      <c r="F39" s="32" t="s">
        <v>897</v>
      </c>
      <c r="G39" s="186" t="s">
        <v>661</v>
      </c>
      <c r="H39" s="32" t="s">
        <v>948</v>
      </c>
      <c r="I39" s="166" t="s">
        <v>630</v>
      </c>
      <c r="J39" s="200" t="s">
        <v>934</v>
      </c>
      <c r="K39" s="186" t="s">
        <v>664</v>
      </c>
      <c r="L39" s="186" t="s">
        <v>664</v>
      </c>
      <c r="M39" s="186" t="s">
        <v>664</v>
      </c>
      <c r="O39"/>
      <c r="P39"/>
      <c r="Q39"/>
      <c r="R39"/>
      <c r="S39"/>
      <c r="T39"/>
      <c r="BA39" s="3"/>
      <c r="CA39" s="215" t="s">
        <v>732</v>
      </c>
    </row>
    <row r="40" spans="1:79" ht="12.75" customHeight="1" x14ac:dyDescent="0.2">
      <c r="A40" s="15"/>
      <c r="D40" s="128" t="s">
        <v>662</v>
      </c>
      <c r="E40" s="128" t="s">
        <v>663</v>
      </c>
      <c r="F40" s="32" t="s">
        <v>660</v>
      </c>
      <c r="G40" s="186" t="s">
        <v>621</v>
      </c>
      <c r="H40" s="128" t="s">
        <v>630</v>
      </c>
      <c r="I40" s="128" t="s">
        <v>948</v>
      </c>
      <c r="J40" s="128" t="s">
        <v>935</v>
      </c>
      <c r="K40" s="186" t="s">
        <v>629</v>
      </c>
      <c r="L40" s="186" t="s">
        <v>629</v>
      </c>
      <c r="M40" s="186" t="s">
        <v>629</v>
      </c>
      <c r="O40"/>
      <c r="P40"/>
      <c r="Q40"/>
      <c r="R40"/>
      <c r="S40"/>
      <c r="T40"/>
      <c r="BA40" s="3"/>
      <c r="BC40" s="1" t="e">
        <f ca="1">INDIRECT(BC50,FALSE)</f>
        <v>#VALUE!</v>
      </c>
      <c r="CA40" s="214" t="s">
        <v>740</v>
      </c>
    </row>
    <row r="41" spans="1:79" ht="12.75" customHeight="1" x14ac:dyDescent="0.2">
      <c r="A41" s="15"/>
      <c r="D41" s="128" t="s">
        <v>898</v>
      </c>
      <c r="E41" s="128" t="s">
        <v>899</v>
      </c>
      <c r="F41" s="128" t="s">
        <v>651</v>
      </c>
      <c r="G41" s="128"/>
      <c r="H41" s="128" t="s">
        <v>788</v>
      </c>
      <c r="I41" s="128" t="s">
        <v>261</v>
      </c>
      <c r="J41" s="128"/>
      <c r="K41" s="3"/>
      <c r="L41" s="3"/>
      <c r="M41" s="3"/>
      <c r="U41" s="118" t="s">
        <v>216</v>
      </c>
      <c r="V41" s="117"/>
      <c r="W41" s="119"/>
      <c r="X41" s="119"/>
      <c r="Y41" s="119"/>
      <c r="Z41" s="119"/>
      <c r="AA41" s="119"/>
      <c r="AB41" s="119"/>
      <c r="AC41" s="119"/>
      <c r="AD41" s="119"/>
      <c r="BA41" s="3"/>
      <c r="CA41" s="214" t="s">
        <v>738</v>
      </c>
    </row>
    <row r="42" spans="1:79" ht="12.75" customHeight="1" x14ac:dyDescent="0.2">
      <c r="A42" s="15"/>
      <c r="D42" s="129"/>
      <c r="E42" s="128"/>
      <c r="F42" s="128" t="s">
        <v>261</v>
      </c>
      <c r="G42" s="128"/>
      <c r="H42" s="128"/>
      <c r="I42" s="128" t="s">
        <v>665</v>
      </c>
      <c r="J42" s="128"/>
      <c r="K42" s="3"/>
      <c r="L42" s="3"/>
      <c r="M42" s="3"/>
      <c r="U42" s="121" t="s">
        <v>279</v>
      </c>
      <c r="V42" s="117"/>
      <c r="W42" s="119"/>
      <c r="X42" s="119"/>
      <c r="Y42" s="119"/>
      <c r="Z42" s="119"/>
      <c r="AA42" s="119"/>
      <c r="AB42" s="119"/>
      <c r="AC42" s="119"/>
      <c r="AD42" s="119"/>
      <c r="AQ42" s="148" t="s">
        <v>550</v>
      </c>
      <c r="BA42" s="3"/>
      <c r="CA42" s="214" t="s">
        <v>928</v>
      </c>
    </row>
    <row r="43" spans="1:79" ht="12.75" customHeight="1" x14ac:dyDescent="0.2">
      <c r="A43" s="15"/>
      <c r="D43" s="93"/>
      <c r="E43" s="32"/>
      <c r="F43" s="128" t="s">
        <v>948</v>
      </c>
      <c r="G43" s="159"/>
      <c r="H43" s="128"/>
      <c r="I43" s="128" t="s">
        <v>897</v>
      </c>
      <c r="J43" s="128"/>
      <c r="K43" s="78"/>
      <c r="L43" s="3"/>
      <c r="M43" s="3"/>
      <c r="U43" s="122" t="s">
        <v>136</v>
      </c>
      <c r="V43" s="117"/>
      <c r="W43" s="117"/>
      <c r="X43" s="117"/>
      <c r="Y43" s="117"/>
      <c r="Z43" s="117"/>
      <c r="AA43" s="117"/>
      <c r="AB43" s="117"/>
      <c r="AC43" s="117"/>
      <c r="AD43" s="117"/>
      <c r="AQ43" s="201" t="s">
        <v>940</v>
      </c>
      <c r="BA43" s="3"/>
    </row>
    <row r="44" spans="1:79" ht="12.75" customHeight="1" x14ac:dyDescent="0.2">
      <c r="A44" s="15"/>
      <c r="D44" s="135"/>
      <c r="E44" s="128"/>
      <c r="F44" s="129"/>
      <c r="G44" s="129"/>
      <c r="H44" s="129"/>
      <c r="I44" s="128"/>
      <c r="J44" s="128"/>
      <c r="K44" s="3"/>
      <c r="L44" s="3"/>
      <c r="M44" s="39" t="s">
        <v>276</v>
      </c>
      <c r="N44" s="37"/>
      <c r="O44" s="37"/>
      <c r="P44" s="37"/>
      <c r="Q44" s="37"/>
      <c r="R44" s="37"/>
      <c r="S44" s="37"/>
      <c r="T44" s="37"/>
      <c r="U44" s="123" t="s">
        <v>252</v>
      </c>
      <c r="V44" s="117"/>
      <c r="W44" s="117"/>
      <c r="X44" s="117"/>
      <c r="Y44" s="117"/>
      <c r="Z44" s="117"/>
      <c r="AA44" s="117"/>
      <c r="AB44" s="117"/>
      <c r="AC44" s="117"/>
      <c r="AD44" s="117"/>
      <c r="AQ44" s="201" t="s">
        <v>941</v>
      </c>
    </row>
    <row r="45" spans="1:79" ht="12.75" customHeight="1" x14ac:dyDescent="0.2">
      <c r="A45" s="16"/>
      <c r="D45" s="93"/>
      <c r="E45" s="93"/>
      <c r="F45" s="32"/>
      <c r="G45" s="35"/>
      <c r="H45" s="32"/>
      <c r="I45" s="165"/>
      <c r="J45" s="165"/>
      <c r="K45" s="78"/>
      <c r="L45" s="3"/>
      <c r="M45" s="81" t="s">
        <v>260</v>
      </c>
      <c r="N45" s="37"/>
      <c r="O45" s="37"/>
      <c r="P45" s="37"/>
      <c r="Q45" s="37"/>
      <c r="R45" s="37"/>
      <c r="S45" s="37"/>
      <c r="T45" s="37"/>
      <c r="U45" s="123" t="s">
        <v>253</v>
      </c>
      <c r="V45" s="117"/>
      <c r="W45" s="117"/>
      <c r="X45" s="117"/>
      <c r="Y45" s="117"/>
      <c r="Z45" s="117"/>
      <c r="AA45" s="117"/>
      <c r="AB45" s="117"/>
      <c r="AC45" s="117"/>
      <c r="AD45" s="117"/>
      <c r="AQ45" s="148" t="s">
        <v>942</v>
      </c>
    </row>
    <row r="46" spans="1:79" ht="12.75" customHeight="1" x14ac:dyDescent="0.2">
      <c r="F46" s="31"/>
      <c r="G46" s="35"/>
      <c r="H46" s="32"/>
      <c r="I46" s="165"/>
      <c r="J46" s="165"/>
      <c r="K46" s="112"/>
      <c r="L46" s="3"/>
      <c r="M46" s="46" t="s">
        <v>974</v>
      </c>
      <c r="N46" s="37" t="s">
        <v>978</v>
      </c>
      <c r="O46" s="37" t="s">
        <v>978</v>
      </c>
      <c r="P46" s="37" t="s">
        <v>937</v>
      </c>
      <c r="Q46" s="37" t="s">
        <v>631</v>
      </c>
      <c r="R46" s="37"/>
      <c r="S46" s="37"/>
      <c r="T46" s="191" t="s">
        <v>633</v>
      </c>
      <c r="U46" s="123" t="s">
        <v>254</v>
      </c>
      <c r="V46" s="118"/>
      <c r="W46" s="117"/>
      <c r="X46" s="117"/>
      <c r="Y46" s="117"/>
      <c r="Z46" s="117"/>
      <c r="AA46" s="117"/>
      <c r="AB46" s="117"/>
      <c r="AC46" s="117"/>
      <c r="AD46" s="117"/>
      <c r="AQ46" s="110" t="s">
        <v>943</v>
      </c>
    </row>
    <row r="47" spans="1:79" ht="12.75" customHeight="1" x14ac:dyDescent="0.2">
      <c r="D47" s="135"/>
      <c r="E47" s="135"/>
      <c r="F47" s="31"/>
      <c r="G47" s="35"/>
      <c r="H47" s="32"/>
      <c r="I47" s="165"/>
      <c r="J47" s="165"/>
      <c r="K47" s="112"/>
      <c r="L47" s="3"/>
      <c r="M47" s="46" t="s">
        <v>950</v>
      </c>
      <c r="N47" s="37" t="s">
        <v>631</v>
      </c>
      <c r="O47" s="37" t="s">
        <v>630</v>
      </c>
      <c r="P47" s="37" t="s">
        <v>948</v>
      </c>
      <c r="Q47" s="37" t="s">
        <v>788</v>
      </c>
      <c r="R47" s="37"/>
      <c r="S47" s="37"/>
      <c r="T47" s="37"/>
      <c r="U47" s="123" t="s">
        <v>565</v>
      </c>
      <c r="V47" s="118"/>
      <c r="W47" s="117"/>
      <c r="X47" s="117"/>
      <c r="Y47" s="117"/>
      <c r="Z47" s="117"/>
      <c r="AA47" s="117"/>
      <c r="AB47" s="117"/>
      <c r="AC47" s="117"/>
      <c r="AD47" s="117"/>
      <c r="AS47" s="110" t="s">
        <v>944</v>
      </c>
    </row>
    <row r="48" spans="1:79" ht="12.75" customHeight="1" x14ac:dyDescent="0.2">
      <c r="B48" s="29"/>
      <c r="C48" s="29"/>
      <c r="D48" s="197" t="s">
        <v>900</v>
      </c>
      <c r="E48" s="135"/>
      <c r="F48" s="135"/>
      <c r="G48" s="135"/>
      <c r="H48" s="135"/>
      <c r="I48" s="135"/>
      <c r="J48" s="135"/>
      <c r="K48" s="3"/>
      <c r="L48" s="3"/>
      <c r="O48" s="37" t="s">
        <v>948</v>
      </c>
      <c r="P48" s="37" t="s">
        <v>261</v>
      </c>
      <c r="Q48" s="37" t="s">
        <v>897</v>
      </c>
      <c r="R48" s="37"/>
      <c r="S48" s="37"/>
      <c r="T48" s="37"/>
      <c r="U48" s="123" t="s">
        <v>1186</v>
      </c>
      <c r="V48" s="118"/>
      <c r="W48" s="117"/>
      <c r="X48" s="117"/>
      <c r="Y48" s="117"/>
      <c r="Z48" s="117"/>
      <c r="AA48" s="117"/>
      <c r="AB48" s="117"/>
      <c r="AC48" s="117"/>
      <c r="AD48" s="117"/>
      <c r="AE48" s="84" t="s">
        <v>277</v>
      </c>
      <c r="AF48" s="85"/>
      <c r="AG48" s="85"/>
      <c r="AH48" s="85"/>
      <c r="AI48" s="85"/>
      <c r="AJ48" s="85"/>
      <c r="AK48" s="85"/>
      <c r="AL48" s="100" t="s">
        <v>374</v>
      </c>
      <c r="AM48" s="100"/>
      <c r="AN48" s="102" t="s">
        <v>428</v>
      </c>
      <c r="AO48" s="102"/>
      <c r="AP48" s="102"/>
      <c r="AQ48" s="104" t="s">
        <v>509</v>
      </c>
      <c r="AR48" s="104"/>
      <c r="AS48" s="110" t="s">
        <v>945</v>
      </c>
      <c r="AT48" s="108" t="s">
        <v>560</v>
      </c>
      <c r="AU48" s="108"/>
      <c r="AV48" s="149" t="s">
        <v>598</v>
      </c>
      <c r="AW48" s="151" t="s">
        <v>65</v>
      </c>
    </row>
    <row r="49" spans="2:87" ht="12.75" customHeight="1" x14ac:dyDescent="0.2">
      <c r="B49" s="212" t="s">
        <v>1017</v>
      </c>
      <c r="C49" s="29"/>
      <c r="D49" s="135" t="s">
        <v>936</v>
      </c>
      <c r="E49" s="135"/>
      <c r="F49" s="135"/>
      <c r="G49" s="135"/>
      <c r="H49" s="128"/>
      <c r="I49" s="128"/>
      <c r="J49" s="128"/>
      <c r="K49" s="3"/>
      <c r="L49" s="3" t="s">
        <v>904</v>
      </c>
      <c r="M49" s="82"/>
      <c r="N49" s="37"/>
      <c r="O49" s="37" t="s">
        <v>261</v>
      </c>
      <c r="P49" s="37" t="s">
        <v>676</v>
      </c>
      <c r="Q49" s="37" t="s">
        <v>948</v>
      </c>
      <c r="R49" s="37"/>
      <c r="S49" s="37"/>
      <c r="T49" s="37"/>
      <c r="U49" s="123" t="s">
        <v>566</v>
      </c>
      <c r="V49" s="118"/>
      <c r="W49" s="117"/>
      <c r="X49" s="117"/>
      <c r="Y49" s="117"/>
      <c r="Z49" s="117"/>
      <c r="AA49" s="117"/>
      <c r="AB49" s="117"/>
      <c r="AC49" s="117"/>
      <c r="AD49" s="117"/>
      <c r="AE49" s="84" t="s">
        <v>336</v>
      </c>
      <c r="AF49" s="85"/>
      <c r="AG49" s="85"/>
      <c r="AH49" s="85"/>
      <c r="AI49" s="85"/>
      <c r="AJ49" s="85"/>
      <c r="AK49" s="85"/>
      <c r="AL49" s="101" t="s">
        <v>375</v>
      </c>
      <c r="AM49" s="100"/>
      <c r="AN49" s="103" t="s">
        <v>429</v>
      </c>
      <c r="AO49" s="102"/>
      <c r="AP49" s="102"/>
      <c r="AQ49" s="105" t="s">
        <v>510</v>
      </c>
      <c r="AR49" s="104"/>
      <c r="AS49" s="110" t="s">
        <v>946</v>
      </c>
      <c r="AT49" s="109">
        <v>2007</v>
      </c>
      <c r="AU49" s="108"/>
      <c r="AV49" s="149" t="s">
        <v>600</v>
      </c>
      <c r="AW49" s="152" t="s">
        <v>601</v>
      </c>
      <c r="AX49" s="152"/>
      <c r="AY49" s="152"/>
      <c r="AZ49" s="151"/>
      <c r="BA49" s="151"/>
      <c r="BB49" s="151"/>
      <c r="BC49" s="151"/>
      <c r="BD49" s="151"/>
      <c r="BE49" s="151"/>
      <c r="BF49" s="151"/>
      <c r="BG49" s="151"/>
      <c r="BH49" s="175" t="s">
        <v>703</v>
      </c>
      <c r="BI49" s="3"/>
      <c r="CH49" s="171"/>
    </row>
    <row r="50" spans="2:87" ht="12.75" customHeight="1" x14ac:dyDescent="0.25">
      <c r="B50" s="213" t="s">
        <v>1018</v>
      </c>
      <c r="C50" s="29"/>
      <c r="D50" s="135" t="s">
        <v>1166</v>
      </c>
      <c r="E50" s="135"/>
      <c r="F50" s="135"/>
      <c r="G50" s="135"/>
      <c r="H50" s="128"/>
      <c r="I50" s="128"/>
      <c r="J50" s="128"/>
      <c r="K50" s="3"/>
      <c r="L50" s="3" t="s">
        <v>936</v>
      </c>
      <c r="M50" s="82"/>
      <c r="N50" s="37"/>
      <c r="O50" s="37" t="s">
        <v>660</v>
      </c>
      <c r="P50" s="37" t="s">
        <v>660</v>
      </c>
      <c r="Q50" s="37"/>
      <c r="R50" s="37"/>
      <c r="S50" s="37"/>
      <c r="T50" s="37"/>
      <c r="U50" s="123" t="s">
        <v>567</v>
      </c>
      <c r="V50" s="118"/>
      <c r="W50" s="117"/>
      <c r="X50" s="117"/>
      <c r="Y50" s="117"/>
      <c r="Z50" s="117"/>
      <c r="AA50" s="117"/>
      <c r="AB50" s="117"/>
      <c r="AC50" s="117"/>
      <c r="AD50" s="117"/>
      <c r="AE50" s="85" t="s">
        <v>137</v>
      </c>
      <c r="AF50" s="85"/>
      <c r="AG50" s="85"/>
      <c r="AH50" s="85"/>
      <c r="AI50" s="85"/>
      <c r="AJ50" s="85"/>
      <c r="AK50" s="85"/>
      <c r="AL50" s="101" t="s">
        <v>376</v>
      </c>
      <c r="AM50" s="100"/>
      <c r="AN50" s="103" t="s">
        <v>430</v>
      </c>
      <c r="AO50" s="102"/>
      <c r="AP50" s="102"/>
      <c r="AQ50" s="105" t="s">
        <v>511</v>
      </c>
      <c r="AR50" s="104"/>
      <c r="AS50" s="110" t="s">
        <v>947</v>
      </c>
      <c r="AT50" s="109">
        <v>2008</v>
      </c>
      <c r="AU50" s="108"/>
      <c r="AV50" s="149" t="s">
        <v>599</v>
      </c>
      <c r="AW50" s="151" t="s">
        <v>272</v>
      </c>
      <c r="AX50" s="151" t="s">
        <v>272</v>
      </c>
      <c r="AY50" s="151" t="s">
        <v>272</v>
      </c>
      <c r="AZ50" s="151" t="s">
        <v>213</v>
      </c>
      <c r="BA50" s="151" t="s">
        <v>22</v>
      </c>
      <c r="BB50" s="151" t="s">
        <v>202</v>
      </c>
      <c r="BC50" s="151" t="s">
        <v>203</v>
      </c>
      <c r="BD50" s="151" t="s">
        <v>602</v>
      </c>
      <c r="BE50" s="151" t="s">
        <v>603</v>
      </c>
      <c r="BF50" s="151" t="s">
        <v>604</v>
      </c>
      <c r="BG50" s="151" t="s">
        <v>894</v>
      </c>
      <c r="BH50" s="199" t="s">
        <v>272</v>
      </c>
      <c r="BI50" s="199" t="s">
        <v>222</v>
      </c>
      <c r="BJ50" s="199" t="s">
        <v>222</v>
      </c>
      <c r="BK50" s="199" t="s">
        <v>249</v>
      </c>
      <c r="BL50" s="199" t="s">
        <v>226</v>
      </c>
      <c r="BM50" s="199" t="s">
        <v>250</v>
      </c>
      <c r="BN50" s="199" t="s">
        <v>704</v>
      </c>
      <c r="BO50" s="204" t="s">
        <v>705</v>
      </c>
      <c r="BP50" s="199" t="s">
        <v>896</v>
      </c>
      <c r="BQ50" s="204" t="s">
        <v>706</v>
      </c>
      <c r="BR50" s="3"/>
      <c r="BS50" s="3"/>
      <c r="BT50" s="3"/>
      <c r="BU50" s="3"/>
      <c r="BV50" s="3"/>
      <c r="BW50" s="3"/>
      <c r="BX50" s="3"/>
      <c r="CA50" s="151" t="s">
        <v>867</v>
      </c>
      <c r="CB50" s="151"/>
      <c r="CC50" s="151" t="s">
        <v>712</v>
      </c>
      <c r="CD50" s="151" t="s">
        <v>713</v>
      </c>
      <c r="CE50" s="151" t="s">
        <v>714</v>
      </c>
      <c r="CF50" s="151" t="s">
        <v>715</v>
      </c>
      <c r="CG50" s="151" t="s">
        <v>716</v>
      </c>
      <c r="CH50" s="861"/>
      <c r="CI50" s="861"/>
    </row>
    <row r="51" spans="2:87" ht="12.75" customHeight="1" x14ac:dyDescent="0.25">
      <c r="B51" s="213" t="s">
        <v>1019</v>
      </c>
      <c r="C51" s="29"/>
      <c r="D51" s="135" t="s">
        <v>918</v>
      </c>
      <c r="F51" s="135"/>
      <c r="G51" s="135"/>
      <c r="H51" s="128"/>
      <c r="I51" s="128"/>
      <c r="J51" s="128"/>
      <c r="K51" s="3"/>
      <c r="L51" s="3" t="s">
        <v>1166</v>
      </c>
      <c r="M51" s="82"/>
      <c r="N51" s="37"/>
      <c r="O51" s="37"/>
      <c r="P51" s="37" t="s">
        <v>630</v>
      </c>
      <c r="Q51" s="37"/>
      <c r="R51" s="37"/>
      <c r="S51" s="37"/>
      <c r="T51" s="37"/>
      <c r="U51" s="91" t="s">
        <v>568</v>
      </c>
      <c r="V51" s="91"/>
      <c r="W51" s="91"/>
      <c r="X51" s="91"/>
      <c r="Y51" s="91"/>
      <c r="Z51" s="91"/>
      <c r="AA51" s="91"/>
      <c r="AB51" s="91"/>
      <c r="AC51" s="91"/>
      <c r="AD51" s="91"/>
      <c r="AE51" s="85" t="s">
        <v>975</v>
      </c>
      <c r="AF51" s="85" t="s">
        <v>15</v>
      </c>
      <c r="AG51" s="85"/>
      <c r="AH51" s="85"/>
      <c r="AI51" s="85"/>
      <c r="AJ51" s="85"/>
      <c r="AK51" s="85"/>
      <c r="AL51" s="101" t="s">
        <v>377</v>
      </c>
      <c r="AM51" s="100"/>
      <c r="AN51" s="103" t="s">
        <v>431</v>
      </c>
      <c r="AO51" s="102"/>
      <c r="AP51" s="102"/>
      <c r="AQ51" s="105" t="s">
        <v>512</v>
      </c>
      <c r="AR51" s="104"/>
      <c r="AS51" s="107" t="s">
        <v>558</v>
      </c>
      <c r="AT51" s="109">
        <v>2009</v>
      </c>
      <c r="AU51" s="108"/>
      <c r="AV51" s="149" t="s">
        <v>608</v>
      </c>
      <c r="AW51" s="151" t="s">
        <v>213</v>
      </c>
      <c r="AX51" s="151" t="s">
        <v>213</v>
      </c>
      <c r="AY51" s="179" t="s">
        <v>624</v>
      </c>
      <c r="AZ51" s="180" t="s">
        <v>842</v>
      </c>
      <c r="BA51" s="151" t="s">
        <v>1322</v>
      </c>
      <c r="BB51" s="177" t="s">
        <v>625</v>
      </c>
      <c r="BC51" s="178" t="s">
        <v>974</v>
      </c>
      <c r="BD51" s="151" t="s">
        <v>635</v>
      </c>
      <c r="BE51" s="151" t="s">
        <v>844</v>
      </c>
      <c r="BF51" s="151" t="s">
        <v>847</v>
      </c>
      <c r="BG51" s="151" t="s">
        <v>895</v>
      </c>
      <c r="BH51" s="199" t="s">
        <v>213</v>
      </c>
      <c r="BI51" s="199" t="s">
        <v>249</v>
      </c>
      <c r="BJ51" s="199" t="s">
        <v>960</v>
      </c>
      <c r="BK51" s="199" t="s">
        <v>842</v>
      </c>
      <c r="BL51" s="199" t="s">
        <v>625</v>
      </c>
      <c r="BM51" s="199" t="s">
        <v>974</v>
      </c>
      <c r="BN51" s="199" t="s">
        <v>635</v>
      </c>
      <c r="BO51" s="204" t="s">
        <v>954</v>
      </c>
      <c r="BP51" s="199" t="s">
        <v>895</v>
      </c>
      <c r="BQ51" s="204" t="s">
        <v>578</v>
      </c>
      <c r="BR51" s="3"/>
      <c r="BS51" s="3"/>
      <c r="BT51" s="3"/>
      <c r="BU51" s="3"/>
      <c r="BV51" s="3"/>
      <c r="BW51" s="3"/>
      <c r="BX51" s="3"/>
      <c r="CA51" s="151" t="s">
        <v>712</v>
      </c>
      <c r="CB51" s="151" t="s">
        <v>712</v>
      </c>
      <c r="CC51" s="151" t="s">
        <v>272</v>
      </c>
      <c r="CD51" s="151" t="s">
        <v>272</v>
      </c>
      <c r="CE51" s="151" t="s">
        <v>272</v>
      </c>
      <c r="CF51" s="151" t="s">
        <v>272</v>
      </c>
      <c r="CG51" s="151" t="s">
        <v>272</v>
      </c>
    </row>
    <row r="52" spans="2:87" ht="12.75" customHeight="1" x14ac:dyDescent="0.25">
      <c r="B52" s="213" t="s">
        <v>1020</v>
      </c>
      <c r="C52" s="29"/>
      <c r="F52" s="135"/>
      <c r="G52" s="135"/>
      <c r="H52" s="128"/>
      <c r="I52" s="128"/>
      <c r="J52" s="128"/>
      <c r="K52" s="3"/>
      <c r="L52" s="3" t="s">
        <v>344</v>
      </c>
      <c r="M52" s="82"/>
      <c r="N52" s="37"/>
      <c r="O52" s="37"/>
      <c r="P52" s="37"/>
      <c r="Q52" s="37"/>
      <c r="R52" s="37"/>
      <c r="S52" s="37"/>
      <c r="T52" s="37"/>
      <c r="U52" s="91" t="s">
        <v>595</v>
      </c>
      <c r="V52" s="91"/>
      <c r="W52" s="91"/>
      <c r="X52" s="91"/>
      <c r="Y52" s="91"/>
      <c r="Z52" s="91"/>
      <c r="AA52" s="91"/>
      <c r="AB52" s="91"/>
      <c r="AC52" s="91"/>
      <c r="AD52" s="91"/>
      <c r="AE52" s="85" t="s">
        <v>46</v>
      </c>
      <c r="AF52" s="85" t="s">
        <v>351</v>
      </c>
      <c r="AG52" s="85"/>
      <c r="AH52" s="85"/>
      <c r="AI52" s="85"/>
      <c r="AJ52" s="85"/>
      <c r="AK52" s="85"/>
      <c r="AL52" s="101" t="s">
        <v>378</v>
      </c>
      <c r="AM52" s="100"/>
      <c r="AN52" s="103" t="s">
        <v>432</v>
      </c>
      <c r="AO52" s="102"/>
      <c r="AP52" s="102"/>
      <c r="AQ52" s="105" t="s">
        <v>513</v>
      </c>
      <c r="AR52" s="104"/>
      <c r="AS52" s="107" t="s">
        <v>827</v>
      </c>
      <c r="AT52" s="109">
        <v>2010</v>
      </c>
      <c r="AU52" s="108"/>
      <c r="AV52" s="149"/>
      <c r="AW52" s="151" t="s">
        <v>22</v>
      </c>
      <c r="AX52" s="151" t="s">
        <v>22</v>
      </c>
      <c r="AY52" s="179" t="s">
        <v>932</v>
      </c>
      <c r="AZ52" s="180" t="s">
        <v>949</v>
      </c>
      <c r="BA52" s="151" t="s">
        <v>1320</v>
      </c>
      <c r="BB52" s="177" t="s">
        <v>973</v>
      </c>
      <c r="BC52" s="178" t="s">
        <v>950</v>
      </c>
      <c r="BD52" s="151"/>
      <c r="BE52" s="151" t="s">
        <v>845</v>
      </c>
      <c r="BF52" s="151" t="s">
        <v>848</v>
      </c>
      <c r="BG52" s="151"/>
      <c r="BH52" s="199" t="s">
        <v>202</v>
      </c>
      <c r="BI52" s="199" t="s">
        <v>226</v>
      </c>
      <c r="BJ52" s="199" t="s">
        <v>662</v>
      </c>
      <c r="BK52" s="199"/>
      <c r="BL52" s="199" t="s">
        <v>973</v>
      </c>
      <c r="BM52" s="199"/>
      <c r="BN52" s="199"/>
      <c r="BO52" s="204" t="s">
        <v>955</v>
      </c>
      <c r="BP52" s="199"/>
      <c r="BQ52" s="204" t="s">
        <v>582</v>
      </c>
      <c r="BR52" s="3"/>
      <c r="BS52" s="3"/>
      <c r="BT52" s="3"/>
      <c r="BU52" s="3"/>
      <c r="BV52" s="3"/>
      <c r="BW52" s="3"/>
      <c r="BX52" s="3"/>
      <c r="CA52" s="151" t="s">
        <v>713</v>
      </c>
      <c r="CB52" s="151" t="s">
        <v>713</v>
      </c>
      <c r="CC52" s="151" t="s">
        <v>717</v>
      </c>
      <c r="CD52" s="151" t="s">
        <v>717</v>
      </c>
      <c r="CE52" s="151" t="s">
        <v>717</v>
      </c>
      <c r="CF52" s="151" t="s">
        <v>717</v>
      </c>
      <c r="CG52" s="151" t="s">
        <v>717</v>
      </c>
    </row>
    <row r="53" spans="2:87" ht="12.75" customHeight="1" x14ac:dyDescent="0.25">
      <c r="B53" s="213" t="s">
        <v>1021</v>
      </c>
      <c r="C53" s="29"/>
      <c r="D53" s="36" t="s">
        <v>66</v>
      </c>
      <c r="M53" s="82"/>
      <c r="N53" s="37"/>
      <c r="O53" s="37"/>
      <c r="P53" s="37"/>
      <c r="Q53" s="37"/>
      <c r="R53" s="37"/>
      <c r="S53" s="37"/>
      <c r="T53" s="37"/>
      <c r="U53" s="91" t="s">
        <v>592</v>
      </c>
      <c r="V53" s="91"/>
      <c r="W53" s="91"/>
      <c r="X53" s="91"/>
      <c r="Y53" s="91"/>
      <c r="Z53" s="91"/>
      <c r="AA53" s="91"/>
      <c r="AB53" s="91"/>
      <c r="AC53" s="91"/>
      <c r="AD53" s="91"/>
      <c r="AE53" s="85" t="s">
        <v>100</v>
      </c>
      <c r="AF53" s="85"/>
      <c r="AG53" s="85"/>
      <c r="AH53" s="85"/>
      <c r="AI53" s="85"/>
      <c r="AJ53" s="85"/>
      <c r="AK53" s="85"/>
      <c r="AL53" s="101" t="s">
        <v>379</v>
      </c>
      <c r="AM53" s="100"/>
      <c r="AN53" s="103" t="s">
        <v>433</v>
      </c>
      <c r="AO53" s="102"/>
      <c r="AP53" s="102"/>
      <c r="AQ53" s="105" t="s">
        <v>514</v>
      </c>
      <c r="AR53" s="104"/>
      <c r="AS53" s="107" t="s">
        <v>828</v>
      </c>
      <c r="AT53" s="109">
        <v>2011</v>
      </c>
      <c r="AU53" s="108"/>
      <c r="AV53" s="149"/>
      <c r="AW53" s="151" t="s">
        <v>202</v>
      </c>
      <c r="AX53" s="151" t="s">
        <v>202</v>
      </c>
      <c r="AY53" s="151" t="s">
        <v>662</v>
      </c>
      <c r="AZ53" s="180"/>
      <c r="BA53" s="151" t="s">
        <v>1321</v>
      </c>
      <c r="BB53" s="154" t="s">
        <v>961</v>
      </c>
      <c r="BC53" s="178"/>
      <c r="BD53" s="151"/>
      <c r="BE53" s="151"/>
      <c r="BF53" s="151" t="s">
        <v>849</v>
      </c>
      <c r="BG53" s="151"/>
      <c r="BH53" s="199" t="s">
        <v>251</v>
      </c>
      <c r="BI53" s="199" t="s">
        <v>704</v>
      </c>
      <c r="BJ53" s="199"/>
      <c r="BK53" s="199"/>
      <c r="BL53" s="199" t="s">
        <v>961</v>
      </c>
      <c r="BM53" s="199"/>
      <c r="BN53" s="199"/>
      <c r="BO53" s="199"/>
      <c r="BP53" s="199"/>
      <c r="BQ53" s="204" t="s">
        <v>579</v>
      </c>
      <c r="BR53" s="3"/>
      <c r="BS53" s="3"/>
      <c r="BT53" s="3"/>
      <c r="BU53" s="3"/>
      <c r="BV53" s="3"/>
      <c r="BW53" s="3"/>
      <c r="BX53" s="3"/>
      <c r="CA53" s="151" t="s">
        <v>714</v>
      </c>
      <c r="CB53" s="151" t="s">
        <v>714</v>
      </c>
      <c r="CC53" s="151" t="s">
        <v>718</v>
      </c>
      <c r="CD53" s="151" t="s">
        <v>718</v>
      </c>
      <c r="CE53" s="151" t="s">
        <v>718</v>
      </c>
      <c r="CF53" s="151" t="s">
        <v>718</v>
      </c>
      <c r="CG53" s="151" t="s">
        <v>718</v>
      </c>
    </row>
    <row r="54" spans="2:87" ht="12.75" customHeight="1" x14ac:dyDescent="0.25">
      <c r="B54" s="213" t="s">
        <v>1022</v>
      </c>
      <c r="C54" s="29"/>
      <c r="D54" s="39" t="s">
        <v>55</v>
      </c>
      <c r="M54" s="82"/>
      <c r="N54" s="37"/>
      <c r="O54" s="37"/>
      <c r="P54" s="37"/>
      <c r="Q54" s="37"/>
      <c r="R54" s="37"/>
      <c r="S54" s="37"/>
      <c r="T54" s="37"/>
      <c r="U54" s="91" t="s">
        <v>593</v>
      </c>
      <c r="V54" s="91"/>
      <c r="W54" s="91"/>
      <c r="X54" s="91"/>
      <c r="Y54" s="91"/>
      <c r="Z54" s="91"/>
      <c r="AA54" s="91"/>
      <c r="AB54" s="91"/>
      <c r="AC54" s="91"/>
      <c r="AD54" s="91"/>
      <c r="AE54" s="85" t="s">
        <v>351</v>
      </c>
      <c r="AF54" s="85"/>
      <c r="AG54" s="85"/>
      <c r="AH54" s="85"/>
      <c r="AI54" s="85"/>
      <c r="AJ54" s="85"/>
      <c r="AK54" s="85"/>
      <c r="AL54" s="101" t="s">
        <v>380</v>
      </c>
      <c r="AM54" s="100"/>
      <c r="AN54" s="103" t="s">
        <v>434</v>
      </c>
      <c r="AO54" s="102"/>
      <c r="AP54" s="102"/>
      <c r="AQ54" s="105" t="s">
        <v>515</v>
      </c>
      <c r="AR54" s="104"/>
      <c r="AS54" s="107" t="s">
        <v>559</v>
      </c>
      <c r="AT54" s="109">
        <v>2012</v>
      </c>
      <c r="AU54" s="108"/>
      <c r="AV54" s="149"/>
      <c r="AW54" s="151" t="s">
        <v>605</v>
      </c>
      <c r="AX54" s="151" t="s">
        <v>602</v>
      </c>
      <c r="AY54" s="151" t="s">
        <v>898</v>
      </c>
      <c r="AZ54" s="154"/>
      <c r="BA54" s="151" t="s">
        <v>1339</v>
      </c>
      <c r="BB54" s="154"/>
      <c r="BC54" s="154"/>
      <c r="BD54" s="151"/>
      <c r="BE54" s="151"/>
      <c r="BF54" s="151" t="s">
        <v>850</v>
      </c>
      <c r="BG54" s="151"/>
      <c r="BH54" s="199"/>
      <c r="BI54" s="199"/>
      <c r="BJ54" s="199"/>
      <c r="BK54" s="199"/>
      <c r="BL54" s="199"/>
      <c r="BM54" s="199"/>
      <c r="BN54" s="199"/>
      <c r="BO54" s="199"/>
      <c r="BP54" s="199"/>
      <c r="BQ54" s="204" t="s">
        <v>580</v>
      </c>
      <c r="BR54" s="3"/>
      <c r="BS54" s="3"/>
      <c r="BT54" s="3"/>
      <c r="BU54" s="3"/>
      <c r="BV54" s="3"/>
      <c r="BW54" s="3"/>
      <c r="BX54" s="3"/>
      <c r="CA54" s="151" t="s">
        <v>715</v>
      </c>
      <c r="CB54" s="151" t="s">
        <v>715</v>
      </c>
      <c r="CC54" s="151" t="s">
        <v>724</v>
      </c>
      <c r="CD54" s="151" t="s">
        <v>724</v>
      </c>
      <c r="CE54" s="151" t="s">
        <v>721</v>
      </c>
      <c r="CF54" s="151" t="s">
        <v>733</v>
      </c>
      <c r="CG54" s="151" t="s">
        <v>733</v>
      </c>
    </row>
    <row r="55" spans="2:87" ht="12.75" customHeight="1" x14ac:dyDescent="0.25">
      <c r="B55" s="213" t="s">
        <v>1023</v>
      </c>
      <c r="C55" s="29"/>
      <c r="D55" s="40" t="s">
        <v>625</v>
      </c>
      <c r="E55" s="82" t="s">
        <v>626</v>
      </c>
      <c r="F55" s="82" t="s">
        <v>626</v>
      </c>
      <c r="G55" s="82" t="s">
        <v>977</v>
      </c>
      <c r="H55" s="116" t="s">
        <v>675</v>
      </c>
      <c r="I55" s="82" t="s">
        <v>970</v>
      </c>
      <c r="J55" s="21"/>
      <c r="K55" s="19" t="s">
        <v>903</v>
      </c>
      <c r="L55" s="19"/>
      <c r="M55" s="28" t="s">
        <v>203</v>
      </c>
      <c r="N55" s="29"/>
      <c r="O55" s="28"/>
      <c r="P55" s="29"/>
      <c r="Q55" s="28"/>
      <c r="R55" s="28"/>
      <c r="S55" s="28"/>
      <c r="T55" s="28"/>
      <c r="U55" s="91" t="s">
        <v>594</v>
      </c>
      <c r="V55" s="91"/>
      <c r="W55" s="91"/>
      <c r="X55" s="91"/>
      <c r="Y55" s="91"/>
      <c r="Z55" s="91"/>
      <c r="AA55" s="91"/>
      <c r="AB55" s="91"/>
      <c r="AC55" s="91"/>
      <c r="AD55" s="91"/>
      <c r="AE55" s="85" t="s">
        <v>352</v>
      </c>
      <c r="AF55" s="85"/>
      <c r="AG55" s="85"/>
      <c r="AH55" s="85"/>
      <c r="AI55" s="85"/>
      <c r="AJ55" s="85"/>
      <c r="AK55" s="85"/>
      <c r="AL55" s="101" t="s">
        <v>381</v>
      </c>
      <c r="AM55" s="100"/>
      <c r="AN55" s="103" t="s">
        <v>435</v>
      </c>
      <c r="AO55" s="102"/>
      <c r="AP55" s="102"/>
      <c r="AQ55" s="105" t="s">
        <v>516</v>
      </c>
      <c r="AR55" s="104"/>
      <c r="AS55" s="107" t="s">
        <v>829</v>
      </c>
      <c r="AT55" s="109">
        <v>2013</v>
      </c>
      <c r="AU55" s="108"/>
      <c r="AV55" s="150"/>
      <c r="AW55" s="151" t="s">
        <v>843</v>
      </c>
      <c r="AX55" s="151" t="s">
        <v>603</v>
      </c>
      <c r="AY55" s="179"/>
      <c r="AZ55" s="180"/>
      <c r="BA55" s="151" t="s">
        <v>1340</v>
      </c>
      <c r="BB55" s="151"/>
      <c r="BC55" s="151"/>
      <c r="BD55" s="151"/>
      <c r="BE55" s="151"/>
      <c r="BF55" s="151"/>
      <c r="BG55" s="151"/>
      <c r="BH55" s="199"/>
      <c r="BI55" s="199"/>
      <c r="BJ55" s="199"/>
      <c r="BK55" s="199"/>
      <c r="BL55" s="199"/>
      <c r="BM55" s="199"/>
      <c r="BN55" s="199"/>
      <c r="BO55" s="199"/>
      <c r="BP55" s="199"/>
      <c r="BQ55" s="199"/>
      <c r="CA55" s="151" t="s">
        <v>716</v>
      </c>
      <c r="CB55" s="151" t="s">
        <v>716</v>
      </c>
      <c r="CC55" s="151" t="s">
        <v>728</v>
      </c>
      <c r="CD55" s="151" t="s">
        <v>728</v>
      </c>
      <c r="CE55" s="151" t="s">
        <v>726</v>
      </c>
      <c r="CF55" s="151" t="s">
        <v>722</v>
      </c>
      <c r="CG55" s="151" t="s">
        <v>723</v>
      </c>
    </row>
    <row r="56" spans="2:87" ht="12.75" customHeight="1" x14ac:dyDescent="0.25">
      <c r="B56" s="213" t="s">
        <v>1024</v>
      </c>
      <c r="C56" s="29"/>
      <c r="D56" s="40" t="s">
        <v>973</v>
      </c>
      <c r="E56" s="82" t="s">
        <v>977</v>
      </c>
      <c r="F56" s="82" t="s">
        <v>1171</v>
      </c>
      <c r="G56" s="157" t="s">
        <v>630</v>
      </c>
      <c r="H56" s="196" t="s">
        <v>788</v>
      </c>
      <c r="I56" s="116" t="s">
        <v>788</v>
      </c>
      <c r="J56" s="21"/>
      <c r="K56" s="19" t="s">
        <v>936</v>
      </c>
      <c r="L56" s="19"/>
      <c r="M56" s="30" t="s">
        <v>57</v>
      </c>
      <c r="N56" s="29"/>
      <c r="O56" s="28"/>
      <c r="P56" s="29"/>
      <c r="Q56" s="28"/>
      <c r="R56" s="28"/>
      <c r="S56" s="28"/>
      <c r="T56" s="28"/>
      <c r="U56" s="122" t="s">
        <v>135</v>
      </c>
      <c r="V56" s="118"/>
      <c r="W56" s="117"/>
      <c r="X56" s="117"/>
      <c r="Y56" s="117"/>
      <c r="Z56" s="117"/>
      <c r="AA56" s="117"/>
      <c r="AB56" s="117"/>
      <c r="AC56" s="117"/>
      <c r="AD56" s="117"/>
      <c r="AE56" s="85" t="s">
        <v>15</v>
      </c>
      <c r="AF56" s="85"/>
      <c r="AG56" s="85"/>
      <c r="AH56" s="85"/>
      <c r="AI56" s="85"/>
      <c r="AJ56" s="85"/>
      <c r="AK56" s="85"/>
      <c r="AL56" s="101" t="s">
        <v>382</v>
      </c>
      <c r="AM56" s="100"/>
      <c r="AN56" s="103" t="s">
        <v>436</v>
      </c>
      <c r="AO56" s="102"/>
      <c r="AP56" s="102"/>
      <c r="AQ56" s="105" t="s">
        <v>517</v>
      </c>
      <c r="AR56" s="104"/>
      <c r="AS56" s="107" t="s">
        <v>830</v>
      </c>
      <c r="AT56" s="109">
        <v>2014</v>
      </c>
      <c r="AU56" s="108"/>
      <c r="AW56" s="151" t="s">
        <v>846</v>
      </c>
      <c r="AX56" s="151" t="s">
        <v>604</v>
      </c>
      <c r="AY56" s="179"/>
      <c r="AZ56" s="180"/>
      <c r="BA56" s="151" t="s">
        <v>1341</v>
      </c>
      <c r="BB56" s="151"/>
      <c r="BC56" s="151"/>
      <c r="BD56" s="151"/>
      <c r="BE56" s="151"/>
      <c r="BF56" s="151"/>
      <c r="BG56" s="151"/>
      <c r="CA56" s="183"/>
      <c r="CB56" s="183"/>
      <c r="CC56" s="151" t="s">
        <v>732</v>
      </c>
      <c r="CD56" s="151" t="s">
        <v>732</v>
      </c>
      <c r="CE56" s="151" t="s">
        <v>729</v>
      </c>
      <c r="CF56" s="151" t="s">
        <v>1184</v>
      </c>
      <c r="CG56" s="151" t="s">
        <v>727</v>
      </c>
    </row>
    <row r="57" spans="2:87" ht="12.75" customHeight="1" x14ac:dyDescent="0.25">
      <c r="B57" s="213" t="s">
        <v>1025</v>
      </c>
      <c r="C57" s="29"/>
      <c r="D57" s="40" t="s">
        <v>961</v>
      </c>
      <c r="E57" s="116" t="s">
        <v>970</v>
      </c>
      <c r="F57" s="82" t="s">
        <v>674</v>
      </c>
      <c r="G57" s="157" t="s">
        <v>948</v>
      </c>
      <c r="H57" s="37" t="s">
        <v>630</v>
      </c>
      <c r="I57" s="116" t="s">
        <v>261</v>
      </c>
      <c r="J57" s="21"/>
      <c r="K57" s="19" t="s">
        <v>1166</v>
      </c>
      <c r="L57" s="19"/>
      <c r="M57" s="43" t="s">
        <v>177</v>
      </c>
      <c r="N57" s="29"/>
      <c r="O57" s="28"/>
      <c r="P57" s="29"/>
      <c r="Q57" s="28"/>
      <c r="R57" s="28"/>
      <c r="S57" s="28"/>
      <c r="T57" s="28"/>
      <c r="U57" s="123" t="s">
        <v>255</v>
      </c>
      <c r="V57" s="118"/>
      <c r="W57" s="117"/>
      <c r="X57" s="117"/>
      <c r="Y57" s="117"/>
      <c r="Z57" s="117"/>
      <c r="AA57" s="117"/>
      <c r="AB57" s="117"/>
      <c r="AC57" s="117"/>
      <c r="AD57" s="117"/>
      <c r="AE57" s="85" t="s">
        <v>43</v>
      </c>
      <c r="AF57" s="85"/>
      <c r="AG57" s="85"/>
      <c r="AH57" s="85"/>
      <c r="AI57" s="85"/>
      <c r="AJ57" s="85"/>
      <c r="AK57" s="85"/>
      <c r="AL57" s="101" t="s">
        <v>383</v>
      </c>
      <c r="AM57" s="100"/>
      <c r="AN57" s="103" t="s">
        <v>437</v>
      </c>
      <c r="AO57" s="102"/>
      <c r="AP57" s="102"/>
      <c r="AQ57" s="105" t="s">
        <v>518</v>
      </c>
      <c r="AR57" s="104"/>
      <c r="AS57" s="107" t="s">
        <v>831</v>
      </c>
      <c r="AT57" s="109">
        <v>2015</v>
      </c>
      <c r="AU57" s="108"/>
      <c r="AW57" s="151" t="s">
        <v>893</v>
      </c>
      <c r="AX57" s="151" t="s">
        <v>894</v>
      </c>
      <c r="AY57" s="154"/>
      <c r="AZ57" s="180"/>
      <c r="BA57" s="151" t="s">
        <v>1342</v>
      </c>
      <c r="BB57" s="151"/>
      <c r="BC57" s="151"/>
      <c r="BD57" s="151"/>
      <c r="BE57" s="151"/>
      <c r="BF57" s="151"/>
      <c r="BG57" s="151"/>
      <c r="CA57" s="183"/>
      <c r="CB57" s="183"/>
      <c r="CC57" s="151" t="s">
        <v>719</v>
      </c>
      <c r="CD57" s="151" t="s">
        <v>720</v>
      </c>
      <c r="CE57" s="151" t="s">
        <v>928</v>
      </c>
      <c r="CF57" s="151" t="s">
        <v>730</v>
      </c>
      <c r="CG57" s="151" t="s">
        <v>731</v>
      </c>
    </row>
    <row r="58" spans="2:87" ht="12.75" customHeight="1" x14ac:dyDescent="0.25">
      <c r="B58" s="213" t="s">
        <v>1026</v>
      </c>
      <c r="C58" s="29"/>
      <c r="D58" s="115"/>
      <c r="E58" s="82"/>
      <c r="F58" s="82" t="s">
        <v>261</v>
      </c>
      <c r="G58" s="157" t="s">
        <v>261</v>
      </c>
      <c r="H58" s="37" t="s">
        <v>897</v>
      </c>
      <c r="I58" s="116" t="s">
        <v>674</v>
      </c>
      <c r="J58" s="19"/>
      <c r="K58" s="19" t="s">
        <v>344</v>
      </c>
      <c r="L58" s="19"/>
      <c r="M58" s="43" t="s">
        <v>178</v>
      </c>
      <c r="N58" s="29"/>
      <c r="O58" s="28"/>
      <c r="P58" s="29"/>
      <c r="Q58" s="28"/>
      <c r="R58" s="28"/>
      <c r="S58" s="28"/>
      <c r="T58" s="28"/>
      <c r="U58" s="123" t="s">
        <v>39</v>
      </c>
      <c r="V58" s="118"/>
      <c r="W58" s="117"/>
      <c r="X58" s="117"/>
      <c r="Y58" s="117"/>
      <c r="Z58" s="117"/>
      <c r="AA58" s="117"/>
      <c r="AB58" s="117"/>
      <c r="AC58" s="117"/>
      <c r="AD58" s="117"/>
      <c r="AE58" s="85" t="s">
        <v>153</v>
      </c>
      <c r="AF58" s="85"/>
      <c r="AG58" s="85"/>
      <c r="AH58" s="85"/>
      <c r="AI58" s="85"/>
      <c r="AJ58" s="85"/>
      <c r="AK58" s="85"/>
      <c r="AL58" s="100" t="s">
        <v>384</v>
      </c>
      <c r="AM58" s="100"/>
      <c r="AN58" s="102" t="s">
        <v>438</v>
      </c>
      <c r="AO58" s="102"/>
      <c r="AP58" s="102"/>
      <c r="AQ58" s="104" t="s">
        <v>519</v>
      </c>
      <c r="AR58" s="104"/>
      <c r="AS58" s="107" t="s">
        <v>832</v>
      </c>
      <c r="AV58" s="181" t="s">
        <v>786</v>
      </c>
      <c r="AW58" s="151"/>
      <c r="AX58" s="151"/>
      <c r="AY58" s="151"/>
      <c r="AZ58" s="151"/>
      <c r="BA58" s="151" t="s">
        <v>1323</v>
      </c>
      <c r="BB58" s="151"/>
      <c r="BC58" s="151"/>
      <c r="BD58" s="151"/>
      <c r="BE58" s="151"/>
      <c r="BF58" s="151"/>
      <c r="BG58" s="151"/>
      <c r="CA58" s="183"/>
      <c r="CB58" s="183"/>
      <c r="CC58" s="151"/>
      <c r="CD58" s="151" t="s">
        <v>725</v>
      </c>
      <c r="CE58" s="151"/>
      <c r="CF58" s="151" t="s">
        <v>931</v>
      </c>
      <c r="CG58" s="151" t="s">
        <v>736</v>
      </c>
    </row>
    <row r="59" spans="2:87" ht="12.75" customHeight="1" x14ac:dyDescent="0.25">
      <c r="B59" s="213" t="s">
        <v>1027</v>
      </c>
      <c r="C59" s="29"/>
      <c r="D59" s="115"/>
      <c r="E59" s="82"/>
      <c r="F59" s="116"/>
      <c r="G59" s="157" t="s">
        <v>788</v>
      </c>
      <c r="H59" s="37" t="s">
        <v>660</v>
      </c>
      <c r="I59" s="116" t="s">
        <v>1171</v>
      </c>
      <c r="J59" s="3"/>
      <c r="K59" s="19"/>
      <c r="L59" s="19"/>
      <c r="M59" s="43" t="s">
        <v>179</v>
      </c>
      <c r="N59" s="29"/>
      <c r="O59" s="28"/>
      <c r="P59" s="29"/>
      <c r="Q59" s="28"/>
      <c r="R59" s="28"/>
      <c r="S59" s="28"/>
      <c r="T59" s="28"/>
      <c r="U59" s="123" t="s">
        <v>1187</v>
      </c>
      <c r="V59" s="118"/>
      <c r="W59" s="117"/>
      <c r="X59" s="117"/>
      <c r="Y59" s="117"/>
      <c r="Z59" s="117"/>
      <c r="AA59" s="117"/>
      <c r="AB59" s="117"/>
      <c r="AC59" s="117"/>
      <c r="AD59" s="117"/>
      <c r="AE59" s="85" t="s">
        <v>40</v>
      </c>
      <c r="AF59" s="85"/>
      <c r="AG59" s="85"/>
      <c r="AH59" s="85"/>
      <c r="AI59" s="85"/>
      <c r="AJ59" s="85"/>
      <c r="AK59" s="85"/>
      <c r="AL59" s="100" t="s">
        <v>385</v>
      </c>
      <c r="AM59" s="100"/>
      <c r="AN59" s="102" t="s">
        <v>439</v>
      </c>
      <c r="AO59" s="102"/>
      <c r="AP59" s="102"/>
      <c r="AQ59" s="104" t="s">
        <v>520</v>
      </c>
      <c r="AR59" s="104"/>
      <c r="AS59" s="107" t="s">
        <v>833</v>
      </c>
      <c r="AV59" s="182" t="s">
        <v>785</v>
      </c>
      <c r="AW59" s="151"/>
      <c r="AX59" s="151"/>
      <c r="AY59" s="151"/>
      <c r="AZ59" s="151"/>
      <c r="BA59" s="151" t="s">
        <v>1324</v>
      </c>
      <c r="BB59" s="151"/>
      <c r="BC59" s="151"/>
      <c r="BD59" s="151"/>
      <c r="BE59" s="151"/>
      <c r="BF59" s="151"/>
      <c r="BG59" s="151"/>
      <c r="CA59" s="183"/>
      <c r="CB59" s="183"/>
      <c r="CC59" s="151"/>
      <c r="CD59" s="151" t="s">
        <v>734</v>
      </c>
      <c r="CE59" s="151"/>
      <c r="CF59" s="151" t="s">
        <v>930</v>
      </c>
      <c r="CG59" s="151"/>
    </row>
    <row r="60" spans="2:87" ht="12.75" customHeight="1" x14ac:dyDescent="0.3">
      <c r="B60" s="213" t="s">
        <v>1028</v>
      </c>
      <c r="C60" s="29"/>
      <c r="D60" s="82"/>
      <c r="E60" s="37"/>
      <c r="F60" s="82"/>
      <c r="G60" s="157" t="s">
        <v>897</v>
      </c>
      <c r="H60" s="37" t="s">
        <v>261</v>
      </c>
      <c r="I60" s="116" t="s">
        <v>630</v>
      </c>
      <c r="J60" s="3"/>
      <c r="K60" s="19"/>
      <c r="L60" s="19"/>
      <c r="M60" s="43" t="s">
        <v>180</v>
      </c>
      <c r="N60" s="29"/>
      <c r="O60" s="28"/>
      <c r="P60" s="29"/>
      <c r="Q60" s="28"/>
      <c r="R60" s="28"/>
      <c r="S60" s="28"/>
      <c r="T60" s="28"/>
      <c r="U60" s="123" t="s">
        <v>571</v>
      </c>
      <c r="V60" s="118"/>
      <c r="W60" s="117"/>
      <c r="X60" s="117"/>
      <c r="Y60" s="117"/>
      <c r="Z60" s="117"/>
      <c r="AA60" s="117"/>
      <c r="AB60" s="117"/>
      <c r="AC60" s="117"/>
      <c r="AD60" s="117"/>
      <c r="AE60" s="85" t="s">
        <v>44</v>
      </c>
      <c r="AF60" s="85"/>
      <c r="AG60" s="85"/>
      <c r="AI60" s="85"/>
      <c r="AJ60" s="85"/>
      <c r="AK60" s="85"/>
      <c r="AL60" s="100" t="s">
        <v>386</v>
      </c>
      <c r="AM60" s="100"/>
      <c r="AN60" s="102" t="s">
        <v>440</v>
      </c>
      <c r="AO60" s="102"/>
      <c r="AP60" s="102"/>
      <c r="AQ60" s="104" t="s">
        <v>521</v>
      </c>
      <c r="AR60" s="104"/>
      <c r="AS60" s="107" t="s">
        <v>834</v>
      </c>
      <c r="AV60" s="358">
        <v>2016</v>
      </c>
      <c r="AW60" s="153"/>
      <c r="AX60" s="153"/>
      <c r="AY60" s="154"/>
      <c r="AZ60" s="151"/>
      <c r="BA60" s="151" t="s">
        <v>1325</v>
      </c>
      <c r="BB60" s="151"/>
      <c r="BC60" s="151"/>
      <c r="BD60" s="151"/>
      <c r="BE60" s="151"/>
      <c r="BF60" s="151"/>
      <c r="BG60" s="151"/>
      <c r="CA60" s="151"/>
      <c r="CB60" s="151"/>
      <c r="CC60" s="151"/>
      <c r="CD60" s="151" t="s">
        <v>737</v>
      </c>
      <c r="CE60" s="151"/>
      <c r="CF60" s="151" t="s">
        <v>735</v>
      </c>
      <c r="CG60" s="151"/>
    </row>
    <row r="61" spans="2:87" ht="12.75" customHeight="1" x14ac:dyDescent="0.3">
      <c r="B61" s="29" t="s">
        <v>1167</v>
      </c>
      <c r="C61" s="29"/>
      <c r="D61" s="82"/>
      <c r="E61" s="37"/>
      <c r="F61" s="36"/>
      <c r="G61" s="158" t="s">
        <v>660</v>
      </c>
      <c r="H61" s="37" t="s">
        <v>948</v>
      </c>
      <c r="I61" s="116" t="s">
        <v>948</v>
      </c>
      <c r="J61" s="3"/>
      <c r="K61" s="19"/>
      <c r="L61" s="19"/>
      <c r="M61" s="43" t="s">
        <v>181</v>
      </c>
      <c r="N61" s="29"/>
      <c r="O61" s="28"/>
      <c r="P61" s="29"/>
      <c r="Q61" s="28"/>
      <c r="R61" s="28"/>
      <c r="S61" s="28"/>
      <c r="T61" s="28"/>
      <c r="U61" s="123" t="s">
        <v>572</v>
      </c>
      <c r="V61" s="118"/>
      <c r="W61" s="117"/>
      <c r="X61" s="117"/>
      <c r="Y61" s="117"/>
      <c r="Z61" s="117"/>
      <c r="AA61" s="117"/>
      <c r="AB61" s="117"/>
      <c r="AC61" s="117"/>
      <c r="AD61" s="117"/>
      <c r="AE61" s="85" t="s">
        <v>350</v>
      </c>
      <c r="AI61" s="85"/>
      <c r="AJ61" s="85"/>
      <c r="AK61" s="85"/>
      <c r="AL61" s="100" t="s">
        <v>387</v>
      </c>
      <c r="AM61" s="100"/>
      <c r="AN61" s="102" t="s">
        <v>441</v>
      </c>
      <c r="AO61" s="102"/>
      <c r="AP61" s="102"/>
      <c r="AQ61" s="104" t="s">
        <v>522</v>
      </c>
      <c r="AR61" s="104"/>
      <c r="AS61" s="107" t="s">
        <v>835</v>
      </c>
      <c r="AV61" s="358">
        <v>2017</v>
      </c>
      <c r="AW61" s="153"/>
      <c r="AX61" s="153"/>
      <c r="AY61" s="154"/>
      <c r="AZ61" s="151"/>
      <c r="BA61" s="151"/>
      <c r="BB61" s="151"/>
      <c r="BC61" s="151"/>
      <c r="BD61" s="151"/>
      <c r="BE61" s="151"/>
      <c r="BF61" s="151"/>
      <c r="BG61" s="151"/>
      <c r="CA61" s="151"/>
      <c r="CB61" s="151"/>
      <c r="CC61" s="151"/>
      <c r="CD61" s="151" t="s">
        <v>738</v>
      </c>
      <c r="CE61" s="151"/>
      <c r="CF61" s="151" t="s">
        <v>929</v>
      </c>
      <c r="CG61" s="151"/>
    </row>
    <row r="62" spans="2:87" ht="12.75" customHeight="1" x14ac:dyDescent="0.3">
      <c r="B62" s="29"/>
      <c r="C62" s="29"/>
      <c r="D62" s="115"/>
      <c r="E62" s="115"/>
      <c r="F62" s="115"/>
      <c r="G62" s="115"/>
      <c r="H62" s="116"/>
      <c r="I62" s="3"/>
      <c r="J62" s="3"/>
      <c r="K62" s="112"/>
      <c r="L62" s="112"/>
      <c r="M62" s="28"/>
      <c r="N62" s="29"/>
      <c r="O62" s="28"/>
      <c r="P62" s="28"/>
      <c r="Q62" s="28"/>
      <c r="R62" s="28"/>
      <c r="S62" s="28"/>
      <c r="T62" s="28"/>
      <c r="U62" s="123" t="s">
        <v>573</v>
      </c>
      <c r="V62" s="118"/>
      <c r="W62" s="117"/>
      <c r="X62" s="117"/>
      <c r="Y62" s="117"/>
      <c r="Z62" s="117"/>
      <c r="AA62" s="117"/>
      <c r="AB62" s="117"/>
      <c r="AC62" s="117"/>
      <c r="AD62" s="117"/>
      <c r="AI62" s="85"/>
      <c r="AJ62" s="85"/>
      <c r="AK62" s="85"/>
      <c r="AL62" s="100" t="s">
        <v>388</v>
      </c>
      <c r="AM62" s="100"/>
      <c r="AN62" s="102" t="s">
        <v>442</v>
      </c>
      <c r="AO62" s="102"/>
      <c r="AP62" s="102"/>
      <c r="AQ62" s="104" t="s">
        <v>523</v>
      </c>
      <c r="AR62" s="104"/>
      <c r="AV62" s="358">
        <v>2018</v>
      </c>
      <c r="AW62" s="153"/>
      <c r="AX62" s="153"/>
      <c r="AY62" s="154"/>
      <c r="AZ62" s="151"/>
      <c r="BA62" s="151"/>
      <c r="BB62" s="151"/>
      <c r="BC62" s="151"/>
      <c r="BD62" s="151"/>
      <c r="BE62" s="151"/>
      <c r="BF62" s="151"/>
      <c r="BG62" s="151"/>
      <c r="CA62" s="151"/>
      <c r="CB62" s="151"/>
      <c r="CC62" s="151"/>
      <c r="CD62" s="151"/>
      <c r="CE62" s="151"/>
      <c r="CF62" s="151" t="s">
        <v>739</v>
      </c>
      <c r="CG62" s="151"/>
    </row>
    <row r="63" spans="2:87" ht="12.75" customHeight="1" x14ac:dyDescent="0.3">
      <c r="B63" s="29"/>
      <c r="C63" s="29"/>
      <c r="D63" s="115"/>
      <c r="E63" s="115"/>
      <c r="F63" s="115"/>
      <c r="G63" s="115"/>
      <c r="H63" s="115"/>
      <c r="I63" s="19"/>
      <c r="J63" s="19"/>
      <c r="K63" s="3"/>
      <c r="L63" s="3"/>
      <c r="M63" s="44" t="s">
        <v>58</v>
      </c>
      <c r="N63" s="31"/>
      <c r="O63" s="31"/>
      <c r="P63" s="31"/>
      <c r="Q63" s="31"/>
      <c r="R63" s="31"/>
      <c r="S63" s="31"/>
      <c r="T63" s="31"/>
      <c r="U63" s="122" t="s">
        <v>137</v>
      </c>
      <c r="V63" s="118"/>
      <c r="W63" s="117"/>
      <c r="X63" s="117"/>
      <c r="Y63" s="117"/>
      <c r="Z63" s="117"/>
      <c r="AA63" s="117"/>
      <c r="AB63" s="117"/>
      <c r="AC63" s="117"/>
      <c r="AD63" s="117"/>
      <c r="AI63" s="85"/>
      <c r="AJ63" s="85"/>
      <c r="AK63" s="85"/>
      <c r="AL63" s="100" t="s">
        <v>389</v>
      </c>
      <c r="AM63" s="100"/>
      <c r="AN63" s="102" t="s">
        <v>443</v>
      </c>
      <c r="AO63" s="102"/>
      <c r="AP63" s="102"/>
      <c r="AQ63" s="104" t="s">
        <v>524</v>
      </c>
      <c r="AR63" s="104"/>
      <c r="AS63" s="128" t="s">
        <v>609</v>
      </c>
      <c r="AV63" s="358">
        <v>2019</v>
      </c>
      <c r="AW63" s="151"/>
      <c r="AX63" s="155"/>
      <c r="AY63" s="151"/>
      <c r="AZ63" s="151"/>
      <c r="BA63" s="151"/>
      <c r="BB63" s="151"/>
      <c r="BC63" s="151"/>
      <c r="BD63" s="151"/>
      <c r="BE63" s="151"/>
      <c r="BF63" s="151"/>
      <c r="BG63" s="151"/>
      <c r="CA63" s="151"/>
      <c r="CB63" s="151"/>
      <c r="CC63" s="151"/>
      <c r="CD63" s="151"/>
      <c r="CE63" s="151"/>
      <c r="CF63" s="151" t="s">
        <v>962</v>
      </c>
      <c r="CG63" s="151"/>
    </row>
    <row r="64" spans="2:87" ht="12.75" customHeight="1" x14ac:dyDescent="0.3">
      <c r="B64" s="29"/>
      <c r="C64" s="29"/>
      <c r="D64" s="41" t="s">
        <v>277</v>
      </c>
      <c r="E64" s="20"/>
      <c r="F64" s="41"/>
      <c r="G64" s="41"/>
      <c r="H64" s="20"/>
      <c r="I64" s="3"/>
      <c r="J64" s="194" t="s">
        <v>877</v>
      </c>
      <c r="K64" s="112"/>
      <c r="L64" s="112"/>
      <c r="M64" s="45" t="s">
        <v>182</v>
      </c>
      <c r="N64" s="31"/>
      <c r="O64" s="31"/>
      <c r="P64" s="31"/>
      <c r="Q64" s="31"/>
      <c r="R64" s="31"/>
      <c r="S64" s="31"/>
      <c r="T64" s="31"/>
      <c r="U64" s="123" t="s">
        <v>40</v>
      </c>
      <c r="V64" s="118"/>
      <c r="W64" s="117"/>
      <c r="X64" s="117"/>
      <c r="Y64" s="117"/>
      <c r="Z64" s="117"/>
      <c r="AA64" s="117"/>
      <c r="AB64" s="117"/>
      <c r="AC64" s="117"/>
      <c r="AD64" s="117"/>
      <c r="AE64" s="85"/>
      <c r="AF64" s="85"/>
      <c r="AG64" s="85"/>
      <c r="AH64" s="85"/>
      <c r="AI64" s="85"/>
      <c r="AJ64" s="85"/>
      <c r="AK64" s="85"/>
      <c r="AL64" s="100" t="s">
        <v>390</v>
      </c>
      <c r="AM64" s="100"/>
      <c r="AN64" s="102" t="s">
        <v>444</v>
      </c>
      <c r="AO64" s="102"/>
      <c r="AP64" s="102"/>
      <c r="AQ64" s="104" t="s">
        <v>525</v>
      </c>
      <c r="AR64" s="104"/>
      <c r="AS64" s="135" t="s">
        <v>702</v>
      </c>
      <c r="AV64" s="358">
        <v>2020</v>
      </c>
      <c r="AW64" s="151"/>
      <c r="AX64" s="155"/>
      <c r="AY64" s="151"/>
      <c r="AZ64" s="151"/>
      <c r="BA64" s="151"/>
      <c r="BB64" s="151"/>
      <c r="BC64" s="151"/>
      <c r="BD64" s="151"/>
      <c r="BE64" s="151"/>
      <c r="BF64" s="151"/>
      <c r="BG64" s="151"/>
      <c r="CA64" s="151"/>
      <c r="CB64" s="151"/>
      <c r="CC64" s="151"/>
      <c r="CD64" s="151"/>
      <c r="CE64" s="151"/>
      <c r="CF64" s="151" t="s">
        <v>740</v>
      </c>
      <c r="CG64" s="151"/>
    </row>
    <row r="65" spans="1:85" ht="12.75" customHeight="1" x14ac:dyDescent="0.3">
      <c r="B65" s="29"/>
      <c r="C65" s="29"/>
      <c r="D65" s="42" t="s">
        <v>56</v>
      </c>
      <c r="E65" s="20"/>
      <c r="F65" s="41"/>
      <c r="G65" s="41"/>
      <c r="H65" s="20"/>
      <c r="I65" s="3"/>
      <c r="J65" s="195" t="s">
        <v>874</v>
      </c>
      <c r="K65" s="112"/>
      <c r="L65" s="112"/>
      <c r="M65" s="45" t="s">
        <v>183</v>
      </c>
      <c r="N65" s="31"/>
      <c r="O65" s="31"/>
      <c r="P65" s="31"/>
      <c r="Q65" s="31"/>
      <c r="R65" s="31"/>
      <c r="S65" s="31"/>
      <c r="T65" s="31"/>
      <c r="U65" s="123" t="s">
        <v>41</v>
      </c>
      <c r="V65" s="120"/>
      <c r="W65" s="119"/>
      <c r="X65" s="119"/>
      <c r="Y65" s="119"/>
      <c r="Z65" s="119"/>
      <c r="AA65" s="119"/>
      <c r="AB65" s="117"/>
      <c r="AC65" s="117"/>
      <c r="AD65" s="117"/>
      <c r="AE65" s="85"/>
      <c r="AF65" s="85"/>
      <c r="AG65" s="85"/>
      <c r="AH65" s="85"/>
      <c r="AI65" s="85"/>
      <c r="AJ65" s="85"/>
      <c r="AK65" s="85"/>
      <c r="AL65" s="100" t="s">
        <v>391</v>
      </c>
      <c r="AM65" s="100"/>
      <c r="AN65" s="102" t="s">
        <v>445</v>
      </c>
      <c r="AO65" s="102"/>
      <c r="AP65" s="102"/>
      <c r="AQ65" s="104" t="s">
        <v>526</v>
      </c>
      <c r="AR65" s="104"/>
      <c r="AS65" s="45" t="s">
        <v>638</v>
      </c>
      <c r="AV65" s="358">
        <v>2021</v>
      </c>
      <c r="AW65" s="151"/>
      <c r="AX65" s="155"/>
      <c r="AY65" s="151"/>
      <c r="AZ65" s="151"/>
      <c r="BA65" s="151"/>
      <c r="BB65" s="151"/>
      <c r="BC65" s="151"/>
      <c r="BD65" s="151"/>
      <c r="BE65" s="151"/>
      <c r="BF65" s="151"/>
      <c r="BG65" s="151"/>
      <c r="CA65" s="151"/>
      <c r="CB65" s="151"/>
      <c r="CC65" s="151"/>
      <c r="CD65" s="151"/>
      <c r="CE65" s="151"/>
      <c r="CF65" s="151"/>
      <c r="CG65" s="151"/>
    </row>
    <row r="66" spans="1:85" ht="12.75" customHeight="1" x14ac:dyDescent="0.3">
      <c r="B66" s="28"/>
      <c r="C66" s="29"/>
      <c r="D66" s="92" t="s">
        <v>23</v>
      </c>
      <c r="E66" s="20"/>
      <c r="F66" s="41"/>
      <c r="G66" s="41"/>
      <c r="H66" s="20"/>
      <c r="I66" s="3"/>
      <c r="J66" s="195" t="s">
        <v>875</v>
      </c>
      <c r="K66" s="112"/>
      <c r="L66" s="112"/>
      <c r="M66" s="45" t="s">
        <v>59</v>
      </c>
      <c r="N66" s="31"/>
      <c r="O66" s="31"/>
      <c r="P66" s="31"/>
      <c r="Q66" s="31"/>
      <c r="R66" s="31"/>
      <c r="S66" s="31"/>
      <c r="T66" s="31"/>
      <c r="U66" s="123" t="s">
        <v>42</v>
      </c>
      <c r="V66" s="120"/>
      <c r="W66" s="119"/>
      <c r="X66" s="119"/>
      <c r="Y66" s="119"/>
      <c r="Z66" s="119"/>
      <c r="AA66" s="119"/>
      <c r="AB66" s="117"/>
      <c r="AC66" s="117"/>
      <c r="AD66" s="117"/>
      <c r="AE66" s="85"/>
      <c r="AF66" s="85"/>
      <c r="AG66" s="85"/>
      <c r="AH66" s="85"/>
      <c r="AJ66" s="85"/>
      <c r="AK66" s="85"/>
      <c r="AL66" s="100" t="s">
        <v>392</v>
      </c>
      <c r="AM66" s="100"/>
      <c r="AN66" s="102" t="s">
        <v>446</v>
      </c>
      <c r="AO66" s="102"/>
      <c r="AP66" s="102"/>
      <c r="AQ66" s="104" t="s">
        <v>527</v>
      </c>
      <c r="AR66" s="104"/>
      <c r="AS66" s="45" t="s">
        <v>639</v>
      </c>
      <c r="AV66" s="358">
        <v>2022</v>
      </c>
      <c r="AW66" s="151"/>
      <c r="AX66" s="155"/>
      <c r="AY66" s="151"/>
      <c r="AZ66" s="151"/>
      <c r="BA66" s="151"/>
      <c r="BB66" s="151"/>
      <c r="BC66" s="151"/>
      <c r="BD66" s="151"/>
      <c r="BE66" s="151"/>
      <c r="BF66" s="151"/>
      <c r="BG66" s="151"/>
      <c r="CA66" s="151"/>
      <c r="CB66" s="151"/>
      <c r="CC66" s="151"/>
      <c r="CD66" s="151"/>
      <c r="CE66" s="151"/>
      <c r="CF66" s="151"/>
      <c r="CG66" s="151"/>
    </row>
    <row r="67" spans="1:85" ht="12.75" customHeight="1" x14ac:dyDescent="0.3">
      <c r="B67" s="28"/>
      <c r="C67" s="29"/>
      <c r="D67" s="92" t="s">
        <v>128</v>
      </c>
      <c r="E67" s="20"/>
      <c r="F67" s="41"/>
      <c r="G67" s="41"/>
      <c r="H67" s="20"/>
      <c r="I67" s="3"/>
      <c r="J67" s="195" t="s">
        <v>876</v>
      </c>
      <c r="K67" s="112"/>
      <c r="L67" s="112"/>
      <c r="M67" s="45" t="s">
        <v>60</v>
      </c>
      <c r="N67" s="32"/>
      <c r="O67" s="32"/>
      <c r="P67" s="32"/>
      <c r="Q67" s="31"/>
      <c r="R67" s="31"/>
      <c r="S67" s="31"/>
      <c r="T67" s="31"/>
      <c r="U67" s="123" t="s">
        <v>15</v>
      </c>
      <c r="V67" s="119"/>
      <c r="W67" s="119"/>
      <c r="X67" s="119"/>
      <c r="Y67" s="119"/>
      <c r="Z67" s="119"/>
      <c r="AA67" s="119"/>
      <c r="AB67" s="117"/>
      <c r="AC67" s="117"/>
      <c r="AD67" s="117"/>
      <c r="AI67" s="85"/>
      <c r="AJ67" s="85"/>
      <c r="AK67" s="85"/>
      <c r="AL67" s="100" t="s">
        <v>393</v>
      </c>
      <c r="AM67" s="100"/>
      <c r="AN67" s="102" t="s">
        <v>447</v>
      </c>
      <c r="AO67" s="102"/>
      <c r="AP67" s="102"/>
      <c r="AQ67" s="104" t="s">
        <v>528</v>
      </c>
      <c r="AR67" s="104"/>
      <c r="AS67" s="176" t="s">
        <v>640</v>
      </c>
      <c r="AV67" s="358">
        <v>2023</v>
      </c>
      <c r="AW67" s="151"/>
      <c r="AX67" s="155"/>
      <c r="AY67" s="151"/>
      <c r="AZ67" s="151"/>
      <c r="BA67" s="151"/>
      <c r="BB67" s="151"/>
      <c r="BC67" s="151"/>
      <c r="BD67" s="151"/>
      <c r="BE67" s="151"/>
      <c r="BF67" s="151"/>
      <c r="BG67" s="151"/>
      <c r="CA67" s="151"/>
      <c r="CB67" s="151"/>
      <c r="CC67" s="151"/>
      <c r="CD67" s="151"/>
      <c r="CE67" s="151"/>
      <c r="CF67" s="151"/>
      <c r="CG67" s="151"/>
    </row>
    <row r="68" spans="1:85" ht="12.75" customHeight="1" x14ac:dyDescent="0.3">
      <c r="B68" s="28"/>
      <c r="C68" s="28"/>
      <c r="D68" s="92" t="s">
        <v>129</v>
      </c>
      <c r="E68" s="20"/>
      <c r="F68" s="41"/>
      <c r="G68" s="41"/>
      <c r="H68" s="20"/>
      <c r="I68" s="3"/>
      <c r="J68" s="3"/>
      <c r="K68" s="112"/>
      <c r="L68" s="112"/>
      <c r="M68" s="45" t="s">
        <v>61</v>
      </c>
      <c r="N68" s="32"/>
      <c r="O68" s="32"/>
      <c r="P68" s="32"/>
      <c r="Q68" s="31"/>
      <c r="R68" s="31"/>
      <c r="S68" s="31"/>
      <c r="T68" s="31"/>
      <c r="U68" s="124" t="s">
        <v>351</v>
      </c>
      <c r="V68" s="119"/>
      <c r="W68" s="119"/>
      <c r="X68" s="119"/>
      <c r="Y68" s="119"/>
      <c r="Z68" s="119"/>
      <c r="AA68" s="119"/>
      <c r="AB68" s="117"/>
      <c r="AC68" s="117"/>
      <c r="AD68" s="117"/>
      <c r="AI68" s="85"/>
      <c r="AJ68" s="85"/>
      <c r="AK68" s="85"/>
      <c r="AL68" s="100" t="s">
        <v>394</v>
      </c>
      <c r="AM68" s="100"/>
      <c r="AN68" s="102" t="s">
        <v>448</v>
      </c>
      <c r="AO68" s="102"/>
      <c r="AP68" s="102"/>
      <c r="AQ68" s="104" t="s">
        <v>529</v>
      </c>
      <c r="AR68" s="104"/>
      <c r="AS68" s="135" t="s">
        <v>707</v>
      </c>
      <c r="AV68" s="358">
        <v>2024</v>
      </c>
      <c r="AW68" s="151"/>
      <c r="AX68" s="151"/>
      <c r="AY68" s="151"/>
      <c r="AZ68" s="151"/>
      <c r="BA68" s="151"/>
      <c r="BB68" s="151"/>
      <c r="BC68" s="151"/>
      <c r="BD68" s="151"/>
      <c r="BE68" s="151"/>
      <c r="BF68" s="151"/>
      <c r="BG68" s="151"/>
      <c r="CA68" s="151" t="s">
        <v>779</v>
      </c>
      <c r="CB68" s="151"/>
      <c r="CC68" s="151"/>
      <c r="CD68" s="151"/>
      <c r="CE68" s="151"/>
      <c r="CF68" s="151"/>
      <c r="CG68" s="151"/>
    </row>
    <row r="69" spans="1:85" ht="12.75" customHeight="1" x14ac:dyDescent="0.3">
      <c r="B69" s="28"/>
      <c r="C69" s="28"/>
      <c r="D69" s="92" t="s">
        <v>130</v>
      </c>
      <c r="E69" s="20"/>
      <c r="F69" s="41"/>
      <c r="G69" s="41"/>
      <c r="H69" s="20"/>
      <c r="I69" s="3"/>
      <c r="J69" s="3"/>
      <c r="K69" s="112"/>
      <c r="L69" s="112"/>
      <c r="M69" s="45" t="s">
        <v>62</v>
      </c>
      <c r="N69" s="32"/>
      <c r="O69" s="32"/>
      <c r="P69" s="32"/>
      <c r="Q69" s="31"/>
      <c r="R69" s="31"/>
      <c r="S69" s="31"/>
      <c r="T69" s="31"/>
      <c r="U69" s="124" t="s">
        <v>43</v>
      </c>
      <c r="V69" s="119"/>
      <c r="W69" s="119"/>
      <c r="X69" s="119"/>
      <c r="Y69" s="119"/>
      <c r="Z69" s="119"/>
      <c r="AA69" s="119"/>
      <c r="AB69" s="117"/>
      <c r="AC69" s="117"/>
      <c r="AD69" s="117"/>
      <c r="AI69" s="85"/>
      <c r="AJ69" s="85"/>
      <c r="AK69" s="85"/>
      <c r="AL69" s="100" t="s">
        <v>395</v>
      </c>
      <c r="AM69" s="100"/>
      <c r="AN69" s="102" t="s">
        <v>449</v>
      </c>
      <c r="AO69" s="102"/>
      <c r="AP69" s="102"/>
      <c r="AQ69" s="104" t="s">
        <v>530</v>
      </c>
      <c r="AR69" s="104"/>
      <c r="AS69" s="135" t="s">
        <v>708</v>
      </c>
      <c r="AV69" s="358">
        <v>2025</v>
      </c>
      <c r="AW69" s="151"/>
      <c r="AX69" s="151"/>
      <c r="AY69" s="151"/>
      <c r="AZ69" s="151"/>
      <c r="BA69" s="151"/>
      <c r="BB69" s="151"/>
      <c r="BC69" s="151"/>
      <c r="BD69" s="151"/>
      <c r="BE69" s="151"/>
      <c r="BF69" s="151"/>
      <c r="BG69" s="151"/>
      <c r="CA69" s="151" t="s">
        <v>741</v>
      </c>
      <c r="CB69" s="151"/>
      <c r="CC69" s="151"/>
      <c r="CD69" s="151"/>
      <c r="CE69" s="151"/>
      <c r="CF69" s="151"/>
      <c r="CG69" s="151"/>
    </row>
    <row r="70" spans="1:85" ht="12.75" customHeight="1" x14ac:dyDescent="0.3">
      <c r="A70" s="74"/>
      <c r="B70" s="28"/>
      <c r="C70" s="28"/>
      <c r="D70" s="92" t="s">
        <v>140</v>
      </c>
      <c r="E70" s="20"/>
      <c r="F70" s="41"/>
      <c r="G70" s="41"/>
      <c r="H70" s="20"/>
      <c r="I70" s="3"/>
      <c r="J70" s="3"/>
      <c r="K70" s="112"/>
      <c r="L70" s="112"/>
      <c r="M70" s="32"/>
      <c r="N70" s="32"/>
      <c r="O70" s="32"/>
      <c r="P70" s="32"/>
      <c r="Q70" s="31"/>
      <c r="R70" s="31"/>
      <c r="S70" s="31"/>
      <c r="T70" s="31"/>
      <c r="U70" s="124" t="s">
        <v>352</v>
      </c>
      <c r="V70" s="119"/>
      <c r="W70" s="119"/>
      <c r="X70" s="119"/>
      <c r="Y70" s="119"/>
      <c r="Z70" s="119"/>
      <c r="AA70" s="119"/>
      <c r="AB70" s="117"/>
      <c r="AC70" s="117"/>
      <c r="AD70" s="117"/>
      <c r="AE70" s="85"/>
      <c r="AF70" s="85"/>
      <c r="AG70" s="85"/>
      <c r="AH70" s="85"/>
      <c r="AI70" s="85"/>
      <c r="AJ70" s="85"/>
      <c r="AK70" s="85"/>
      <c r="AL70" s="100" t="s">
        <v>396</v>
      </c>
      <c r="AM70" s="100"/>
      <c r="AN70" s="102" t="s">
        <v>450</v>
      </c>
      <c r="AO70" s="102"/>
      <c r="AP70" s="102"/>
      <c r="AQ70" s="104" t="s">
        <v>531</v>
      </c>
      <c r="AR70" s="104"/>
      <c r="AS70" s="45" t="s">
        <v>641</v>
      </c>
      <c r="AV70" s="358">
        <v>2026</v>
      </c>
      <c r="AW70" s="151"/>
      <c r="AX70" s="151"/>
      <c r="AY70" s="151"/>
      <c r="AZ70" s="151"/>
      <c r="BA70" s="151"/>
      <c r="BB70" s="151"/>
      <c r="BC70" s="151"/>
      <c r="BD70" s="151"/>
      <c r="BE70" s="151"/>
      <c r="BF70" s="151"/>
      <c r="BG70" s="151"/>
      <c r="CA70" s="151" t="s">
        <v>772</v>
      </c>
      <c r="CB70" s="151" t="s">
        <v>742</v>
      </c>
      <c r="CC70" s="151" t="s">
        <v>742</v>
      </c>
      <c r="CD70" s="151" t="s">
        <v>782</v>
      </c>
      <c r="CE70" s="151" t="s">
        <v>743</v>
      </c>
      <c r="CF70" s="151" t="s">
        <v>744</v>
      </c>
      <c r="CG70" s="151" t="s">
        <v>745</v>
      </c>
    </row>
    <row r="71" spans="1:85" ht="12.75" customHeight="1" x14ac:dyDescent="0.2">
      <c r="A71" s="47" t="s">
        <v>278</v>
      </c>
      <c r="B71" s="47"/>
      <c r="C71" s="47"/>
      <c r="D71" s="55" t="s">
        <v>278</v>
      </c>
      <c r="E71" s="31"/>
      <c r="F71" s="31"/>
      <c r="G71" s="31"/>
      <c r="H71" s="38" t="s">
        <v>278</v>
      </c>
      <c r="I71" s="3"/>
      <c r="J71" s="3"/>
      <c r="K71" s="3"/>
      <c r="L71" s="3"/>
      <c r="M71" s="28" t="s">
        <v>282</v>
      </c>
      <c r="N71" s="30"/>
      <c r="O71" s="28"/>
      <c r="P71" s="28"/>
      <c r="Q71" s="28"/>
      <c r="R71" s="28"/>
      <c r="S71" s="28"/>
      <c r="T71" s="28"/>
      <c r="U71" s="124" t="s">
        <v>353</v>
      </c>
      <c r="V71" s="119"/>
      <c r="W71" s="119"/>
      <c r="X71" s="119"/>
      <c r="Y71" s="119"/>
      <c r="Z71" s="119"/>
      <c r="AA71" s="119"/>
      <c r="AB71" s="117"/>
      <c r="AC71" s="117"/>
      <c r="AD71" s="117"/>
      <c r="AH71" s="85"/>
      <c r="AI71" s="85"/>
      <c r="AJ71" s="85"/>
      <c r="AK71" s="85"/>
      <c r="AL71" s="100" t="s">
        <v>397</v>
      </c>
      <c r="AM71" s="100"/>
      <c r="AN71" s="102" t="s">
        <v>451</v>
      </c>
      <c r="AO71" s="102"/>
      <c r="AP71" s="102"/>
      <c r="AQ71" s="104" t="s">
        <v>532</v>
      </c>
      <c r="AR71" s="104"/>
      <c r="AS71" s="34" t="s">
        <v>642</v>
      </c>
      <c r="AW71" s="151"/>
      <c r="AX71" s="151"/>
      <c r="AY71" s="151"/>
      <c r="AZ71" s="151"/>
      <c r="BA71" s="151"/>
      <c r="BB71" s="151"/>
      <c r="BC71" s="151"/>
      <c r="BD71" s="151"/>
      <c r="BE71" s="151"/>
      <c r="BF71" s="151"/>
      <c r="BG71" s="151"/>
      <c r="CA71" s="151" t="s">
        <v>781</v>
      </c>
      <c r="CB71" s="151" t="s">
        <v>782</v>
      </c>
      <c r="CC71" s="151" t="s">
        <v>746</v>
      </c>
      <c r="CD71" s="151" t="s">
        <v>747</v>
      </c>
      <c r="CE71" s="151" t="s">
        <v>748</v>
      </c>
      <c r="CF71" s="151" t="s">
        <v>749</v>
      </c>
      <c r="CG71" s="151" t="s">
        <v>750</v>
      </c>
    </row>
    <row r="72" spans="1:85" ht="12.75" customHeight="1" x14ac:dyDescent="0.2">
      <c r="A72" s="48" t="s">
        <v>51</v>
      </c>
      <c r="B72" s="47"/>
      <c r="C72" s="47"/>
      <c r="D72" s="56" t="s">
        <v>53</v>
      </c>
      <c r="E72" s="31"/>
      <c r="F72" s="31"/>
      <c r="G72" s="31"/>
      <c r="H72" s="39" t="s">
        <v>280</v>
      </c>
      <c r="I72" s="112"/>
      <c r="J72" s="3"/>
      <c r="K72" s="3"/>
      <c r="L72" s="3"/>
      <c r="M72" s="30" t="s">
        <v>281</v>
      </c>
      <c r="N72" s="28"/>
      <c r="O72" s="29"/>
      <c r="P72" s="29"/>
      <c r="Q72" s="28"/>
      <c r="R72" s="28"/>
      <c r="S72" s="28"/>
      <c r="T72" s="28"/>
      <c r="U72" s="119" t="s">
        <v>354</v>
      </c>
      <c r="V72" s="120"/>
      <c r="W72" s="119"/>
      <c r="X72" s="119"/>
      <c r="Y72" s="119"/>
      <c r="Z72" s="119"/>
      <c r="AA72" s="119"/>
      <c r="AB72" s="117"/>
      <c r="AC72" s="117"/>
      <c r="AD72" s="117"/>
      <c r="AE72" s="85" t="s">
        <v>148</v>
      </c>
      <c r="AF72" s="85"/>
      <c r="AG72" s="85"/>
      <c r="AH72" s="85"/>
      <c r="AI72" s="85"/>
      <c r="AJ72" s="85"/>
      <c r="AK72" s="85"/>
      <c r="AL72" s="100" t="s">
        <v>398</v>
      </c>
      <c r="AM72" s="100"/>
      <c r="AN72" s="102" t="s">
        <v>452</v>
      </c>
      <c r="AO72" s="102"/>
      <c r="AP72" s="102"/>
      <c r="AQ72" s="104" t="s">
        <v>533</v>
      </c>
      <c r="AR72" s="104"/>
      <c r="AS72" s="58" t="s">
        <v>643</v>
      </c>
      <c r="CA72" s="151" t="s">
        <v>773</v>
      </c>
      <c r="CB72" s="151" t="s">
        <v>743</v>
      </c>
      <c r="CC72" s="151" t="s">
        <v>751</v>
      </c>
      <c r="CD72" s="151" t="s">
        <v>752</v>
      </c>
      <c r="CE72" s="151" t="s">
        <v>753</v>
      </c>
      <c r="CF72" s="151" t="s">
        <v>754</v>
      </c>
      <c r="CG72" s="151" t="s">
        <v>755</v>
      </c>
    </row>
    <row r="73" spans="1:85" ht="12.75" customHeight="1" x14ac:dyDescent="0.2">
      <c r="A73" s="49" t="s">
        <v>173</v>
      </c>
      <c r="B73" s="47"/>
      <c r="C73" s="47"/>
      <c r="D73" s="135" t="s">
        <v>557</v>
      </c>
      <c r="E73" s="31"/>
      <c r="F73" s="31"/>
      <c r="G73" s="32"/>
      <c r="H73" s="62" t="s">
        <v>222</v>
      </c>
      <c r="I73" s="3"/>
      <c r="J73" s="3"/>
      <c r="K73" s="3"/>
      <c r="L73" s="3"/>
      <c r="M73" s="43" t="s">
        <v>96</v>
      </c>
      <c r="N73" s="29"/>
      <c r="O73" s="29"/>
      <c r="P73" s="29"/>
      <c r="Q73" s="28"/>
      <c r="R73" s="28"/>
      <c r="S73" s="28"/>
      <c r="T73" s="28"/>
      <c r="U73" s="119" t="s">
        <v>350</v>
      </c>
      <c r="V73" s="120"/>
      <c r="W73" s="119"/>
      <c r="X73" s="119"/>
      <c r="Y73" s="119"/>
      <c r="Z73" s="119"/>
      <c r="AA73" s="119"/>
      <c r="AB73" s="117"/>
      <c r="AC73" s="117"/>
      <c r="AD73" s="117"/>
      <c r="AE73" s="85" t="s">
        <v>1175</v>
      </c>
      <c r="AF73" s="85"/>
      <c r="AG73" s="85"/>
      <c r="AH73" s="85"/>
      <c r="AI73" s="85"/>
      <c r="AJ73" s="85"/>
      <c r="AK73" s="85"/>
      <c r="AL73" s="100" t="s">
        <v>399</v>
      </c>
      <c r="AM73" s="100"/>
      <c r="AN73" s="102" t="s">
        <v>453</v>
      </c>
      <c r="AO73" s="102"/>
      <c r="AP73" s="102"/>
      <c r="AQ73" s="104" t="s">
        <v>534</v>
      </c>
      <c r="AR73" s="104"/>
      <c r="AS73" s="58" t="s">
        <v>607</v>
      </c>
      <c r="AW73" s="172" t="s">
        <v>632</v>
      </c>
      <c r="AX73" s="172"/>
      <c r="CA73" s="151" t="s">
        <v>774</v>
      </c>
      <c r="CB73" s="151" t="s">
        <v>744</v>
      </c>
      <c r="CC73" s="151" t="s">
        <v>756</v>
      </c>
      <c r="CD73" s="151" t="s">
        <v>757</v>
      </c>
      <c r="CE73" s="151" t="s">
        <v>758</v>
      </c>
      <c r="CF73" s="151" t="s">
        <v>759</v>
      </c>
      <c r="CG73" s="151" t="s">
        <v>760</v>
      </c>
    </row>
    <row r="74" spans="1:85" ht="12.75" customHeight="1" x14ac:dyDescent="0.2">
      <c r="A74" s="49"/>
      <c r="B74" s="47"/>
      <c r="C74" s="47"/>
      <c r="D74" s="45"/>
      <c r="E74" s="31"/>
      <c r="F74" s="31"/>
      <c r="G74" s="32"/>
      <c r="H74" s="62" t="s">
        <v>249</v>
      </c>
      <c r="I74" s="3"/>
      <c r="J74" s="3"/>
      <c r="K74" s="3"/>
      <c r="L74" s="3"/>
      <c r="M74" s="43" t="s">
        <v>189</v>
      </c>
      <c r="N74" s="29"/>
      <c r="O74" s="29"/>
      <c r="P74" s="29"/>
      <c r="Q74" s="28"/>
      <c r="R74" s="28"/>
      <c r="S74" s="28"/>
      <c r="T74" s="28"/>
      <c r="U74" s="124" t="s">
        <v>100</v>
      </c>
      <c r="V74" s="120"/>
      <c r="W74" s="119"/>
      <c r="X74" s="119"/>
      <c r="Y74" s="119"/>
      <c r="Z74" s="119"/>
      <c r="AA74" s="119"/>
      <c r="AB74" s="117"/>
      <c r="AC74" s="117"/>
      <c r="AD74" s="117"/>
      <c r="AE74" s="85" t="s">
        <v>150</v>
      </c>
      <c r="AF74" s="85"/>
      <c r="AG74" s="85"/>
      <c r="AH74" s="85"/>
      <c r="AI74" s="85"/>
      <c r="AJ74" s="85"/>
      <c r="AK74" s="85"/>
      <c r="AL74" s="100" t="s">
        <v>400</v>
      </c>
      <c r="AM74" s="100"/>
      <c r="AN74" s="102" t="s">
        <v>454</v>
      </c>
      <c r="AO74" s="102"/>
      <c r="AP74" s="102"/>
      <c r="AQ74" s="104" t="s">
        <v>535</v>
      </c>
      <c r="AR74" s="104"/>
      <c r="AS74" s="58" t="s">
        <v>644</v>
      </c>
      <c r="AW74" s="171" t="s">
        <v>680</v>
      </c>
      <c r="AX74" s="173" t="s">
        <v>681</v>
      </c>
      <c r="CA74" s="151" t="s">
        <v>775</v>
      </c>
      <c r="CB74" s="151" t="s">
        <v>745</v>
      </c>
      <c r="CC74" s="151" t="s">
        <v>761</v>
      </c>
      <c r="CD74" s="151" t="s">
        <v>762</v>
      </c>
      <c r="CE74" s="151" t="s">
        <v>763</v>
      </c>
      <c r="CF74" s="151"/>
      <c r="CG74" s="151" t="s">
        <v>764</v>
      </c>
    </row>
    <row r="75" spans="1:85" ht="12.75" customHeight="1" x14ac:dyDescent="0.2">
      <c r="A75" s="49"/>
      <c r="B75" s="47"/>
      <c r="C75" s="47"/>
      <c r="D75" s="45"/>
      <c r="E75" s="31"/>
      <c r="F75" s="31"/>
      <c r="G75" s="32"/>
      <c r="H75" s="62" t="s">
        <v>223</v>
      </c>
      <c r="I75" s="3"/>
      <c r="J75" s="3"/>
      <c r="K75" s="3"/>
      <c r="L75" s="3"/>
      <c r="M75" s="43" t="s">
        <v>190</v>
      </c>
      <c r="N75" s="29"/>
      <c r="O75" s="29"/>
      <c r="P75" s="65"/>
      <c r="Q75" s="28"/>
      <c r="R75" s="28"/>
      <c r="S75" s="28"/>
      <c r="T75" s="28"/>
      <c r="U75" s="124" t="s">
        <v>975</v>
      </c>
      <c r="V75" s="120"/>
      <c r="W75" s="119"/>
      <c r="X75" s="119"/>
      <c r="Y75" s="119"/>
      <c r="Z75" s="119"/>
      <c r="AA75" s="119"/>
      <c r="AB75" s="117"/>
      <c r="AC75" s="117"/>
      <c r="AD75" s="117"/>
      <c r="AE75" s="85" t="s">
        <v>1175</v>
      </c>
      <c r="AF75" s="85"/>
      <c r="AG75" s="85"/>
      <c r="AH75" s="85"/>
      <c r="AI75" s="85"/>
      <c r="AJ75" s="85"/>
      <c r="AK75" s="85"/>
      <c r="AL75" s="100" t="s">
        <v>401</v>
      </c>
      <c r="AM75" s="100"/>
      <c r="AN75" s="102" t="s">
        <v>455</v>
      </c>
      <c r="AO75" s="102"/>
      <c r="AP75" s="102"/>
      <c r="AQ75" s="104" t="s">
        <v>536</v>
      </c>
      <c r="AR75" s="104"/>
      <c r="AS75" s="59" t="s">
        <v>645</v>
      </c>
      <c r="AW75" s="151" t="s">
        <v>272</v>
      </c>
      <c r="AX75" s="1" t="s">
        <v>690</v>
      </c>
      <c r="AY75" s="1" t="s">
        <v>690</v>
      </c>
      <c r="AZ75" s="3" t="s">
        <v>682</v>
      </c>
      <c r="BA75" s="192" t="s">
        <v>711</v>
      </c>
      <c r="BB75" s="3" t="s">
        <v>939</v>
      </c>
      <c r="BC75" s="3" t="s">
        <v>689</v>
      </c>
      <c r="BD75" s="1" t="s">
        <v>695</v>
      </c>
      <c r="BE75" s="1" t="s">
        <v>683</v>
      </c>
      <c r="BF75" s="1" t="s">
        <v>687</v>
      </c>
      <c r="BH75" s="1" t="s">
        <v>982</v>
      </c>
      <c r="BI75" s="1" t="s">
        <v>696</v>
      </c>
      <c r="BJ75" s="1" t="s">
        <v>983</v>
      </c>
      <c r="BK75" s="1" t="s">
        <v>684</v>
      </c>
      <c r="BL75" s="1" t="s">
        <v>685</v>
      </c>
      <c r="BM75" s="1" t="s">
        <v>686</v>
      </c>
      <c r="BN75" s="3" t="s">
        <v>780</v>
      </c>
      <c r="BO75" s="1" t="s">
        <v>778</v>
      </c>
      <c r="BP75" s="1" t="s">
        <v>777</v>
      </c>
      <c r="BQ75" s="1" t="s">
        <v>826</v>
      </c>
      <c r="BR75" s="1" t="s">
        <v>855</v>
      </c>
      <c r="BS75" s="1" t="s">
        <v>856</v>
      </c>
      <c r="BT75" s="1" t="s">
        <v>858</v>
      </c>
      <c r="BU75" s="1" t="s">
        <v>859</v>
      </c>
      <c r="BV75" s="1" t="s">
        <v>849</v>
      </c>
      <c r="BW75" s="1" t="s">
        <v>860</v>
      </c>
      <c r="BX75" s="1" t="s">
        <v>852</v>
      </c>
      <c r="BY75" s="1" t="s">
        <v>1055</v>
      </c>
      <c r="BZ75" s="1" t="s">
        <v>963</v>
      </c>
      <c r="CA75" s="151"/>
      <c r="CB75" s="151"/>
      <c r="CC75" s="151" t="s">
        <v>765</v>
      </c>
      <c r="CD75" s="151" t="s">
        <v>766</v>
      </c>
      <c r="CE75" s="151" t="s">
        <v>767</v>
      </c>
      <c r="CF75" s="151"/>
      <c r="CG75" s="151"/>
    </row>
    <row r="76" spans="1:85" ht="12.75" customHeight="1" x14ac:dyDescent="0.2">
      <c r="A76" s="49"/>
      <c r="B76" s="47"/>
      <c r="C76" s="47"/>
      <c r="D76" s="135"/>
      <c r="E76" s="31"/>
      <c r="F76" s="31"/>
      <c r="G76" s="32"/>
      <c r="H76" s="62" t="s">
        <v>226</v>
      </c>
      <c r="I76" s="3"/>
      <c r="J76" s="3"/>
      <c r="K76" s="3"/>
      <c r="L76" s="3"/>
      <c r="M76" s="43" t="s">
        <v>97</v>
      </c>
      <c r="N76" s="29"/>
      <c r="O76" s="29"/>
      <c r="P76" s="65"/>
      <c r="Q76" s="28"/>
      <c r="R76" s="28"/>
      <c r="S76" s="28"/>
      <c r="T76" s="28"/>
      <c r="U76" s="124" t="s">
        <v>45</v>
      </c>
      <c r="V76" s="120"/>
      <c r="W76" s="119"/>
      <c r="X76" s="119"/>
      <c r="Y76" s="119"/>
      <c r="Z76" s="119"/>
      <c r="AA76" s="119"/>
      <c r="AB76" s="117"/>
      <c r="AC76" s="117"/>
      <c r="AD76" s="117"/>
      <c r="AE76" s="85" t="s">
        <v>1173</v>
      </c>
      <c r="AF76" s="85"/>
      <c r="AG76" s="85"/>
      <c r="AH76" s="85"/>
      <c r="AI76" s="85"/>
      <c r="AJ76" s="85"/>
      <c r="AK76" s="85"/>
      <c r="AL76" s="100" t="s">
        <v>402</v>
      </c>
      <c r="AM76" s="100"/>
      <c r="AN76" s="102" t="s">
        <v>456</v>
      </c>
      <c r="AO76" s="102"/>
      <c r="AP76" s="102"/>
      <c r="AQ76" s="104" t="s">
        <v>537</v>
      </c>
      <c r="AR76" s="104"/>
      <c r="AS76" s="59" t="s">
        <v>646</v>
      </c>
      <c r="AW76" s="151" t="s">
        <v>213</v>
      </c>
      <c r="AX76" s="3" t="s">
        <v>624</v>
      </c>
      <c r="AY76" s="3" t="s">
        <v>682</v>
      </c>
      <c r="AZ76" s="1" t="s">
        <v>948</v>
      </c>
      <c r="BA76" s="193" t="s">
        <v>948</v>
      </c>
      <c r="BB76" s="1" t="s">
        <v>948</v>
      </c>
      <c r="BC76" s="1" t="s">
        <v>948</v>
      </c>
      <c r="BD76" s="1" t="s">
        <v>948</v>
      </c>
      <c r="BE76" s="1" t="s">
        <v>948</v>
      </c>
      <c r="BF76" s="1" t="s">
        <v>948</v>
      </c>
      <c r="BH76" s="1" t="s">
        <v>948</v>
      </c>
      <c r="BI76" s="1" t="s">
        <v>948</v>
      </c>
      <c r="BJ76" s="1" t="s">
        <v>948</v>
      </c>
      <c r="BK76" s="1" t="s">
        <v>948</v>
      </c>
      <c r="BL76" s="1" t="s">
        <v>948</v>
      </c>
      <c r="BM76" s="1" t="s">
        <v>948</v>
      </c>
      <c r="BN76" s="3" t="s">
        <v>948</v>
      </c>
      <c r="BO76" s="3" t="s">
        <v>948</v>
      </c>
      <c r="BP76" s="3" t="s">
        <v>948</v>
      </c>
      <c r="BQ76" s="1" t="s">
        <v>948</v>
      </c>
      <c r="BR76" s="1" t="s">
        <v>948</v>
      </c>
      <c r="BS76" s="1" t="s">
        <v>948</v>
      </c>
      <c r="BT76" s="1" t="s">
        <v>948</v>
      </c>
      <c r="BU76" s="1" t="s">
        <v>948</v>
      </c>
      <c r="BV76" s="1" t="s">
        <v>948</v>
      </c>
      <c r="BW76" s="1" t="s">
        <v>948</v>
      </c>
      <c r="BX76" s="1" t="s">
        <v>948</v>
      </c>
      <c r="BY76" s="1" t="s">
        <v>948</v>
      </c>
      <c r="BZ76" s="1" t="s">
        <v>948</v>
      </c>
      <c r="CA76" s="151"/>
      <c r="CB76" s="151"/>
      <c r="CC76" s="151"/>
      <c r="CD76" s="151" t="s">
        <v>768</v>
      </c>
      <c r="CE76" s="151" t="s">
        <v>769</v>
      </c>
      <c r="CF76" s="151"/>
      <c r="CG76" s="151"/>
    </row>
    <row r="77" spans="1:85" ht="12.75" customHeight="1" x14ac:dyDescent="0.2">
      <c r="A77" s="49"/>
      <c r="B77" s="47"/>
      <c r="C77" s="47"/>
      <c r="D77" s="135"/>
      <c r="E77" s="31"/>
      <c r="F77" s="31"/>
      <c r="G77" s="32"/>
      <c r="H77" s="62" t="s">
        <v>250</v>
      </c>
      <c r="I77" s="3"/>
      <c r="J77" s="3"/>
      <c r="K77" s="3"/>
      <c r="L77" s="3"/>
      <c r="M77" s="43" t="s">
        <v>191</v>
      </c>
      <c r="N77" s="29"/>
      <c r="O77" s="29"/>
      <c r="P77" s="65"/>
      <c r="Q77" s="66"/>
      <c r="R77" s="66"/>
      <c r="S77" s="66"/>
      <c r="T77" s="66"/>
      <c r="U77" s="124" t="s">
        <v>44</v>
      </c>
      <c r="V77" s="120"/>
      <c r="W77" s="119"/>
      <c r="X77" s="119"/>
      <c r="Y77" s="119"/>
      <c r="Z77" s="119"/>
      <c r="AA77" s="119"/>
      <c r="AB77" s="117"/>
      <c r="AC77" s="117"/>
      <c r="AD77" s="117"/>
      <c r="AE77" s="85" t="s">
        <v>149</v>
      </c>
      <c r="AF77" s="85"/>
      <c r="AG77" s="85"/>
      <c r="AH77" s="85"/>
      <c r="AI77" s="85"/>
      <c r="AJ77" s="85"/>
      <c r="AK77" s="85"/>
      <c r="AL77" s="100" t="s">
        <v>403</v>
      </c>
      <c r="AM77" s="100"/>
      <c r="AN77" s="102" t="s">
        <v>457</v>
      </c>
      <c r="AO77" s="102"/>
      <c r="AP77" s="102"/>
      <c r="AQ77" s="104" t="s">
        <v>538</v>
      </c>
      <c r="AR77" s="104"/>
      <c r="AS77" s="59" t="s">
        <v>647</v>
      </c>
      <c r="AW77" s="151" t="s">
        <v>202</v>
      </c>
      <c r="AX77" s="3" t="s">
        <v>932</v>
      </c>
      <c r="AY77" s="3" t="s">
        <v>939</v>
      </c>
      <c r="BF77" s="1" t="s">
        <v>951</v>
      </c>
      <c r="BN77" s="3"/>
      <c r="BO77" s="3"/>
      <c r="BP77" s="3"/>
      <c r="CA77" s="151"/>
      <c r="CB77" s="151"/>
      <c r="CC77" s="151"/>
      <c r="CD77" s="151" t="s">
        <v>770</v>
      </c>
      <c r="CE77" s="151" t="s">
        <v>771</v>
      </c>
      <c r="CF77" s="151"/>
      <c r="CG77" s="151"/>
    </row>
    <row r="78" spans="1:85" ht="12.75" customHeight="1" x14ac:dyDescent="0.2">
      <c r="A78" s="49"/>
      <c r="B78" s="50"/>
      <c r="C78" s="50"/>
      <c r="D78" s="45"/>
      <c r="E78" s="57"/>
      <c r="F78" s="57"/>
      <c r="G78" s="32"/>
      <c r="H78" s="62" t="s">
        <v>251</v>
      </c>
      <c r="I78" s="3"/>
      <c r="J78" s="3"/>
      <c r="K78" s="3"/>
      <c r="L78" s="3"/>
      <c r="M78" s="43" t="s">
        <v>193</v>
      </c>
      <c r="N78" s="29"/>
      <c r="O78" s="29"/>
      <c r="P78" s="65"/>
      <c r="Q78" s="66"/>
      <c r="R78" s="66"/>
      <c r="S78" s="66"/>
      <c r="T78" s="66"/>
      <c r="U78" s="124" t="s">
        <v>364</v>
      </c>
      <c r="V78" s="120"/>
      <c r="W78" s="119"/>
      <c r="X78" s="119"/>
      <c r="Y78" s="119"/>
      <c r="Z78" s="119"/>
      <c r="AA78" s="119"/>
      <c r="AB78" s="117"/>
      <c r="AC78" s="117"/>
      <c r="AD78" s="117"/>
      <c r="AE78" s="85" t="s">
        <v>172</v>
      </c>
      <c r="AF78" s="85"/>
      <c r="AG78" s="85"/>
      <c r="AH78" s="85"/>
      <c r="AI78" s="85"/>
      <c r="AJ78" s="85"/>
      <c r="AK78" s="85"/>
      <c r="AL78" s="100" t="s">
        <v>404</v>
      </c>
      <c r="AM78" s="100"/>
      <c r="AN78" s="102" t="s">
        <v>458</v>
      </c>
      <c r="AO78" s="102"/>
      <c r="AP78" s="102"/>
      <c r="AQ78" s="104" t="s">
        <v>539</v>
      </c>
      <c r="AR78" s="104"/>
      <c r="AS78" s="59" t="s">
        <v>648</v>
      </c>
      <c r="AW78" s="151" t="s">
        <v>605</v>
      </c>
      <c r="AX78" s="3" t="s">
        <v>662</v>
      </c>
      <c r="AY78" s="3" t="s">
        <v>689</v>
      </c>
      <c r="BF78" s="1" t="s">
        <v>623</v>
      </c>
      <c r="BN78" s="3"/>
      <c r="BO78" s="3"/>
      <c r="BP78" s="3"/>
    </row>
    <row r="79" spans="1:85" ht="12.75" customHeight="1" x14ac:dyDescent="0.2">
      <c r="A79" s="49"/>
      <c r="B79" s="50"/>
      <c r="C79" s="50"/>
      <c r="D79" s="34" t="s">
        <v>911</v>
      </c>
      <c r="E79" s="57"/>
      <c r="F79" s="57"/>
      <c r="G79" s="32"/>
      <c r="H79" s="82" t="s">
        <v>1172</v>
      </c>
      <c r="I79" s="19"/>
      <c r="J79" s="19"/>
      <c r="K79" s="3"/>
      <c r="L79" s="3"/>
      <c r="M79" s="43" t="s">
        <v>192</v>
      </c>
      <c r="N79" s="29"/>
      <c r="O79" s="29"/>
      <c r="P79" s="65"/>
      <c r="Q79" s="66"/>
      <c r="R79" s="66"/>
      <c r="S79" s="66"/>
      <c r="T79" s="66"/>
      <c r="U79" s="124" t="s">
        <v>101</v>
      </c>
      <c r="V79" s="120"/>
      <c r="W79" s="119"/>
      <c r="X79" s="119"/>
      <c r="Y79" s="119"/>
      <c r="Z79" s="119"/>
      <c r="AA79" s="119"/>
      <c r="AB79" s="117"/>
      <c r="AC79" s="117"/>
      <c r="AD79" s="117"/>
      <c r="AE79" s="85"/>
      <c r="AF79" s="85"/>
      <c r="AG79" s="85"/>
      <c r="AH79" s="85"/>
      <c r="AI79" s="85"/>
      <c r="AJ79" s="85"/>
      <c r="AK79" s="85"/>
      <c r="AL79" s="100" t="s">
        <v>405</v>
      </c>
      <c r="AM79" s="100"/>
      <c r="AN79" s="102" t="s">
        <v>459</v>
      </c>
      <c r="AO79" s="102"/>
      <c r="AP79" s="102"/>
      <c r="AQ79" s="104" t="s">
        <v>540</v>
      </c>
      <c r="AR79" s="104"/>
      <c r="AS79" s="60" t="s">
        <v>649</v>
      </c>
      <c r="AW79" s="151" t="s">
        <v>843</v>
      </c>
      <c r="AX79" s="1" t="s">
        <v>691</v>
      </c>
      <c r="AY79" s="1" t="s">
        <v>691</v>
      </c>
      <c r="BF79" s="1" t="s">
        <v>624</v>
      </c>
      <c r="BN79" s="3"/>
      <c r="BO79" s="3"/>
      <c r="BP79" s="3"/>
      <c r="CA79" s="1" t="s">
        <v>868</v>
      </c>
    </row>
    <row r="80" spans="1:85" ht="12.75" customHeight="1" x14ac:dyDescent="0.2">
      <c r="A80" s="49"/>
      <c r="B80" s="50"/>
      <c r="C80" s="50"/>
      <c r="D80" s="58" t="s">
        <v>1304</v>
      </c>
      <c r="E80" s="57"/>
      <c r="F80" s="57"/>
      <c r="G80" s="32"/>
      <c r="H80" s="115" t="s">
        <v>563</v>
      </c>
      <c r="I80" s="19"/>
      <c r="J80" s="19"/>
      <c r="K80" s="3"/>
      <c r="L80" s="3"/>
      <c r="M80" s="43" t="s">
        <v>194</v>
      </c>
      <c r="N80" s="29"/>
      <c r="O80" s="29"/>
      <c r="P80" s="65"/>
      <c r="Q80" s="66"/>
      <c r="R80" s="66"/>
      <c r="S80" s="66"/>
      <c r="T80" s="66"/>
      <c r="U80" s="124" t="s">
        <v>349</v>
      </c>
      <c r="V80" s="120"/>
      <c r="W80" s="119"/>
      <c r="X80" s="119"/>
      <c r="Y80" s="119"/>
      <c r="Z80" s="119"/>
      <c r="AA80" s="119"/>
      <c r="AB80" s="117"/>
      <c r="AC80" s="117"/>
      <c r="AD80" s="117"/>
      <c r="AE80" s="28"/>
      <c r="AF80" s="29"/>
      <c r="AG80" s="28"/>
      <c r="AH80" s="29"/>
      <c r="AI80" s="28"/>
      <c r="AJ80" s="28"/>
      <c r="AK80" s="28"/>
      <c r="AL80" s="100" t="s">
        <v>406</v>
      </c>
      <c r="AM80" s="100"/>
      <c r="AN80" s="102" t="s">
        <v>460</v>
      </c>
      <c r="AO80" s="102"/>
      <c r="AP80" s="102"/>
      <c r="AQ80" s="104" t="s">
        <v>541</v>
      </c>
      <c r="AR80" s="104"/>
      <c r="AS80" s="34" t="s">
        <v>650</v>
      </c>
      <c r="AW80" s="151" t="s">
        <v>846</v>
      </c>
      <c r="AX80" s="1" t="s">
        <v>1055</v>
      </c>
      <c r="AY80" s="1" t="s">
        <v>923</v>
      </c>
      <c r="BF80" s="1" t="s">
        <v>261</v>
      </c>
      <c r="CA80" s="1" t="s">
        <v>869</v>
      </c>
    </row>
    <row r="81" spans="1:79" ht="12.75" customHeight="1" x14ac:dyDescent="0.2">
      <c r="A81" s="49"/>
      <c r="B81" s="50"/>
      <c r="C81" s="50"/>
      <c r="D81" s="58" t="s">
        <v>912</v>
      </c>
      <c r="E81" s="57"/>
      <c r="F81" s="57"/>
      <c r="G81" s="32"/>
      <c r="H81" s="115" t="s">
        <v>564</v>
      </c>
      <c r="I81" s="19"/>
      <c r="J81" s="19"/>
      <c r="K81" s="3"/>
      <c r="L81" s="3"/>
      <c r="M81" s="43" t="s">
        <v>195</v>
      </c>
      <c r="N81" s="29"/>
      <c r="O81" s="65"/>
      <c r="P81" s="67"/>
      <c r="Q81" s="66"/>
      <c r="R81" s="66"/>
      <c r="S81" s="66"/>
      <c r="T81" s="66"/>
      <c r="U81" s="124" t="s">
        <v>225</v>
      </c>
      <c r="V81" s="120"/>
      <c r="W81" s="119"/>
      <c r="X81" s="119"/>
      <c r="Y81" s="119"/>
      <c r="Z81" s="119"/>
      <c r="AA81" s="119"/>
      <c r="AB81" s="117"/>
      <c r="AC81" s="117"/>
      <c r="AD81" s="117"/>
      <c r="AE81" s="30"/>
      <c r="AF81" s="29"/>
      <c r="AG81" s="28"/>
      <c r="AH81" s="29"/>
      <c r="AI81" s="28"/>
      <c r="AJ81" s="28"/>
      <c r="AK81" s="30"/>
      <c r="AL81" s="100" t="s">
        <v>407</v>
      </c>
      <c r="AM81" s="100"/>
      <c r="AN81" s="102" t="s">
        <v>461</v>
      </c>
      <c r="AO81" s="102"/>
      <c r="AP81" s="102"/>
      <c r="AQ81" s="104" t="s">
        <v>542</v>
      </c>
      <c r="AR81" s="104"/>
      <c r="AW81" s="151"/>
      <c r="AX81" s="1" t="s">
        <v>692</v>
      </c>
      <c r="AY81" s="1" t="s">
        <v>692</v>
      </c>
      <c r="BF81" s="1" t="s">
        <v>660</v>
      </c>
      <c r="CA81" s="1" t="s">
        <v>870</v>
      </c>
    </row>
    <row r="82" spans="1:79" ht="12.75" customHeight="1" x14ac:dyDescent="0.2">
      <c r="A82" s="49"/>
      <c r="B82" s="50"/>
      <c r="C82" s="50"/>
      <c r="D82" s="58" t="s">
        <v>913</v>
      </c>
      <c r="E82" s="57"/>
      <c r="F82" s="57"/>
      <c r="G82" s="32"/>
      <c r="H82" s="116"/>
      <c r="I82" s="3"/>
      <c r="J82" s="3"/>
      <c r="K82" s="3"/>
      <c r="L82" s="3"/>
      <c r="M82" s="43" t="s">
        <v>196</v>
      </c>
      <c r="N82" s="29"/>
      <c r="O82" s="65"/>
      <c r="P82" s="67"/>
      <c r="Q82" s="66"/>
      <c r="R82" s="66"/>
      <c r="S82" s="66"/>
      <c r="T82" s="66"/>
      <c r="U82" s="124" t="s">
        <v>46</v>
      </c>
      <c r="V82" s="120"/>
      <c r="W82" s="119"/>
      <c r="X82" s="119"/>
      <c r="Y82" s="119"/>
      <c r="Z82" s="119"/>
      <c r="AA82" s="119"/>
      <c r="AB82" s="117"/>
      <c r="AC82" s="117"/>
      <c r="AD82" s="117"/>
      <c r="AE82" s="43"/>
      <c r="AF82" s="29"/>
      <c r="AG82" s="28"/>
      <c r="AH82" s="29"/>
      <c r="AI82" s="28"/>
      <c r="AJ82" s="28"/>
      <c r="AK82" s="43"/>
      <c r="AL82" s="100" t="s">
        <v>408</v>
      </c>
      <c r="AM82" s="100"/>
      <c r="AN82" s="102" t="s">
        <v>462</v>
      </c>
      <c r="AO82" s="102"/>
      <c r="AP82" s="102"/>
      <c r="AQ82" s="104" t="s">
        <v>543</v>
      </c>
      <c r="AR82" s="104"/>
      <c r="AX82" s="1" t="s">
        <v>973</v>
      </c>
      <c r="AY82" s="1" t="s">
        <v>982</v>
      </c>
      <c r="BF82" s="1" t="s">
        <v>628</v>
      </c>
      <c r="CA82" s="1" t="s">
        <v>878</v>
      </c>
    </row>
    <row r="83" spans="1:79" ht="12.75" customHeight="1" x14ac:dyDescent="0.2">
      <c r="A83" s="49"/>
      <c r="B83" s="50"/>
      <c r="C83" s="50"/>
      <c r="D83" s="59" t="s">
        <v>914</v>
      </c>
      <c r="E83" s="57"/>
      <c r="F83" s="57"/>
      <c r="G83" s="57"/>
      <c r="H83" s="39" t="s">
        <v>151</v>
      </c>
      <c r="I83" s="3"/>
      <c r="J83" s="3"/>
      <c r="K83" s="3"/>
      <c r="L83" s="3"/>
      <c r="M83" s="29"/>
      <c r="N83" s="66"/>
      <c r="O83" s="66"/>
      <c r="P83" s="66"/>
      <c r="Q83" s="66"/>
      <c r="R83" s="66"/>
      <c r="S83" s="66"/>
      <c r="T83" s="66"/>
      <c r="U83" s="124" t="s">
        <v>275</v>
      </c>
      <c r="V83" s="120"/>
      <c r="W83" s="119"/>
      <c r="X83" s="119"/>
      <c r="Y83" s="119"/>
      <c r="Z83" s="119"/>
      <c r="AA83" s="119"/>
      <c r="AB83" s="117"/>
      <c r="AC83" s="117"/>
      <c r="AD83" s="117"/>
      <c r="AE83" s="43"/>
      <c r="AF83" s="29"/>
      <c r="AG83" s="28"/>
      <c r="AH83" s="29"/>
      <c r="AI83" s="28"/>
      <c r="AJ83" s="28"/>
      <c r="AK83" s="43"/>
      <c r="AL83" s="100" t="s">
        <v>409</v>
      </c>
      <c r="AM83" s="100"/>
      <c r="AN83" s="102" t="s">
        <v>463</v>
      </c>
      <c r="AO83" s="102"/>
      <c r="AP83" s="102"/>
      <c r="AQ83" s="104" t="s">
        <v>544</v>
      </c>
      <c r="AR83" s="104"/>
      <c r="AS83" s="34"/>
      <c r="AX83" s="1" t="s">
        <v>961</v>
      </c>
      <c r="AY83" s="1" t="s">
        <v>852</v>
      </c>
      <c r="CA83" s="1" t="s">
        <v>871</v>
      </c>
    </row>
    <row r="84" spans="1:79" ht="12.75" customHeight="1" x14ac:dyDescent="0.2">
      <c r="A84" s="49"/>
      <c r="B84" s="50"/>
      <c r="C84" s="50"/>
      <c r="D84" s="59" t="s">
        <v>915</v>
      </c>
      <c r="E84" s="57"/>
      <c r="F84" s="57"/>
      <c r="G84" s="57"/>
      <c r="H84" s="62" t="s">
        <v>272</v>
      </c>
      <c r="I84" s="3"/>
      <c r="J84" s="3"/>
      <c r="K84" s="3"/>
      <c r="L84" s="3"/>
      <c r="M84" s="30" t="s">
        <v>133</v>
      </c>
      <c r="N84" s="66"/>
      <c r="O84" s="66"/>
      <c r="P84" s="66"/>
      <c r="Q84" s="66"/>
      <c r="R84" s="66"/>
      <c r="S84" s="66"/>
      <c r="T84" s="66"/>
      <c r="U84" s="124" t="s">
        <v>153</v>
      </c>
      <c r="V84" s="120"/>
      <c r="W84" s="119"/>
      <c r="X84" s="119"/>
      <c r="Y84" s="119"/>
      <c r="Z84" s="119"/>
      <c r="AA84" s="119"/>
      <c r="AB84" s="117"/>
      <c r="AC84" s="117"/>
      <c r="AD84" s="117"/>
      <c r="AE84" s="43"/>
      <c r="AF84" s="29"/>
      <c r="AG84" s="28"/>
      <c r="AH84" s="29"/>
      <c r="AI84" s="28"/>
      <c r="AJ84" s="28"/>
      <c r="AK84" s="43"/>
      <c r="AL84" s="100" t="s">
        <v>410</v>
      </c>
      <c r="AM84" s="100"/>
      <c r="AN84" s="102" t="s">
        <v>464</v>
      </c>
      <c r="AO84" s="102"/>
      <c r="AP84" s="102"/>
      <c r="AQ84" s="104" t="s">
        <v>545</v>
      </c>
      <c r="AR84" s="104"/>
      <c r="AX84" s="1" t="s">
        <v>693</v>
      </c>
      <c r="AY84" s="1" t="s">
        <v>693</v>
      </c>
      <c r="CA84" s="1" t="s">
        <v>872</v>
      </c>
    </row>
    <row r="85" spans="1:79" ht="12.75" customHeight="1" x14ac:dyDescent="0.2">
      <c r="A85" s="49"/>
      <c r="B85" s="50"/>
      <c r="C85" s="50"/>
      <c r="D85" s="59" t="s">
        <v>916</v>
      </c>
      <c r="E85" s="57"/>
      <c r="F85" s="57"/>
      <c r="G85" s="57"/>
      <c r="H85" s="62" t="s">
        <v>213</v>
      </c>
      <c r="I85" s="3"/>
      <c r="J85" s="3"/>
      <c r="K85" s="3"/>
      <c r="L85" s="3"/>
      <c r="M85" s="43" t="s">
        <v>197</v>
      </c>
      <c r="N85" s="66"/>
      <c r="O85" s="66"/>
      <c r="P85" s="66"/>
      <c r="Q85" s="66"/>
      <c r="R85" s="66"/>
      <c r="S85" s="66"/>
      <c r="T85" s="66"/>
      <c r="U85" s="125" t="s">
        <v>148</v>
      </c>
      <c r="V85" s="120"/>
      <c r="W85" s="119"/>
      <c r="X85" s="119"/>
      <c r="Y85" s="119"/>
      <c r="Z85" s="119"/>
      <c r="AA85" s="119"/>
      <c r="AB85" s="117"/>
      <c r="AC85" s="117"/>
      <c r="AD85" s="117"/>
      <c r="AE85" s="43"/>
      <c r="AF85" s="29"/>
      <c r="AG85" s="28"/>
      <c r="AH85" s="29"/>
      <c r="AI85" s="28"/>
      <c r="AJ85" s="28"/>
      <c r="AK85" s="43"/>
      <c r="AL85" s="100" t="s">
        <v>411</v>
      </c>
      <c r="AM85" s="100"/>
      <c r="AN85" s="102" t="s">
        <v>465</v>
      </c>
      <c r="AO85" s="102"/>
      <c r="AP85" s="102"/>
      <c r="AQ85" s="104" t="s">
        <v>546</v>
      </c>
      <c r="AR85" s="104"/>
      <c r="AV85" s="142" t="s">
        <v>1258</v>
      </c>
      <c r="AX85" s="1" t="s">
        <v>974</v>
      </c>
      <c r="AY85" s="1" t="s">
        <v>983</v>
      </c>
      <c r="CA85" s="1" t="s">
        <v>873</v>
      </c>
    </row>
    <row r="86" spans="1:79" ht="12.75" customHeight="1" x14ac:dyDescent="0.3">
      <c r="A86" s="49"/>
      <c r="B86" s="50"/>
      <c r="C86" s="50"/>
      <c r="D86" s="59"/>
      <c r="E86" s="57"/>
      <c r="F86" s="57"/>
      <c r="G86" s="57"/>
      <c r="H86" s="62" t="s">
        <v>22</v>
      </c>
      <c r="I86" s="78"/>
      <c r="J86" s="3"/>
      <c r="K86" s="3"/>
      <c r="L86" s="3"/>
      <c r="M86" s="43" t="s">
        <v>198</v>
      </c>
      <c r="N86" s="66"/>
      <c r="O86" s="66"/>
      <c r="P86" s="66"/>
      <c r="Q86" s="66"/>
      <c r="R86" s="66"/>
      <c r="S86" s="66"/>
      <c r="T86" s="66"/>
      <c r="U86" s="124" t="s">
        <v>227</v>
      </c>
      <c r="V86" s="120"/>
      <c r="W86" s="119"/>
      <c r="X86" s="119"/>
      <c r="Y86" s="119"/>
      <c r="Z86" s="119"/>
      <c r="AA86" s="119"/>
      <c r="AB86" s="117"/>
      <c r="AC86" s="117"/>
      <c r="AD86" s="117"/>
      <c r="AE86" s="43"/>
      <c r="AF86" s="29"/>
      <c r="AG86" s="28"/>
      <c r="AH86" s="29"/>
      <c r="AI86" s="28"/>
      <c r="AJ86" s="28"/>
      <c r="AK86" s="43"/>
      <c r="AL86" s="100" t="s">
        <v>412</v>
      </c>
      <c r="AM86" s="100"/>
      <c r="AN86" s="102" t="s">
        <v>466</v>
      </c>
      <c r="AO86" s="102"/>
      <c r="AP86" s="102"/>
      <c r="AQ86" s="104" t="s">
        <v>547</v>
      </c>
      <c r="AR86" s="104"/>
      <c r="AV86" s="351" t="s">
        <v>785</v>
      </c>
      <c r="AX86" s="1" t="s">
        <v>950</v>
      </c>
      <c r="AY86" s="1" t="s">
        <v>685</v>
      </c>
    </row>
    <row r="87" spans="1:79" ht="12.75" customHeight="1" x14ac:dyDescent="0.3">
      <c r="A87" s="50"/>
      <c r="B87" s="50"/>
      <c r="C87" s="50"/>
      <c r="D87" s="60"/>
      <c r="E87" s="57"/>
      <c r="F87" s="57"/>
      <c r="G87" s="57"/>
      <c r="H87" s="62" t="s">
        <v>202</v>
      </c>
      <c r="I87" s="78"/>
      <c r="J87" s="106"/>
      <c r="K87" s="78"/>
      <c r="L87" s="78"/>
      <c r="M87" s="43" t="s">
        <v>199</v>
      </c>
      <c r="N87" s="66"/>
      <c r="O87" s="66"/>
      <c r="P87" s="66"/>
      <c r="Q87" s="66"/>
      <c r="R87" s="66"/>
      <c r="S87" s="66"/>
      <c r="T87" s="66"/>
      <c r="U87" s="124" t="s">
        <v>228</v>
      </c>
      <c r="V87" s="120"/>
      <c r="W87" s="119"/>
      <c r="X87" s="119"/>
      <c r="Y87" s="119"/>
      <c r="Z87" s="119"/>
      <c r="AA87" s="119"/>
      <c r="AB87" s="117"/>
      <c r="AC87" s="117"/>
      <c r="AD87" s="117"/>
      <c r="AE87" s="86"/>
      <c r="AF87" s="29"/>
      <c r="AG87" s="28"/>
      <c r="AH87" s="28"/>
      <c r="AI87" s="28"/>
      <c r="AJ87" s="28"/>
      <c r="AK87" s="28"/>
      <c r="AL87" s="100" t="s">
        <v>413</v>
      </c>
      <c r="AM87" s="100"/>
      <c r="AN87" s="102" t="s">
        <v>467</v>
      </c>
      <c r="AO87" s="102"/>
      <c r="AP87" s="102"/>
      <c r="AQ87" s="104" t="s">
        <v>548</v>
      </c>
      <c r="AR87" s="104"/>
      <c r="AV87" s="351" t="s">
        <v>789</v>
      </c>
      <c r="AX87" s="1" t="s">
        <v>694</v>
      </c>
      <c r="AY87" s="1" t="s">
        <v>694</v>
      </c>
    </row>
    <row r="88" spans="1:79" ht="12.75" customHeight="1" x14ac:dyDescent="0.3">
      <c r="A88" s="50"/>
      <c r="B88" s="50"/>
      <c r="C88" s="50"/>
      <c r="D88" s="34"/>
      <c r="E88" s="57"/>
      <c r="F88" s="57"/>
      <c r="G88" s="57"/>
      <c r="H88" s="62" t="s">
        <v>203</v>
      </c>
      <c r="I88" s="78"/>
      <c r="J88" s="106"/>
      <c r="K88" s="78"/>
      <c r="L88" s="78"/>
      <c r="M88" s="43" t="s">
        <v>200</v>
      </c>
      <c r="N88" s="66"/>
      <c r="O88" s="66"/>
      <c r="P88" s="66"/>
      <c r="Q88" s="66"/>
      <c r="R88" s="66"/>
      <c r="S88" s="66"/>
      <c r="T88" s="66"/>
      <c r="U88" s="119" t="s">
        <v>355</v>
      </c>
      <c r="V88" s="120"/>
      <c r="W88" s="119"/>
      <c r="X88" s="119"/>
      <c r="Y88" s="119"/>
      <c r="Z88" s="119"/>
      <c r="AA88" s="119"/>
      <c r="AB88" s="117"/>
      <c r="AC88" s="117"/>
      <c r="AD88" s="117"/>
      <c r="AE88" s="88"/>
      <c r="AF88" s="87"/>
      <c r="AG88" s="87"/>
      <c r="AH88" s="87"/>
      <c r="AI88" s="87"/>
      <c r="AJ88" s="87"/>
      <c r="AK88" s="87"/>
      <c r="AL88" s="100" t="s">
        <v>414</v>
      </c>
      <c r="AM88" s="100"/>
      <c r="AN88" s="102" t="s">
        <v>468</v>
      </c>
      <c r="AO88" s="102"/>
      <c r="AP88" s="102"/>
      <c r="AQ88" s="104" t="s">
        <v>549</v>
      </c>
      <c r="AR88" s="104"/>
      <c r="AV88" s="351" t="s">
        <v>1226</v>
      </c>
      <c r="AX88" s="1" t="s">
        <v>635</v>
      </c>
      <c r="AY88" s="1" t="s">
        <v>686</v>
      </c>
    </row>
    <row r="89" spans="1:79" ht="12.75" customHeight="1" x14ac:dyDescent="0.3">
      <c r="A89" s="50"/>
      <c r="B89" s="50"/>
      <c r="C89" s="50"/>
      <c r="E89" s="57"/>
      <c r="F89" s="57"/>
      <c r="G89" s="57"/>
      <c r="H89" s="62" t="s">
        <v>251</v>
      </c>
      <c r="I89" s="78"/>
      <c r="J89" s="106"/>
      <c r="K89" s="78"/>
      <c r="L89" s="78"/>
      <c r="M89" s="43" t="s">
        <v>201</v>
      </c>
      <c r="N89" s="66"/>
      <c r="O89" s="66"/>
      <c r="P89" s="66"/>
      <c r="Q89" s="66"/>
      <c r="R89" s="66"/>
      <c r="S89" s="66"/>
      <c r="T89" s="66"/>
      <c r="U89" s="124" t="s">
        <v>356</v>
      </c>
      <c r="V89" s="120"/>
      <c r="W89" s="119"/>
      <c r="X89" s="119"/>
      <c r="Y89" s="119"/>
      <c r="Z89" s="119"/>
      <c r="AA89" s="119"/>
      <c r="AB89" s="117"/>
      <c r="AC89" s="117"/>
      <c r="AD89" s="117"/>
      <c r="AE89" s="94" t="s">
        <v>24</v>
      </c>
      <c r="AF89" s="94"/>
      <c r="AG89" s="94"/>
      <c r="AH89" s="95"/>
      <c r="AI89" s="95"/>
      <c r="AJ89" s="95"/>
      <c r="AK89" s="95"/>
      <c r="AL89" s="100" t="s">
        <v>415</v>
      </c>
      <c r="AM89" s="100"/>
      <c r="AN89" s="102" t="s">
        <v>469</v>
      </c>
      <c r="AO89" s="102"/>
      <c r="AP89" s="102"/>
      <c r="AV89" s="351" t="s">
        <v>1227</v>
      </c>
      <c r="AX89" s="1" t="s">
        <v>853</v>
      </c>
      <c r="AY89" s="1" t="s">
        <v>854</v>
      </c>
    </row>
    <row r="90" spans="1:79" ht="12.75" customHeight="1" x14ac:dyDescent="0.3">
      <c r="A90" s="51"/>
      <c r="B90" s="50"/>
      <c r="C90" s="50"/>
      <c r="E90" s="57"/>
      <c r="F90" s="57"/>
      <c r="G90" s="57"/>
      <c r="H90" s="63"/>
      <c r="I90" s="78"/>
      <c r="J90" s="106"/>
      <c r="K90" s="78"/>
      <c r="L90" s="78"/>
      <c r="M90" s="43" t="s">
        <v>202</v>
      </c>
      <c r="N90" s="66"/>
      <c r="O90" s="66"/>
      <c r="P90" s="66"/>
      <c r="Q90" s="66"/>
      <c r="R90" s="66"/>
      <c r="S90" s="66"/>
      <c r="T90" s="66"/>
      <c r="U90" s="119" t="s">
        <v>261</v>
      </c>
      <c r="V90" s="118"/>
      <c r="W90" s="117"/>
      <c r="X90" s="117"/>
      <c r="Y90" s="117"/>
      <c r="Z90" s="117"/>
      <c r="AA90" s="117"/>
      <c r="AB90" s="117"/>
      <c r="AC90" s="117"/>
      <c r="AD90" s="117"/>
      <c r="AE90" s="94" t="s">
        <v>345</v>
      </c>
      <c r="AF90" s="94"/>
      <c r="AG90" s="94"/>
      <c r="AH90" s="95"/>
      <c r="AI90" s="95"/>
      <c r="AJ90" s="95"/>
      <c r="AK90" s="95"/>
      <c r="AL90" s="100" t="s">
        <v>416</v>
      </c>
      <c r="AM90" s="100"/>
      <c r="AN90" s="102" t="s">
        <v>470</v>
      </c>
      <c r="AO90" s="102"/>
      <c r="AP90" s="102"/>
      <c r="AQ90" s="142" t="s">
        <v>590</v>
      </c>
      <c r="AV90" s="351" t="s">
        <v>1228</v>
      </c>
      <c r="AX90" s="3" t="s">
        <v>844</v>
      </c>
      <c r="AY90" s="1" t="s">
        <v>855</v>
      </c>
    </row>
    <row r="91" spans="1:79" ht="12.75" customHeight="1" x14ac:dyDescent="0.3">
      <c r="A91" s="52"/>
      <c r="B91" s="52"/>
      <c r="C91" s="52"/>
      <c r="E91" s="32"/>
      <c r="F91" s="32"/>
      <c r="G91" s="32"/>
      <c r="H91" s="37"/>
      <c r="I91" s="3"/>
      <c r="J91" s="3"/>
      <c r="K91" s="3"/>
      <c r="L91" s="3"/>
      <c r="M91" s="43" t="s">
        <v>203</v>
      </c>
      <c r="N91" s="29"/>
      <c r="O91" s="29"/>
      <c r="P91" s="29"/>
      <c r="Q91" s="29"/>
      <c r="R91" s="29"/>
      <c r="S91" s="29"/>
      <c r="T91" s="29"/>
      <c r="U91" s="119" t="s">
        <v>1173</v>
      </c>
      <c r="V91" s="118"/>
      <c r="W91" s="117"/>
      <c r="X91" s="117"/>
      <c r="Y91" s="117"/>
      <c r="Z91" s="117"/>
      <c r="AA91" s="117"/>
      <c r="AB91" s="117"/>
      <c r="AC91" s="117"/>
      <c r="AD91" s="117"/>
      <c r="AE91" s="98" t="s">
        <v>936</v>
      </c>
      <c r="AF91" s="95"/>
      <c r="AG91" s="95"/>
      <c r="AH91" s="95"/>
      <c r="AI91" s="95"/>
      <c r="AJ91" s="95"/>
      <c r="AK91" s="95"/>
      <c r="AL91" s="100" t="s">
        <v>417</v>
      </c>
      <c r="AM91" s="100"/>
      <c r="AN91" s="102" t="s">
        <v>471</v>
      </c>
      <c r="AO91" s="102"/>
      <c r="AP91" s="102"/>
      <c r="AQ91" s="143" t="s">
        <v>14</v>
      </c>
      <c r="AV91" s="351" t="s">
        <v>1229</v>
      </c>
      <c r="AX91" s="3" t="s">
        <v>845</v>
      </c>
      <c r="AY91" s="1" t="s">
        <v>856</v>
      </c>
    </row>
    <row r="92" spans="1:79" ht="12.75" customHeight="1" x14ac:dyDescent="0.3">
      <c r="A92" s="52"/>
      <c r="B92" s="52"/>
      <c r="C92" s="52"/>
      <c r="D92" s="34"/>
      <c r="E92" s="32"/>
      <c r="F92" s="32"/>
      <c r="G92" s="32"/>
      <c r="H92" s="37"/>
      <c r="I92" s="3"/>
      <c r="J92" s="3"/>
      <c r="K92" s="3"/>
      <c r="L92" s="3"/>
      <c r="M92" s="43" t="s">
        <v>204</v>
      </c>
      <c r="N92" s="29"/>
      <c r="O92" s="29"/>
      <c r="P92" s="29"/>
      <c r="Q92" s="29"/>
      <c r="R92" s="29"/>
      <c r="S92" s="29"/>
      <c r="T92" s="29"/>
      <c r="U92" s="124" t="s">
        <v>357</v>
      </c>
      <c r="V92" s="118"/>
      <c r="W92" s="117"/>
      <c r="X92" s="117"/>
      <c r="Y92" s="117"/>
      <c r="Z92" s="117"/>
      <c r="AA92" s="117"/>
      <c r="AB92" s="117"/>
      <c r="AC92" s="117"/>
      <c r="AD92" s="117"/>
      <c r="AE92" s="98" t="s">
        <v>1166</v>
      </c>
      <c r="AF92" s="95"/>
      <c r="AG92" s="95"/>
      <c r="AH92" s="95"/>
      <c r="AI92" s="95"/>
      <c r="AJ92" s="95"/>
      <c r="AK92" s="95"/>
      <c r="AL92" s="100" t="s">
        <v>418</v>
      </c>
      <c r="AM92" s="100"/>
      <c r="AN92" s="102" t="s">
        <v>472</v>
      </c>
      <c r="AO92" s="102"/>
      <c r="AP92" s="102"/>
      <c r="AQ92" s="143" t="s">
        <v>224</v>
      </c>
      <c r="AV92" s="351" t="s">
        <v>790</v>
      </c>
      <c r="AX92" s="1" t="s">
        <v>959</v>
      </c>
      <c r="AY92" s="1" t="s">
        <v>857</v>
      </c>
    </row>
    <row r="93" spans="1:79" ht="12.75" customHeight="1" x14ac:dyDescent="0.3">
      <c r="A93" s="52"/>
      <c r="B93" s="51"/>
      <c r="C93" s="51"/>
      <c r="E93" s="61"/>
      <c r="F93" s="61"/>
      <c r="G93" s="61"/>
      <c r="H93" s="64"/>
      <c r="I93" s="3"/>
      <c r="J93" s="3"/>
      <c r="K93" s="3"/>
      <c r="L93" s="3"/>
      <c r="M93" s="29"/>
      <c r="N93" s="29"/>
      <c r="O93" s="29"/>
      <c r="P93" s="29"/>
      <c r="Q93" s="29"/>
      <c r="R93" s="29"/>
      <c r="S93" s="29"/>
      <c r="T93" s="29"/>
      <c r="U93" s="124" t="s">
        <v>1174</v>
      </c>
      <c r="V93" s="118"/>
      <c r="W93" s="117"/>
      <c r="X93" s="117"/>
      <c r="Y93" s="117"/>
      <c r="Z93" s="117"/>
      <c r="AA93" s="117"/>
      <c r="AB93" s="117"/>
      <c r="AC93" s="117"/>
      <c r="AD93" s="117"/>
      <c r="AE93" s="98" t="s">
        <v>344</v>
      </c>
      <c r="AF93" s="95"/>
      <c r="AG93" s="95"/>
      <c r="AH93" s="95"/>
      <c r="AI93" s="95"/>
      <c r="AJ93" s="95"/>
      <c r="AK93" s="95"/>
      <c r="AL93" s="100" t="s">
        <v>419</v>
      </c>
      <c r="AM93" s="100"/>
      <c r="AN93" s="102" t="s">
        <v>473</v>
      </c>
      <c r="AO93" s="102"/>
      <c r="AP93" s="102"/>
      <c r="AQ93" s="143" t="s">
        <v>174</v>
      </c>
      <c r="AV93" s="351" t="s">
        <v>1230</v>
      </c>
      <c r="AX93" s="3" t="s">
        <v>847</v>
      </c>
      <c r="AY93" s="1" t="s">
        <v>858</v>
      </c>
    </row>
    <row r="94" spans="1:79" ht="12.75" customHeight="1" x14ac:dyDescent="0.3">
      <c r="A94" s="52"/>
      <c r="B94" s="53"/>
      <c r="C94" s="54"/>
      <c r="D94" s="61"/>
      <c r="E94" s="61"/>
      <c r="F94" s="61"/>
      <c r="G94" s="61"/>
      <c r="H94" s="64"/>
      <c r="I94" s="3"/>
      <c r="J94" s="3"/>
      <c r="K94" s="3"/>
      <c r="L94" s="3"/>
      <c r="M94" s="30" t="s">
        <v>134</v>
      </c>
      <c r="N94" s="29"/>
      <c r="O94" s="29"/>
      <c r="P94" s="29"/>
      <c r="Q94" s="29"/>
      <c r="R94" s="29"/>
      <c r="S94" s="29"/>
      <c r="T94" s="29"/>
      <c r="U94" s="91" t="s">
        <v>581</v>
      </c>
      <c r="V94" s="91"/>
      <c r="W94" s="91"/>
      <c r="X94" s="91"/>
      <c r="Y94" s="91"/>
      <c r="Z94" s="91"/>
      <c r="AA94" s="91"/>
      <c r="AB94" s="91"/>
      <c r="AC94" s="91"/>
      <c r="AD94" s="91"/>
      <c r="AE94" s="98" t="s">
        <v>879</v>
      </c>
      <c r="AF94" s="95"/>
      <c r="AG94" s="95"/>
      <c r="AH94" s="95"/>
      <c r="AI94" s="95"/>
      <c r="AJ94" s="95"/>
      <c r="AK94" s="95"/>
      <c r="AL94" s="100" t="s">
        <v>420</v>
      </c>
      <c r="AM94" s="100"/>
      <c r="AN94" s="102" t="s">
        <v>474</v>
      </c>
      <c r="AO94" s="102"/>
      <c r="AP94" s="102"/>
      <c r="AQ94" s="143" t="s">
        <v>233</v>
      </c>
      <c r="AV94" s="351" t="s">
        <v>791</v>
      </c>
      <c r="AX94" s="3" t="s">
        <v>848</v>
      </c>
      <c r="AY94" s="1" t="s">
        <v>859</v>
      </c>
    </row>
    <row r="95" spans="1:79" ht="12.75" customHeight="1" x14ac:dyDescent="0.3">
      <c r="A95" s="52"/>
      <c r="B95" s="53"/>
      <c r="C95" s="54"/>
      <c r="D95" s="57"/>
      <c r="E95" s="57"/>
      <c r="F95" s="57"/>
      <c r="G95" s="57"/>
      <c r="H95" s="63"/>
      <c r="I95" s="3"/>
      <c r="J95" s="3"/>
      <c r="K95" s="3"/>
      <c r="L95" s="3"/>
      <c r="M95" s="72" t="s">
        <v>11</v>
      </c>
      <c r="N95" s="29"/>
      <c r="O95" s="29"/>
      <c r="P95" s="29"/>
      <c r="Q95" s="29"/>
      <c r="R95" s="29"/>
      <c r="S95" s="29"/>
      <c r="T95" s="29"/>
      <c r="U95" s="122" t="s">
        <v>150</v>
      </c>
      <c r="V95" s="118"/>
      <c r="W95" s="117"/>
      <c r="X95" s="117"/>
      <c r="Y95" s="117"/>
      <c r="Z95" s="117"/>
      <c r="AA95" s="117"/>
      <c r="AB95" s="117"/>
      <c r="AC95" s="117"/>
      <c r="AD95" s="117"/>
      <c r="AE95" s="98"/>
      <c r="AF95" s="95"/>
      <c r="AG95" s="95"/>
      <c r="AH95" s="95"/>
      <c r="AI95" s="95"/>
      <c r="AJ95" s="95"/>
      <c r="AK95" s="95"/>
      <c r="AL95" s="100" t="s">
        <v>421</v>
      </c>
      <c r="AM95" s="100"/>
      <c r="AN95" s="102" t="s">
        <v>475</v>
      </c>
      <c r="AO95" s="102"/>
      <c r="AP95" s="102"/>
      <c r="AQ95" s="143" t="s">
        <v>176</v>
      </c>
      <c r="AV95" s="351" t="s">
        <v>792</v>
      </c>
      <c r="AX95" s="3" t="s">
        <v>849</v>
      </c>
      <c r="AY95" s="1" t="s">
        <v>849</v>
      </c>
    </row>
    <row r="96" spans="1:79" ht="12.75" customHeight="1" x14ac:dyDescent="0.3">
      <c r="A96" s="52"/>
      <c r="B96" s="53"/>
      <c r="C96" s="54"/>
      <c r="D96" s="57"/>
      <c r="E96" s="57"/>
      <c r="F96" s="57"/>
      <c r="G96" s="57"/>
      <c r="H96" s="63"/>
      <c r="I96" s="3"/>
      <c r="J96" s="3"/>
      <c r="K96" s="3"/>
      <c r="L96" s="3"/>
      <c r="M96" s="72" t="s">
        <v>12</v>
      </c>
      <c r="N96" s="29"/>
      <c r="O96" s="29"/>
      <c r="P96" s="29"/>
      <c r="Q96" s="29"/>
      <c r="R96" s="29"/>
      <c r="S96" s="29"/>
      <c r="T96" s="29"/>
      <c r="U96" s="123" t="s">
        <v>227</v>
      </c>
      <c r="V96" s="118"/>
      <c r="W96" s="117"/>
      <c r="X96" s="117"/>
      <c r="Y96" s="117"/>
      <c r="Z96" s="117"/>
      <c r="AA96" s="117"/>
      <c r="AB96" s="117"/>
      <c r="AC96" s="117"/>
      <c r="AD96" s="117"/>
      <c r="AE96" s="98"/>
      <c r="AF96" s="95"/>
      <c r="AG96" s="95"/>
      <c r="AH96" s="95"/>
      <c r="AI96" s="95"/>
      <c r="AJ96" s="95"/>
      <c r="AK96" s="95"/>
      <c r="AL96" s="100" t="s">
        <v>422</v>
      </c>
      <c r="AM96" s="100"/>
      <c r="AN96" s="102" t="s">
        <v>476</v>
      </c>
      <c r="AO96" s="102"/>
      <c r="AP96" s="102"/>
      <c r="AQ96" s="143" t="s">
        <v>175</v>
      </c>
      <c r="AV96" s="351" t="s">
        <v>1231</v>
      </c>
      <c r="AX96" s="3" t="s">
        <v>850</v>
      </c>
      <c r="AY96" s="1" t="s">
        <v>860</v>
      </c>
    </row>
    <row r="97" spans="1:56" ht="12.75" customHeight="1" x14ac:dyDescent="0.3">
      <c r="A97" s="7"/>
      <c r="B97" s="10"/>
      <c r="C97" s="11"/>
      <c r="D97" s="8"/>
      <c r="E97" s="8"/>
      <c r="F97" s="8"/>
      <c r="G97" s="8"/>
      <c r="H97" s="8"/>
      <c r="U97" s="123" t="s">
        <v>228</v>
      </c>
      <c r="V97" s="118"/>
      <c r="W97" s="117"/>
      <c r="X97" s="117"/>
      <c r="Y97" s="117"/>
      <c r="Z97" s="117"/>
      <c r="AA97" s="117"/>
      <c r="AB97" s="117"/>
      <c r="AC97" s="117"/>
      <c r="AD97" s="117"/>
      <c r="AE97" s="98"/>
      <c r="AF97" s="95"/>
      <c r="AG97" s="95"/>
      <c r="AH97" s="95"/>
      <c r="AI97" s="95"/>
      <c r="AJ97" s="95"/>
      <c r="AK97" s="95"/>
      <c r="AL97" s="100" t="s">
        <v>423</v>
      </c>
      <c r="AM97" s="100"/>
      <c r="AN97" s="102" t="s">
        <v>477</v>
      </c>
      <c r="AO97" s="102"/>
      <c r="AP97" s="102"/>
      <c r="AQ97" s="144" t="s">
        <v>184</v>
      </c>
      <c r="AV97" s="351" t="s">
        <v>1232</v>
      </c>
    </row>
    <row r="98" spans="1:56" ht="12.75" customHeight="1" thickBot="1" x14ac:dyDescent="0.35">
      <c r="A98" s="68">
        <v>1</v>
      </c>
      <c r="B98" s="69" t="str">
        <f>IF(ISERROR(VLOOKUP(A98,SOURCE_ApplicationType,3,FALSE)),0,(VLOOKUP(A98,SOURCE_ApplicationType,3,FALSE)))</f>
        <v xml:space="preserve">Statement of Certification - County Authorized Agent - By signing below, I hereby certify I am the duly appointed Authorized Agent and have the authority to apply for </v>
      </c>
      <c r="C98" s="69" t="str">
        <f>IF(ISERROR(VLOOKUP(A98,SOURCE_ApplicationType,4,FALSE)),0,(VLOOKUP(A98,SOURCE_ApplicationType,4,FALSE)))</f>
        <v>this Grant Program and the Operational Area's application represents the needs for this Grant Program.</v>
      </c>
      <c r="D98" s="66" t="str">
        <f>IF(ISERROR(VLOOKUP(A98,SOURCE_ApplicationType,2,FALSE)),0,(VLOOKUP(A98,SOURCE_ApplicationType,2,FALSE)))</f>
        <v>OA</v>
      </c>
      <c r="E98" s="66"/>
      <c r="F98" s="66"/>
      <c r="G98" s="66"/>
      <c r="H98" s="66"/>
      <c r="I98" s="3"/>
      <c r="J98" s="3"/>
      <c r="K98" s="3"/>
      <c r="L98" s="3"/>
      <c r="M98" s="3"/>
      <c r="N98" s="3"/>
      <c r="O98" s="3"/>
      <c r="U98" s="126" t="s">
        <v>273</v>
      </c>
      <c r="V98" s="118"/>
      <c r="W98" s="117"/>
      <c r="X98" s="117"/>
      <c r="Y98" s="117"/>
      <c r="Z98" s="117"/>
      <c r="AA98" s="117"/>
      <c r="AB98" s="117"/>
      <c r="AC98" s="117"/>
      <c r="AD98" s="117"/>
      <c r="AE98" s="98"/>
      <c r="AF98" s="95"/>
      <c r="AG98" s="95"/>
      <c r="AH98" s="95"/>
      <c r="AI98" s="95"/>
      <c r="AJ98" s="95"/>
      <c r="AK98" s="95"/>
      <c r="AL98" s="100" t="s">
        <v>424</v>
      </c>
      <c r="AM98" s="100"/>
      <c r="AN98" s="102" t="s">
        <v>478</v>
      </c>
      <c r="AO98" s="102"/>
      <c r="AP98" s="102"/>
      <c r="AQ98" s="145" t="s">
        <v>105</v>
      </c>
      <c r="AV98" s="351" t="s">
        <v>1233</v>
      </c>
    </row>
    <row r="99" spans="1:56" ht="12.75" customHeight="1" x14ac:dyDescent="0.3">
      <c r="A99" s="29">
        <v>1</v>
      </c>
      <c r="B99" s="68" t="s">
        <v>265</v>
      </c>
      <c r="C99" s="70" t="s">
        <v>313</v>
      </c>
      <c r="D99" s="71" t="s">
        <v>119</v>
      </c>
      <c r="E99" s="66"/>
      <c r="F99" s="66"/>
      <c r="G99" s="66"/>
      <c r="H99" s="66"/>
      <c r="I99" s="78"/>
      <c r="J99" s="3"/>
      <c r="K99" s="3"/>
      <c r="L99" s="3"/>
      <c r="M99" s="3"/>
      <c r="N99" s="3"/>
      <c r="O99" s="3"/>
      <c r="U99" s="117" t="s">
        <v>1175</v>
      </c>
      <c r="V99" s="118"/>
      <c r="W99" s="117"/>
      <c r="X99" s="117"/>
      <c r="Y99" s="117"/>
      <c r="Z99" s="117"/>
      <c r="AA99" s="117"/>
      <c r="AB99" s="117"/>
      <c r="AC99" s="117"/>
      <c r="AD99" s="117"/>
      <c r="AE99" s="96" t="s">
        <v>202</v>
      </c>
      <c r="AF99" s="96"/>
      <c r="AG99" s="96"/>
      <c r="AH99" s="97"/>
      <c r="AI99" s="97"/>
      <c r="AJ99" s="97"/>
      <c r="AK99" s="97"/>
      <c r="AL99" s="100" t="s">
        <v>425</v>
      </c>
      <c r="AM99" s="100"/>
      <c r="AN99" s="102" t="s">
        <v>479</v>
      </c>
      <c r="AO99" s="102"/>
      <c r="AP99" s="102"/>
      <c r="AQ99" s="145" t="s">
        <v>167</v>
      </c>
      <c r="AV99" s="351" t="s">
        <v>793</v>
      </c>
      <c r="AX99" s="863" t="s">
        <v>1047</v>
      </c>
      <c r="AY99" s="864"/>
    </row>
    <row r="100" spans="1:56" ht="12.75" customHeight="1" x14ac:dyDescent="0.3">
      <c r="A100" s="29">
        <v>2</v>
      </c>
      <c r="B100" s="68" t="s">
        <v>174</v>
      </c>
      <c r="C100" s="70" t="s">
        <v>335</v>
      </c>
      <c r="D100" s="71" t="s">
        <v>266</v>
      </c>
      <c r="E100" s="66"/>
      <c r="F100" s="66"/>
      <c r="G100" s="66"/>
      <c r="H100" s="66"/>
      <c r="I100" s="78"/>
      <c r="J100" s="3"/>
      <c r="K100" s="3"/>
      <c r="L100" s="3"/>
      <c r="M100" s="3"/>
      <c r="N100" s="3"/>
      <c r="O100" s="3"/>
      <c r="U100" s="117" t="s">
        <v>261</v>
      </c>
      <c r="V100" s="117"/>
      <c r="W100" s="117"/>
      <c r="X100" s="117"/>
      <c r="Y100" s="117"/>
      <c r="Z100" s="117"/>
      <c r="AA100" s="117"/>
      <c r="AB100" s="117"/>
      <c r="AC100" s="117"/>
      <c r="AD100" s="117"/>
      <c r="AE100" s="96" t="s">
        <v>360</v>
      </c>
      <c r="AF100" s="97"/>
      <c r="AG100" s="97"/>
      <c r="AH100" s="97"/>
      <c r="AI100" s="97"/>
      <c r="AJ100" s="97"/>
      <c r="AK100" s="97"/>
      <c r="AL100" s="100" t="s">
        <v>426</v>
      </c>
      <c r="AM100" s="100"/>
      <c r="AN100" s="102" t="s">
        <v>480</v>
      </c>
      <c r="AO100" s="102"/>
      <c r="AP100" s="102"/>
      <c r="AQ100" s="145" t="s">
        <v>168</v>
      </c>
      <c r="AV100" s="351" t="s">
        <v>1234</v>
      </c>
      <c r="AW100" s="1" t="s">
        <v>979</v>
      </c>
      <c r="AX100" s="220" t="s">
        <v>272</v>
      </c>
      <c r="AY100" s="221" t="s">
        <v>1048</v>
      </c>
    </row>
    <row r="101" spans="1:56" ht="12.75" customHeight="1" x14ac:dyDescent="0.3">
      <c r="A101" s="29">
        <v>3</v>
      </c>
      <c r="B101" s="68" t="s">
        <v>126</v>
      </c>
      <c r="C101" s="70" t="s">
        <v>318</v>
      </c>
      <c r="D101" s="71" t="s">
        <v>7</v>
      </c>
      <c r="E101" s="66"/>
      <c r="F101" s="66"/>
      <c r="G101" s="66"/>
      <c r="H101" s="66"/>
      <c r="I101" s="78"/>
      <c r="J101" s="3"/>
      <c r="K101" s="3"/>
      <c r="L101" s="3"/>
      <c r="M101" s="3"/>
      <c r="N101" s="3"/>
      <c r="O101" s="3"/>
      <c r="U101" s="117" t="s">
        <v>1173</v>
      </c>
      <c r="V101" s="117"/>
      <c r="W101" s="117"/>
      <c r="X101" s="117"/>
      <c r="Y101" s="117"/>
      <c r="Z101" s="117"/>
      <c r="AA101" s="117"/>
      <c r="AB101" s="117"/>
      <c r="AC101" s="117"/>
      <c r="AD101" s="117"/>
      <c r="AE101" s="99" t="s">
        <v>359</v>
      </c>
      <c r="AF101" s="97"/>
      <c r="AG101" s="97"/>
      <c r="AH101" s="97"/>
      <c r="AI101" s="97"/>
      <c r="AJ101" s="97"/>
      <c r="AK101" s="97"/>
      <c r="AL101" s="100" t="s">
        <v>427</v>
      </c>
      <c r="AM101" s="100"/>
      <c r="AN101" s="102" t="s">
        <v>481</v>
      </c>
      <c r="AO101" s="102"/>
      <c r="AP101" s="102"/>
      <c r="AQ101" s="146" t="s">
        <v>185</v>
      </c>
      <c r="AV101" s="351" t="s">
        <v>794</v>
      </c>
      <c r="AW101" s="1" t="s">
        <v>874</v>
      </c>
      <c r="AX101" s="220" t="s">
        <v>213</v>
      </c>
      <c r="AY101" s="221" t="s">
        <v>1049</v>
      </c>
    </row>
    <row r="102" spans="1:56" ht="12.75" customHeight="1" x14ac:dyDescent="0.3">
      <c r="A102" s="29">
        <v>4</v>
      </c>
      <c r="B102" s="68" t="s">
        <v>319</v>
      </c>
      <c r="C102" s="70" t="s">
        <v>320</v>
      </c>
      <c r="D102" s="71" t="s">
        <v>7</v>
      </c>
      <c r="E102" s="66"/>
      <c r="F102" s="66"/>
      <c r="G102" s="66"/>
      <c r="H102" s="66"/>
      <c r="I102" s="78"/>
      <c r="J102" s="3"/>
      <c r="K102" s="3"/>
      <c r="L102" s="3"/>
      <c r="M102" s="3"/>
      <c r="N102" s="3"/>
      <c r="O102" s="3"/>
      <c r="U102" s="117" t="s">
        <v>358</v>
      </c>
      <c r="V102" s="117"/>
      <c r="W102" s="117"/>
      <c r="X102" s="117"/>
      <c r="Y102" s="117"/>
      <c r="Z102" s="117"/>
      <c r="AA102" s="117"/>
      <c r="AB102" s="117"/>
      <c r="AC102" s="117"/>
      <c r="AD102" s="117"/>
      <c r="AE102" s="99" t="s">
        <v>361</v>
      </c>
      <c r="AF102" s="97"/>
      <c r="AG102" s="97"/>
      <c r="AH102" s="97"/>
      <c r="AI102" s="97"/>
      <c r="AJ102" s="97"/>
      <c r="AK102" s="97"/>
      <c r="AN102" s="102" t="s">
        <v>482</v>
      </c>
      <c r="AO102" s="102"/>
      <c r="AP102" s="102"/>
      <c r="AQ102" s="146" t="s">
        <v>186</v>
      </c>
      <c r="AV102" s="352" t="s">
        <v>557</v>
      </c>
      <c r="AW102" s="1" t="s">
        <v>875</v>
      </c>
      <c r="AX102" s="220" t="s">
        <v>202</v>
      </c>
      <c r="AY102" s="221" t="s">
        <v>1050</v>
      </c>
    </row>
    <row r="103" spans="1:56" ht="12.75" customHeight="1" x14ac:dyDescent="0.3">
      <c r="A103" s="80">
        <v>5</v>
      </c>
      <c r="B103" s="70" t="s">
        <v>334</v>
      </c>
      <c r="C103" s="70" t="s">
        <v>144</v>
      </c>
      <c r="D103" s="71" t="s">
        <v>257</v>
      </c>
      <c r="E103" s="66"/>
      <c r="F103" s="66"/>
      <c r="G103" s="66"/>
      <c r="H103" s="66"/>
      <c r="I103" s="3"/>
      <c r="J103" s="3"/>
      <c r="K103" s="3"/>
      <c r="L103" s="3"/>
      <c r="M103" s="3"/>
      <c r="N103" s="3"/>
      <c r="O103" s="3"/>
      <c r="U103" s="91" t="s">
        <v>569</v>
      </c>
      <c r="V103" s="91"/>
      <c r="W103" s="91"/>
      <c r="X103" s="91"/>
      <c r="Y103" s="91"/>
      <c r="Z103" s="91"/>
      <c r="AA103" s="91"/>
      <c r="AB103" s="91"/>
      <c r="AC103" s="91"/>
      <c r="AD103" s="91"/>
      <c r="AE103" s="99" t="s">
        <v>362</v>
      </c>
      <c r="AF103" s="97"/>
      <c r="AG103" s="97"/>
      <c r="AH103" s="97"/>
      <c r="AI103" s="97"/>
      <c r="AJ103" s="97"/>
      <c r="AK103" s="97"/>
      <c r="AN103" s="102" t="s">
        <v>483</v>
      </c>
      <c r="AO103" s="102"/>
      <c r="AP103" s="102"/>
      <c r="AQ103" s="146" t="s">
        <v>187</v>
      </c>
      <c r="AV103" s="353" t="s">
        <v>795</v>
      </c>
      <c r="AX103" s="220" t="s">
        <v>203</v>
      </c>
      <c r="AY103" s="221" t="s">
        <v>1051</v>
      </c>
    </row>
    <row r="104" spans="1:56" ht="12.75" customHeight="1" x14ac:dyDescent="0.3">
      <c r="A104" s="12" t="s">
        <v>95</v>
      </c>
      <c r="B104" s="13"/>
      <c r="C104" s="13"/>
      <c r="D104" s="13"/>
      <c r="E104" s="13"/>
      <c r="F104" s="13"/>
      <c r="G104" s="13"/>
      <c r="H104" s="13"/>
      <c r="L104" s="3"/>
      <c r="U104" s="91" t="s">
        <v>570</v>
      </c>
      <c r="V104" s="91"/>
      <c r="W104" s="91"/>
      <c r="X104" s="91"/>
      <c r="Y104" s="91"/>
      <c r="Z104" s="91"/>
      <c r="AA104" s="91"/>
      <c r="AB104" s="91"/>
      <c r="AC104" s="91"/>
      <c r="AD104" s="91"/>
      <c r="AE104" s="28" t="s">
        <v>203</v>
      </c>
      <c r="AF104" s="29"/>
      <c r="AG104" s="28"/>
      <c r="AH104" s="29"/>
      <c r="AI104" s="28"/>
      <c r="AJ104" s="28"/>
      <c r="AK104" s="28"/>
      <c r="AN104" s="102" t="s">
        <v>484</v>
      </c>
      <c r="AO104" s="102"/>
      <c r="AP104" s="102"/>
      <c r="AQ104" s="147" t="s">
        <v>88</v>
      </c>
      <c r="AV104" s="353" t="s">
        <v>343</v>
      </c>
      <c r="AW104" s="1" t="s">
        <v>980</v>
      </c>
      <c r="AX104" s="220" t="s">
        <v>605</v>
      </c>
      <c r="AY104" s="221" t="s">
        <v>1052</v>
      </c>
    </row>
    <row r="105" spans="1:56" ht="12.75" customHeight="1" x14ac:dyDescent="0.3">
      <c r="A105" s="12" t="s">
        <v>93</v>
      </c>
      <c r="B105" s="13"/>
      <c r="C105" s="13"/>
      <c r="D105" s="13"/>
      <c r="E105" s="13"/>
      <c r="F105" s="13"/>
      <c r="G105" s="13"/>
      <c r="H105" s="13"/>
      <c r="U105" s="122" t="s">
        <v>149</v>
      </c>
      <c r="V105" s="117"/>
      <c r="W105" s="117"/>
      <c r="X105" s="117"/>
      <c r="Y105" s="117"/>
      <c r="Z105" s="117"/>
      <c r="AA105" s="117"/>
      <c r="AB105" s="117"/>
      <c r="AC105" s="117"/>
      <c r="AD105" s="117"/>
      <c r="AE105" s="30" t="s">
        <v>337</v>
      </c>
      <c r="AF105" s="29"/>
      <c r="AG105" s="28"/>
      <c r="AH105" s="29"/>
      <c r="AI105" s="28"/>
      <c r="AJ105" s="28"/>
      <c r="AK105" s="30"/>
      <c r="AN105" s="102" t="s">
        <v>485</v>
      </c>
      <c r="AO105" s="102"/>
      <c r="AP105" s="102"/>
      <c r="AQ105" s="146" t="s">
        <v>363</v>
      </c>
      <c r="AV105" s="353" t="s">
        <v>796</v>
      </c>
      <c r="AW105" s="1" t="s">
        <v>874</v>
      </c>
      <c r="AX105" s="220" t="s">
        <v>843</v>
      </c>
      <c r="AY105" s="221" t="s">
        <v>1053</v>
      </c>
    </row>
    <row r="106" spans="1:56" ht="12.75" customHeight="1" x14ac:dyDescent="0.3">
      <c r="A106" s="12" t="s">
        <v>242</v>
      </c>
      <c r="B106" s="13"/>
      <c r="C106" s="13"/>
      <c r="D106" s="13"/>
      <c r="E106" s="13"/>
      <c r="F106" s="13"/>
      <c r="G106" s="13"/>
      <c r="H106" s="13"/>
      <c r="U106" s="123" t="s">
        <v>1176</v>
      </c>
      <c r="V106" s="117"/>
      <c r="W106" s="117"/>
      <c r="X106" s="117"/>
      <c r="Y106" s="117"/>
      <c r="Z106" s="117"/>
      <c r="AA106" s="117"/>
      <c r="AB106" s="117"/>
      <c r="AC106" s="117"/>
      <c r="AD106" s="117"/>
      <c r="AE106" s="43" t="s">
        <v>178</v>
      </c>
      <c r="AF106" s="29"/>
      <c r="AG106" s="28"/>
      <c r="AH106" s="29"/>
      <c r="AI106" s="28"/>
      <c r="AJ106" s="28"/>
      <c r="AK106" s="43"/>
      <c r="AN106" s="102" t="s">
        <v>486</v>
      </c>
      <c r="AO106" s="102"/>
      <c r="AP106" s="102"/>
      <c r="AQ106" s="146" t="s">
        <v>557</v>
      </c>
      <c r="AV106" s="353" t="s">
        <v>1235</v>
      </c>
      <c r="AW106" s="1" t="s">
        <v>875</v>
      </c>
      <c r="AX106" s="220" t="s">
        <v>846</v>
      </c>
      <c r="AY106" s="221" t="s">
        <v>1054</v>
      </c>
    </row>
    <row r="107" spans="1:56" ht="12.75" customHeight="1" x14ac:dyDescent="0.3">
      <c r="U107" s="123" t="s">
        <v>171</v>
      </c>
      <c r="V107" s="117"/>
      <c r="W107" s="117"/>
      <c r="X107" s="117"/>
      <c r="Y107" s="117"/>
      <c r="Z107" s="117"/>
      <c r="AA107" s="117"/>
      <c r="AB107" s="117"/>
      <c r="AC107" s="117"/>
      <c r="AD107" s="117"/>
      <c r="AE107" s="43" t="s">
        <v>177</v>
      </c>
      <c r="AF107" s="29"/>
      <c r="AG107" s="28"/>
      <c r="AH107" s="29"/>
      <c r="AI107" s="28"/>
      <c r="AJ107" s="28"/>
      <c r="AK107" s="43"/>
      <c r="AN107" s="102" t="s">
        <v>487</v>
      </c>
      <c r="AO107" s="102"/>
      <c r="AP107" s="102"/>
      <c r="AQ107" s="147" t="s">
        <v>343</v>
      </c>
      <c r="AV107" s="353" t="s">
        <v>797</v>
      </c>
    </row>
    <row r="108" spans="1:56" ht="17.25" x14ac:dyDescent="0.3">
      <c r="U108" s="123" t="s">
        <v>172</v>
      </c>
      <c r="V108" s="117"/>
      <c r="W108" s="117"/>
      <c r="X108" s="117"/>
      <c r="Y108" s="117"/>
      <c r="Z108" s="117"/>
      <c r="AA108" s="117"/>
      <c r="AB108" s="117"/>
      <c r="AC108" s="117"/>
      <c r="AD108" s="117"/>
      <c r="AE108" s="43" t="s">
        <v>179</v>
      </c>
      <c r="AF108" s="29"/>
      <c r="AG108" s="28"/>
      <c r="AH108" s="29"/>
      <c r="AI108" s="28"/>
      <c r="AJ108" s="28"/>
      <c r="AK108" s="43"/>
      <c r="AN108" s="102" t="s">
        <v>488</v>
      </c>
      <c r="AO108" s="102"/>
      <c r="AP108" s="102"/>
      <c r="AQ108" s="144" t="s">
        <v>561</v>
      </c>
      <c r="AV108" s="353" t="s">
        <v>798</v>
      </c>
      <c r="AW108" s="1" t="s">
        <v>981</v>
      </c>
    </row>
    <row r="109" spans="1:56" ht="17.25" x14ac:dyDescent="0.3">
      <c r="A109" s="8" t="s">
        <v>256</v>
      </c>
      <c r="B109" s="8"/>
      <c r="U109" s="122" t="s">
        <v>574</v>
      </c>
      <c r="V109" s="117"/>
      <c r="W109" s="117"/>
      <c r="X109" s="117"/>
      <c r="Y109" s="117"/>
      <c r="Z109" s="117"/>
      <c r="AA109" s="117"/>
      <c r="AB109" s="117"/>
      <c r="AC109" s="117"/>
      <c r="AD109" s="117"/>
      <c r="AE109" s="43" t="s">
        <v>938</v>
      </c>
      <c r="AF109" s="29"/>
      <c r="AG109" s="28"/>
      <c r="AH109" s="43"/>
      <c r="AI109" s="28"/>
      <c r="AJ109" s="28"/>
      <c r="AK109" s="43"/>
      <c r="AN109" s="102" t="s">
        <v>489</v>
      </c>
      <c r="AO109" s="102"/>
      <c r="AP109" s="102"/>
      <c r="AQ109" s="144" t="s">
        <v>562</v>
      </c>
      <c r="AV109" s="353" t="s">
        <v>799</v>
      </c>
      <c r="AW109" s="1" t="s">
        <v>936</v>
      </c>
      <c r="AX109" s="219" t="s">
        <v>1048</v>
      </c>
      <c r="AY109" s="225" t="s">
        <v>1049</v>
      </c>
      <c r="AZ109" s="219" t="s">
        <v>1050</v>
      </c>
      <c r="BA109" s="225" t="s">
        <v>1051</v>
      </c>
      <c r="BB109" s="219" t="s">
        <v>1052</v>
      </c>
      <c r="BC109" s="221" t="s">
        <v>1053</v>
      </c>
      <c r="BD109" s="229" t="s">
        <v>1054</v>
      </c>
    </row>
    <row r="110" spans="1:56" ht="17.25" x14ac:dyDescent="0.3">
      <c r="A110" s="75">
        <v>23</v>
      </c>
      <c r="B110" s="75" t="str">
        <f>IF(ISERROR(VLOOKUP(A110,SOURCE_GrantNumber,2,FALSE)),0,(VLOOKUP(A110,SOURCE_GrantNumber,2,FALSE)))</f>
        <v>2007-0002</v>
      </c>
      <c r="N110" s="111"/>
      <c r="O110" s="112"/>
      <c r="U110" s="124" t="s">
        <v>575</v>
      </c>
      <c r="V110" s="127"/>
      <c r="W110" s="127"/>
      <c r="X110" s="127"/>
      <c r="Y110" s="127"/>
      <c r="Z110" s="127"/>
      <c r="AA110" s="127"/>
      <c r="AB110" s="127"/>
      <c r="AC110" s="127"/>
      <c r="AD110" s="127"/>
      <c r="AE110" s="43" t="s">
        <v>927</v>
      </c>
      <c r="AF110" s="29"/>
      <c r="AG110" s="28"/>
      <c r="AH110" s="43"/>
      <c r="AI110" s="28"/>
      <c r="AJ110" s="28"/>
      <c r="AK110" s="43"/>
      <c r="AN110" s="102" t="s">
        <v>490</v>
      </c>
      <c r="AO110" s="102"/>
      <c r="AP110" s="102"/>
      <c r="AV110" s="351" t="s">
        <v>800</v>
      </c>
      <c r="AW110" s="1" t="s">
        <v>1166</v>
      </c>
      <c r="AX110" s="226" t="s">
        <v>624</v>
      </c>
      <c r="AY110" s="2" t="s">
        <v>1055</v>
      </c>
      <c r="AZ110" s="228" t="s">
        <v>973</v>
      </c>
      <c r="BA110" s="2" t="s">
        <v>974</v>
      </c>
      <c r="BB110" s="228" t="s">
        <v>635</v>
      </c>
      <c r="BC110" s="226" t="s">
        <v>844</v>
      </c>
      <c r="BD110" s="222" t="s">
        <v>847</v>
      </c>
    </row>
    <row r="111" spans="1:56" ht="17.25" x14ac:dyDescent="0.3">
      <c r="A111" s="1">
        <v>1</v>
      </c>
      <c r="B111" s="83" t="s">
        <v>112</v>
      </c>
      <c r="N111" s="111"/>
      <c r="O111" s="112"/>
      <c r="U111" s="125" t="s">
        <v>576</v>
      </c>
      <c r="V111" s="119"/>
      <c r="W111" s="119"/>
      <c r="X111" s="119"/>
      <c r="Y111" s="132"/>
      <c r="Z111" s="91"/>
      <c r="AA111" s="91"/>
      <c r="AB111" s="91"/>
      <c r="AC111" s="91"/>
      <c r="AD111" s="91"/>
      <c r="AE111" s="86" t="s">
        <v>926</v>
      </c>
      <c r="AF111" s="29"/>
      <c r="AG111" s="28"/>
      <c r="AH111" s="86"/>
      <c r="AI111" s="28"/>
      <c r="AJ111" s="28"/>
      <c r="AK111" s="28"/>
      <c r="AN111" s="102" t="s">
        <v>491</v>
      </c>
      <c r="AO111" s="102"/>
      <c r="AP111" s="102"/>
      <c r="AV111" s="351" t="s">
        <v>801</v>
      </c>
      <c r="AW111" s="1" t="s">
        <v>344</v>
      </c>
      <c r="AX111" s="226" t="s">
        <v>932</v>
      </c>
      <c r="AY111" s="2"/>
      <c r="AZ111" s="228" t="s">
        <v>961</v>
      </c>
      <c r="BA111" s="2" t="s">
        <v>950</v>
      </c>
      <c r="BB111" s="228"/>
      <c r="BC111" s="226" t="s">
        <v>845</v>
      </c>
      <c r="BD111" s="222" t="s">
        <v>848</v>
      </c>
    </row>
    <row r="112" spans="1:56" ht="17.25" x14ac:dyDescent="0.3">
      <c r="A112" s="1">
        <v>2</v>
      </c>
      <c r="B112" s="83" t="s">
        <v>114</v>
      </c>
      <c r="N112" s="111"/>
      <c r="O112" s="112"/>
      <c r="U112" s="133" t="s">
        <v>1177</v>
      </c>
      <c r="V112" s="134"/>
      <c r="W112" s="91"/>
      <c r="X112" s="91"/>
      <c r="Y112" s="91"/>
      <c r="Z112" s="91"/>
      <c r="AA112" s="91"/>
      <c r="AB112" s="91"/>
      <c r="AC112" s="91"/>
      <c r="AD112" s="91"/>
      <c r="AE112" s="88" t="s">
        <v>957</v>
      </c>
      <c r="AF112" s="87"/>
      <c r="AG112" s="87"/>
      <c r="AH112" s="88"/>
      <c r="AI112" s="87"/>
      <c r="AJ112" s="87"/>
      <c r="AK112" s="87"/>
      <c r="AN112" s="102" t="s">
        <v>492</v>
      </c>
      <c r="AO112" s="102"/>
      <c r="AP112" s="102"/>
      <c r="AV112" s="351" t="s">
        <v>802</v>
      </c>
      <c r="AW112" s="1" t="s">
        <v>879</v>
      </c>
      <c r="AX112" s="226" t="s">
        <v>662</v>
      </c>
      <c r="AY112" s="2"/>
      <c r="AZ112" s="228"/>
      <c r="BA112" s="2"/>
      <c r="BB112" s="228"/>
      <c r="BC112" s="228"/>
      <c r="BD112" s="222" t="s">
        <v>849</v>
      </c>
    </row>
    <row r="113" spans="1:56" ht="17.25" x14ac:dyDescent="0.3">
      <c r="A113" s="1">
        <v>3</v>
      </c>
      <c r="B113" s="83" t="s">
        <v>113</v>
      </c>
      <c r="N113" s="111"/>
      <c r="O113" s="112"/>
      <c r="U113" s="132" t="s">
        <v>1178</v>
      </c>
      <c r="V113" s="132"/>
      <c r="W113" s="132"/>
      <c r="X113" s="132"/>
      <c r="Y113" s="132"/>
      <c r="Z113" s="132"/>
      <c r="AA113" s="91"/>
      <c r="AB113" s="91"/>
      <c r="AC113" s="91"/>
      <c r="AD113" s="91"/>
      <c r="AE113" s="88" t="s">
        <v>956</v>
      </c>
      <c r="AF113" s="87"/>
      <c r="AG113" s="87"/>
      <c r="AH113" s="88"/>
      <c r="AI113" s="87"/>
      <c r="AJ113" s="87"/>
      <c r="AK113" s="87"/>
      <c r="AN113" s="102" t="s">
        <v>493</v>
      </c>
      <c r="AO113" s="102"/>
      <c r="AP113" s="102"/>
      <c r="AV113" s="354" t="s">
        <v>1236</v>
      </c>
      <c r="AX113" s="227"/>
      <c r="AY113" s="223"/>
      <c r="AZ113" s="227"/>
      <c r="BA113" s="223"/>
      <c r="BB113" s="227"/>
      <c r="BC113" s="227"/>
      <c r="BD113" s="224" t="s">
        <v>850</v>
      </c>
    </row>
    <row r="114" spans="1:56" ht="17.25" x14ac:dyDescent="0.3">
      <c r="A114" s="1">
        <v>4</v>
      </c>
      <c r="B114" s="83" t="s">
        <v>115</v>
      </c>
      <c r="N114" s="111"/>
      <c r="O114" s="112"/>
      <c r="U114" s="125" t="s">
        <v>577</v>
      </c>
      <c r="V114" s="119"/>
      <c r="W114" s="119"/>
      <c r="X114" s="119"/>
      <c r="Y114" s="132"/>
      <c r="Z114" s="91"/>
      <c r="AA114" s="91"/>
      <c r="AB114" s="91"/>
      <c r="AC114" s="91"/>
      <c r="AD114" s="91"/>
      <c r="AE114" s="88" t="s">
        <v>958</v>
      </c>
      <c r="AF114" s="87"/>
      <c r="AG114" s="87"/>
      <c r="AH114" s="88"/>
      <c r="AI114" s="87"/>
      <c r="AJ114" s="87"/>
      <c r="AK114" s="87"/>
      <c r="AN114" s="102" t="s">
        <v>494</v>
      </c>
      <c r="AO114" s="102"/>
      <c r="AP114" s="102"/>
      <c r="AV114" s="354" t="s">
        <v>707</v>
      </c>
    </row>
    <row r="115" spans="1:56" ht="17.25" x14ac:dyDescent="0.3">
      <c r="A115" s="1">
        <v>5</v>
      </c>
      <c r="B115" s="83" t="s">
        <v>116</v>
      </c>
      <c r="N115" s="111"/>
      <c r="O115" s="78"/>
      <c r="U115" s="91" t="s">
        <v>578</v>
      </c>
      <c r="V115" s="91"/>
      <c r="W115" s="91"/>
      <c r="X115" s="91"/>
      <c r="Y115" s="91"/>
      <c r="Z115" s="91"/>
      <c r="AA115" s="91"/>
      <c r="AB115" s="91"/>
      <c r="AC115" s="91"/>
      <c r="AD115" s="91"/>
      <c r="AE115" s="88" t="s">
        <v>1292</v>
      </c>
      <c r="AF115" s="87"/>
      <c r="AG115" s="87"/>
      <c r="AH115" s="88"/>
      <c r="AI115" s="87"/>
      <c r="AJ115" s="87"/>
      <c r="AK115" s="87"/>
      <c r="AN115" s="102" t="s">
        <v>495</v>
      </c>
      <c r="AO115" s="102"/>
      <c r="AP115" s="102"/>
      <c r="AV115" s="355" t="s">
        <v>708</v>
      </c>
    </row>
    <row r="116" spans="1:56" ht="17.25" x14ac:dyDescent="0.3">
      <c r="A116" s="1">
        <v>6</v>
      </c>
      <c r="B116" s="83" t="s">
        <v>117</v>
      </c>
      <c r="N116" s="19"/>
      <c r="O116" s="78"/>
      <c r="U116" s="91" t="s">
        <v>582</v>
      </c>
      <c r="V116" s="91"/>
      <c r="W116" s="91"/>
      <c r="X116" s="91"/>
      <c r="Y116" s="91"/>
      <c r="Z116" s="91"/>
      <c r="AA116" s="91"/>
      <c r="AB116" s="91"/>
      <c r="AC116" s="91"/>
      <c r="AD116" s="91"/>
      <c r="AN116" s="102" t="s">
        <v>496</v>
      </c>
      <c r="AO116" s="102"/>
      <c r="AP116" s="102"/>
      <c r="AV116" s="395" t="s">
        <v>1237</v>
      </c>
    </row>
    <row r="117" spans="1:56" ht="17.25" x14ac:dyDescent="0.3">
      <c r="A117" s="1">
        <v>7</v>
      </c>
      <c r="B117" s="1" t="s">
        <v>83</v>
      </c>
      <c r="D117" s="8"/>
      <c r="E117" s="8"/>
      <c r="N117" s="113"/>
      <c r="O117" s="78"/>
      <c r="U117" s="91" t="s">
        <v>579</v>
      </c>
      <c r="V117" s="91"/>
      <c r="W117" s="91"/>
      <c r="X117" s="91"/>
      <c r="Y117" s="91"/>
      <c r="Z117" s="91"/>
      <c r="AA117" s="91"/>
      <c r="AB117" s="91"/>
      <c r="AC117" s="91"/>
      <c r="AD117" s="91"/>
      <c r="AN117" s="102" t="s">
        <v>497</v>
      </c>
      <c r="AO117" s="102"/>
      <c r="AP117" s="102"/>
      <c r="AV117" s="351" t="s">
        <v>803</v>
      </c>
    </row>
    <row r="118" spans="1:56" ht="17.25" x14ac:dyDescent="0.3">
      <c r="A118" s="1">
        <v>8</v>
      </c>
      <c r="B118" s="1" t="s">
        <v>78</v>
      </c>
      <c r="N118" s="113"/>
      <c r="O118" s="78"/>
      <c r="U118" s="91" t="s">
        <v>580</v>
      </c>
      <c r="V118" s="91"/>
      <c r="W118" s="91"/>
      <c r="X118" s="91"/>
      <c r="Y118" s="91"/>
      <c r="Z118" s="91"/>
      <c r="AA118" s="91"/>
      <c r="AB118" s="91"/>
      <c r="AC118" s="91"/>
      <c r="AD118" s="91"/>
      <c r="AE118" s="1" t="s">
        <v>976</v>
      </c>
      <c r="AN118" s="102" t="s">
        <v>498</v>
      </c>
      <c r="AO118" s="102"/>
      <c r="AP118" s="102"/>
      <c r="AV118" s="351" t="s">
        <v>1238</v>
      </c>
    </row>
    <row r="119" spans="1:56" ht="17.25" x14ac:dyDescent="0.3">
      <c r="A119" s="1">
        <v>9</v>
      </c>
      <c r="B119" s="1" t="s">
        <v>118</v>
      </c>
      <c r="N119" s="113"/>
      <c r="O119" s="78"/>
      <c r="AE119" s="205">
        <v>0.5</v>
      </c>
      <c r="AM119" s="102" t="s">
        <v>499</v>
      </c>
      <c r="AN119" s="102"/>
      <c r="AO119" s="102"/>
      <c r="AU119" s="182" t="s">
        <v>818</v>
      </c>
      <c r="AV119" s="351" t="s">
        <v>1239</v>
      </c>
    </row>
    <row r="120" spans="1:56" ht="17.25" x14ac:dyDescent="0.3">
      <c r="A120" s="1">
        <v>10</v>
      </c>
      <c r="B120" s="1" t="s">
        <v>77</v>
      </c>
      <c r="N120" s="114"/>
      <c r="O120" s="78"/>
      <c r="AE120" s="205">
        <v>1</v>
      </c>
      <c r="AM120" s="102" t="s">
        <v>500</v>
      </c>
      <c r="AN120" s="102"/>
      <c r="AO120" s="102"/>
      <c r="AU120" s="182" t="s">
        <v>819</v>
      </c>
      <c r="AV120" s="351" t="s">
        <v>1240</v>
      </c>
    </row>
    <row r="121" spans="1:56" ht="17.25" x14ac:dyDescent="0.3">
      <c r="A121" s="1">
        <v>11</v>
      </c>
      <c r="B121" s="1" t="s">
        <v>30</v>
      </c>
      <c r="N121" s="114"/>
      <c r="O121" s="78"/>
      <c r="AM121" s="102" t="s">
        <v>501</v>
      </c>
      <c r="AN121" s="102"/>
      <c r="AO121" s="102"/>
      <c r="AU121" s="182" t="s">
        <v>820</v>
      </c>
      <c r="AV121" s="351" t="s">
        <v>804</v>
      </c>
    </row>
    <row r="122" spans="1:56" ht="17.25" x14ac:dyDescent="0.3">
      <c r="A122" s="1">
        <v>12</v>
      </c>
      <c r="B122" s="1" t="s">
        <v>34</v>
      </c>
      <c r="N122" s="114"/>
      <c r="O122" s="78"/>
      <c r="AM122" s="102" t="s">
        <v>502</v>
      </c>
      <c r="AN122" s="102"/>
      <c r="AO122" s="102"/>
      <c r="AU122" s="182" t="s">
        <v>821</v>
      </c>
      <c r="AV122" s="395" t="s">
        <v>805</v>
      </c>
    </row>
    <row r="123" spans="1:56" ht="17.25" x14ac:dyDescent="0.3">
      <c r="A123" s="1">
        <v>13</v>
      </c>
      <c r="B123" s="1" t="s">
        <v>26</v>
      </c>
      <c r="N123" s="114"/>
      <c r="O123" s="78"/>
      <c r="AM123" s="102" t="s">
        <v>503</v>
      </c>
      <c r="AN123" s="102"/>
      <c r="AO123" s="102"/>
      <c r="AU123" s="182" t="s">
        <v>822</v>
      </c>
      <c r="AV123" s="351" t="s">
        <v>806</v>
      </c>
    </row>
    <row r="124" spans="1:56" ht="17.25" x14ac:dyDescent="0.3">
      <c r="A124" s="1">
        <v>14</v>
      </c>
      <c r="B124" s="1" t="s">
        <v>79</v>
      </c>
      <c r="N124" s="21"/>
      <c r="O124" s="78"/>
      <c r="AM124" s="102" t="s">
        <v>504</v>
      </c>
      <c r="AN124" s="102"/>
      <c r="AO124" s="102"/>
      <c r="AU124" s="182" t="s">
        <v>823</v>
      </c>
      <c r="AV124" s="356" t="s">
        <v>1241</v>
      </c>
    </row>
    <row r="125" spans="1:56" ht="17.25" x14ac:dyDescent="0.3">
      <c r="A125" s="1">
        <v>15</v>
      </c>
      <c r="B125" s="1" t="s">
        <v>81</v>
      </c>
      <c r="N125" s="114"/>
      <c r="O125" s="78"/>
      <c r="AM125" s="102" t="s">
        <v>505</v>
      </c>
      <c r="AN125" s="102"/>
      <c r="AO125" s="102"/>
      <c r="AU125" s="182" t="s">
        <v>824</v>
      </c>
      <c r="AV125" s="357" t="s">
        <v>1242</v>
      </c>
    </row>
    <row r="126" spans="1:56" ht="17.25" x14ac:dyDescent="0.3">
      <c r="A126" s="1">
        <v>16</v>
      </c>
      <c r="B126" s="1" t="s">
        <v>80</v>
      </c>
      <c r="N126" s="114"/>
      <c r="O126" s="78"/>
      <c r="AM126" s="102" t="s">
        <v>506</v>
      </c>
      <c r="AN126" s="102"/>
      <c r="AO126" s="102"/>
      <c r="AU126" s="182" t="s">
        <v>825</v>
      </c>
      <c r="AV126" s="351" t="s">
        <v>807</v>
      </c>
    </row>
    <row r="127" spans="1:56" ht="17.25" x14ac:dyDescent="0.3">
      <c r="A127" s="1">
        <v>17</v>
      </c>
      <c r="B127" s="1" t="s">
        <v>84</v>
      </c>
      <c r="N127" s="21"/>
      <c r="O127" s="78"/>
      <c r="AM127" s="102" t="s">
        <v>507</v>
      </c>
      <c r="AN127" s="102"/>
      <c r="AO127" s="102"/>
      <c r="AV127" s="351" t="s">
        <v>1243</v>
      </c>
    </row>
    <row r="128" spans="1:56" ht="17.25" x14ac:dyDescent="0.3">
      <c r="A128" s="1">
        <v>18</v>
      </c>
      <c r="B128" s="1" t="s">
        <v>31</v>
      </c>
      <c r="D128" s="1" t="s">
        <v>308</v>
      </c>
      <c r="G128" s="1" t="s">
        <v>309</v>
      </c>
      <c r="N128" s="19"/>
      <c r="O128" s="3"/>
      <c r="AM128" s="102" t="s">
        <v>508</v>
      </c>
      <c r="AN128" s="102"/>
      <c r="AO128" s="102"/>
      <c r="AU128" s="182"/>
      <c r="AV128" s="351" t="s">
        <v>1244</v>
      </c>
    </row>
    <row r="129" spans="1:48" ht="17.25" x14ac:dyDescent="0.3">
      <c r="A129" s="1">
        <v>19</v>
      </c>
      <c r="B129" s="1" t="s">
        <v>82</v>
      </c>
      <c r="D129" s="1" t="s">
        <v>99</v>
      </c>
      <c r="N129" s="19"/>
      <c r="O129" s="3"/>
      <c r="AU129" s="185"/>
      <c r="AV129" s="351" t="s">
        <v>808</v>
      </c>
    </row>
    <row r="130" spans="1:48" ht="17.25" x14ac:dyDescent="0.3">
      <c r="A130" s="1">
        <v>20</v>
      </c>
      <c r="B130" s="1" t="s">
        <v>321</v>
      </c>
      <c r="D130" s="1" t="s">
        <v>840</v>
      </c>
      <c r="AU130" s="185"/>
      <c r="AV130" s="395" t="s">
        <v>809</v>
      </c>
    </row>
    <row r="131" spans="1:48" ht="17.25" x14ac:dyDescent="0.3">
      <c r="A131" s="1">
        <v>21</v>
      </c>
      <c r="B131" s="1" t="s">
        <v>32</v>
      </c>
      <c r="D131" s="1" t="s">
        <v>274</v>
      </c>
      <c r="AU131" s="185"/>
      <c r="AV131" s="357" t="s">
        <v>607</v>
      </c>
    </row>
    <row r="132" spans="1:48" ht="17.25" x14ac:dyDescent="0.3">
      <c r="A132" s="1">
        <v>22</v>
      </c>
      <c r="B132" s="1" t="s">
        <v>27</v>
      </c>
      <c r="D132" s="1" t="s">
        <v>988</v>
      </c>
      <c r="AU132" s="185"/>
      <c r="AV132" s="351" t="s">
        <v>810</v>
      </c>
    </row>
    <row r="133" spans="1:48" ht="17.25" x14ac:dyDescent="0.3">
      <c r="A133" s="1">
        <v>23</v>
      </c>
      <c r="B133" s="1" t="s">
        <v>85</v>
      </c>
      <c r="D133" s="1" t="s">
        <v>861</v>
      </c>
      <c r="AV133" s="351" t="s">
        <v>811</v>
      </c>
    </row>
    <row r="134" spans="1:48" ht="17.25" x14ac:dyDescent="0.3">
      <c r="A134" s="1">
        <v>24</v>
      </c>
      <c r="B134" s="1" t="s">
        <v>110</v>
      </c>
      <c r="D134" s="1" t="s">
        <v>989</v>
      </c>
      <c r="AV134" s="351" t="s">
        <v>812</v>
      </c>
    </row>
    <row r="135" spans="1:48" ht="17.25" x14ac:dyDescent="0.3">
      <c r="A135" s="1">
        <v>25</v>
      </c>
      <c r="B135" s="1" t="s">
        <v>28</v>
      </c>
      <c r="D135" s="1" t="s">
        <v>990</v>
      </c>
      <c r="AV135" s="351" t="s">
        <v>1245</v>
      </c>
    </row>
    <row r="136" spans="1:48" ht="17.25" x14ac:dyDescent="0.3">
      <c r="A136" s="1">
        <v>26</v>
      </c>
      <c r="B136" s="1" t="s">
        <v>35</v>
      </c>
      <c r="D136" s="1" t="s">
        <v>866</v>
      </c>
      <c r="AV136" s="351" t="s">
        <v>813</v>
      </c>
    </row>
    <row r="137" spans="1:48" ht="17.25" x14ac:dyDescent="0.3">
      <c r="A137" s="1">
        <v>27</v>
      </c>
      <c r="B137" s="1" t="s">
        <v>36</v>
      </c>
      <c r="D137" s="1" t="s">
        <v>104</v>
      </c>
      <c r="AV137" s="351" t="s">
        <v>1246</v>
      </c>
    </row>
    <row r="138" spans="1:48" ht="17.25" x14ac:dyDescent="0.3">
      <c r="A138" s="1">
        <v>28</v>
      </c>
      <c r="B138" s="1" t="s">
        <v>33</v>
      </c>
      <c r="AV138" s="351" t="s">
        <v>814</v>
      </c>
    </row>
    <row r="139" spans="1:48" ht="17.25" x14ac:dyDescent="0.3">
      <c r="A139" s="1">
        <v>29</v>
      </c>
      <c r="B139" s="1" t="s">
        <v>111</v>
      </c>
      <c r="AV139" s="351" t="s">
        <v>815</v>
      </c>
    </row>
    <row r="140" spans="1:48" ht="17.25" x14ac:dyDescent="0.3">
      <c r="A140" s="1">
        <v>30</v>
      </c>
      <c r="B140" s="1" t="s">
        <v>37</v>
      </c>
      <c r="AV140" s="351" t="s">
        <v>816</v>
      </c>
    </row>
    <row r="141" spans="1:48" ht="17.25" x14ac:dyDescent="0.3">
      <c r="A141" s="1">
        <v>31</v>
      </c>
      <c r="B141" s="1" t="s">
        <v>29</v>
      </c>
      <c r="AV141" s="351" t="s">
        <v>817</v>
      </c>
    </row>
    <row r="142" spans="1:48" ht="17.25" x14ac:dyDescent="0.3">
      <c r="A142" s="1">
        <v>32</v>
      </c>
      <c r="B142" s="1" t="s">
        <v>25</v>
      </c>
      <c r="AV142" s="351" t="s">
        <v>818</v>
      </c>
    </row>
    <row r="143" spans="1:48" ht="17.25" x14ac:dyDescent="0.3">
      <c r="AV143" s="351" t="s">
        <v>1247</v>
      </c>
    </row>
    <row r="144" spans="1:48" ht="17.25" x14ac:dyDescent="0.3">
      <c r="AV144" s="351" t="s">
        <v>819</v>
      </c>
    </row>
    <row r="145" spans="4:48" ht="17.25" x14ac:dyDescent="0.3">
      <c r="D145" s="1" t="s">
        <v>17</v>
      </c>
      <c r="E145" s="1" t="s">
        <v>131</v>
      </c>
      <c r="AV145" s="351" t="s">
        <v>821</v>
      </c>
    </row>
    <row r="146" spans="4:48" ht="17.25" x14ac:dyDescent="0.3">
      <c r="D146" s="1" t="s">
        <v>18</v>
      </c>
      <c r="E146" s="1" t="s">
        <v>259</v>
      </c>
      <c r="AV146" s="351" t="s">
        <v>822</v>
      </c>
    </row>
    <row r="147" spans="4:48" ht="17.25" x14ac:dyDescent="0.3">
      <c r="D147" s="1" t="s">
        <v>19</v>
      </c>
      <c r="E147" s="1" t="s">
        <v>132</v>
      </c>
      <c r="AV147" s="351" t="s">
        <v>824</v>
      </c>
    </row>
    <row r="148" spans="4:48" ht="17.25" x14ac:dyDescent="0.3">
      <c r="D148" s="1" t="s">
        <v>20</v>
      </c>
      <c r="AV148" s="351" t="s">
        <v>1248</v>
      </c>
    </row>
    <row r="149" spans="4:48" ht="17.25" x14ac:dyDescent="0.3">
      <c r="AV149" s="351" t="s">
        <v>1249</v>
      </c>
    </row>
    <row r="150" spans="4:48" ht="17.25" x14ac:dyDescent="0.3">
      <c r="AV150" s="395" t="s">
        <v>1250</v>
      </c>
    </row>
    <row r="151" spans="4:48" x14ac:dyDescent="0.2">
      <c r="D151" s="8" t="s">
        <v>146</v>
      </c>
    </row>
    <row r="152" spans="4:48" x14ac:dyDescent="0.2">
      <c r="D152" s="1" t="s">
        <v>147</v>
      </c>
    </row>
    <row r="163" spans="1:10" x14ac:dyDescent="0.2">
      <c r="A163" s="2">
        <v>1</v>
      </c>
      <c r="B163" s="5" t="s">
        <v>4</v>
      </c>
      <c r="C163" s="22"/>
      <c r="D163" s="22"/>
      <c r="E163" s="22"/>
      <c r="F163" s="22"/>
      <c r="G163" s="22"/>
      <c r="H163" s="23" t="s">
        <v>163</v>
      </c>
      <c r="I163" s="24" t="s">
        <v>76</v>
      </c>
      <c r="J163" s="2"/>
    </row>
    <row r="164" spans="1:10" x14ac:dyDescent="0.2">
      <c r="A164" s="2">
        <v>2</v>
      </c>
      <c r="B164" s="25" t="s">
        <v>331</v>
      </c>
      <c r="C164" s="26"/>
      <c r="D164" s="26"/>
      <c r="E164" s="26"/>
      <c r="F164" s="26"/>
      <c r="G164" s="26"/>
      <c r="H164" s="24" t="s">
        <v>333</v>
      </c>
      <c r="I164" s="24" t="s">
        <v>210</v>
      </c>
      <c r="J164" s="24" t="s">
        <v>332</v>
      </c>
    </row>
    <row r="165" spans="1:10" x14ac:dyDescent="0.2">
      <c r="A165" s="2">
        <v>3</v>
      </c>
      <c r="B165" s="5" t="s">
        <v>1</v>
      </c>
      <c r="C165" s="22"/>
      <c r="D165" s="22"/>
      <c r="E165" s="22"/>
      <c r="F165" s="22"/>
      <c r="G165" s="22"/>
      <c r="H165" s="23" t="s">
        <v>322</v>
      </c>
      <c r="I165" s="27" t="s">
        <v>323</v>
      </c>
      <c r="J165" s="27" t="s">
        <v>169</v>
      </c>
    </row>
    <row r="166" spans="1:10" x14ac:dyDescent="0.2">
      <c r="A166" s="2">
        <v>4</v>
      </c>
      <c r="B166" s="5" t="s">
        <v>0</v>
      </c>
      <c r="C166" s="22"/>
      <c r="D166" s="22"/>
      <c r="E166" s="22"/>
      <c r="F166" s="22"/>
      <c r="G166" s="22"/>
      <c r="H166" s="23" t="s">
        <v>170</v>
      </c>
      <c r="I166" s="27" t="s">
        <v>154</v>
      </c>
      <c r="J166" s="27" t="s">
        <v>169</v>
      </c>
    </row>
    <row r="167" spans="1:10" x14ac:dyDescent="0.2">
      <c r="A167" s="2">
        <v>5</v>
      </c>
      <c r="B167" s="5" t="s">
        <v>161</v>
      </c>
      <c r="C167" s="22"/>
      <c r="D167" s="22"/>
      <c r="E167" s="22"/>
      <c r="F167" s="22"/>
      <c r="G167" s="22"/>
      <c r="H167" s="23" t="s">
        <v>166</v>
      </c>
      <c r="I167" s="27" t="s">
        <v>208</v>
      </c>
      <c r="J167" s="27" t="s">
        <v>91</v>
      </c>
    </row>
    <row r="168" spans="1:10" x14ac:dyDescent="0.2">
      <c r="A168" s="2">
        <v>6</v>
      </c>
      <c r="B168" s="5" t="s">
        <v>73</v>
      </c>
      <c r="C168" s="22"/>
      <c r="D168" s="22"/>
      <c r="E168" s="22"/>
      <c r="F168" s="22"/>
      <c r="G168" s="22"/>
      <c r="H168" s="23" t="s">
        <v>69</v>
      </c>
      <c r="I168" s="4" t="s">
        <v>108</v>
      </c>
      <c r="J168" s="4" t="s">
        <v>127</v>
      </c>
    </row>
    <row r="169" spans="1:10" x14ac:dyDescent="0.2">
      <c r="A169" s="2">
        <v>7</v>
      </c>
      <c r="B169" s="5" t="s">
        <v>72</v>
      </c>
      <c r="C169" s="22"/>
      <c r="D169" s="22"/>
      <c r="E169" s="22"/>
      <c r="F169" s="22"/>
      <c r="G169" s="22"/>
      <c r="H169" s="23" t="s">
        <v>311</v>
      </c>
      <c r="I169" s="4" t="s">
        <v>263</v>
      </c>
      <c r="J169" s="4" t="s">
        <v>264</v>
      </c>
    </row>
    <row r="170" spans="1:10" x14ac:dyDescent="0.2">
      <c r="A170" s="2">
        <v>8</v>
      </c>
      <c r="B170" s="5" t="s">
        <v>74</v>
      </c>
      <c r="C170" s="22"/>
      <c r="D170" s="22"/>
      <c r="E170" s="22"/>
      <c r="F170" s="22"/>
      <c r="G170" s="22"/>
      <c r="H170" s="23" t="s">
        <v>8</v>
      </c>
      <c r="I170" s="4" t="s">
        <v>86</v>
      </c>
      <c r="J170" s="4" t="s">
        <v>262</v>
      </c>
    </row>
    <row r="171" spans="1:10" x14ac:dyDescent="0.2">
      <c r="A171" s="2">
        <v>9</v>
      </c>
      <c r="B171" s="5" t="s">
        <v>75</v>
      </c>
      <c r="C171" s="22"/>
      <c r="D171" s="22"/>
      <c r="E171" s="22"/>
      <c r="F171" s="22"/>
      <c r="G171" s="22"/>
      <c r="H171" s="23" t="s">
        <v>9</v>
      </c>
      <c r="I171" s="4" t="s">
        <v>106</v>
      </c>
      <c r="J171" s="4" t="s">
        <v>107</v>
      </c>
    </row>
    <row r="172" spans="1:10" x14ac:dyDescent="0.2">
      <c r="A172" s="2">
        <v>10</v>
      </c>
      <c r="B172" s="5" t="s">
        <v>71</v>
      </c>
      <c r="C172" s="22"/>
      <c r="D172" s="22"/>
      <c r="E172" s="22"/>
      <c r="F172" s="22"/>
      <c r="G172" s="22"/>
      <c r="H172" s="23" t="s">
        <v>155</v>
      </c>
      <c r="I172" s="4" t="s">
        <v>152</v>
      </c>
      <c r="J172" s="4" t="s">
        <v>70</v>
      </c>
    </row>
    <row r="173" spans="1:10" x14ac:dyDescent="0.2">
      <c r="A173" s="2">
        <v>11</v>
      </c>
      <c r="B173" s="5" t="s">
        <v>160</v>
      </c>
      <c r="C173" s="22"/>
      <c r="D173" s="22"/>
      <c r="E173" s="22"/>
      <c r="F173" s="22"/>
      <c r="G173" s="22"/>
      <c r="H173" s="23" t="s">
        <v>165</v>
      </c>
      <c r="I173" s="27" t="s">
        <v>317</v>
      </c>
      <c r="J173" s="27" t="s">
        <v>90</v>
      </c>
    </row>
    <row r="174" spans="1:10" x14ac:dyDescent="0.2">
      <c r="A174" s="2">
        <v>12</v>
      </c>
      <c r="B174" s="6" t="s">
        <v>205</v>
      </c>
      <c r="C174" s="26"/>
      <c r="D174" s="26"/>
      <c r="E174" s="26"/>
      <c r="F174" s="26"/>
      <c r="G174" s="26"/>
      <c r="H174" s="23" t="s">
        <v>330</v>
      </c>
      <c r="I174" s="27" t="s">
        <v>212</v>
      </c>
      <c r="J174" s="27" t="s">
        <v>310</v>
      </c>
    </row>
    <row r="175" spans="1:10" x14ac:dyDescent="0.2">
      <c r="A175" s="2">
        <v>13</v>
      </c>
      <c r="B175" s="5" t="s">
        <v>87</v>
      </c>
      <c r="C175" s="22"/>
      <c r="D175" s="22"/>
      <c r="E175" s="22"/>
      <c r="F175" s="22"/>
      <c r="G175" s="22"/>
      <c r="H175" s="24" t="s">
        <v>312</v>
      </c>
      <c r="I175" s="24" t="s">
        <v>211</v>
      </c>
      <c r="J175" s="24" t="s">
        <v>315</v>
      </c>
    </row>
    <row r="176" spans="1:10" x14ac:dyDescent="0.2">
      <c r="A176" s="2">
        <v>14</v>
      </c>
      <c r="B176" s="5" t="s">
        <v>159</v>
      </c>
      <c r="C176" s="22"/>
      <c r="D176" s="22"/>
      <c r="E176" s="22"/>
      <c r="F176" s="22"/>
      <c r="G176" s="22"/>
      <c r="H176" s="23" t="s">
        <v>164</v>
      </c>
      <c r="I176" s="27" t="s">
        <v>316</v>
      </c>
      <c r="J176" s="27" t="s">
        <v>314</v>
      </c>
    </row>
    <row r="177" spans="1:12" x14ac:dyDescent="0.2">
      <c r="A177" s="2">
        <v>15</v>
      </c>
      <c r="B177" s="5" t="s">
        <v>21</v>
      </c>
      <c r="C177" s="22"/>
      <c r="D177" s="22"/>
      <c r="E177" s="22"/>
      <c r="F177" s="22"/>
      <c r="G177" s="22"/>
      <c r="H177" s="23" t="s">
        <v>50</v>
      </c>
      <c r="I177" s="27" t="s">
        <v>209</v>
      </c>
      <c r="J177" s="27" t="s">
        <v>109</v>
      </c>
    </row>
    <row r="178" spans="1:12" x14ac:dyDescent="0.2">
      <c r="A178" s="2">
        <v>16</v>
      </c>
      <c r="B178" s="5" t="s">
        <v>5</v>
      </c>
      <c r="C178" s="22"/>
      <c r="D178" s="22"/>
      <c r="E178" s="22"/>
      <c r="F178" s="22"/>
      <c r="G178" s="22"/>
      <c r="H178" s="23" t="s">
        <v>6</v>
      </c>
      <c r="I178" s="23" t="s">
        <v>143</v>
      </c>
      <c r="J178" s="23" t="s">
        <v>89</v>
      </c>
    </row>
    <row r="187" spans="1:12" ht="12.75" customHeight="1" x14ac:dyDescent="0.2">
      <c r="K187" s="131"/>
      <c r="L187" s="131"/>
    </row>
    <row r="188" spans="1:12" ht="12.75" customHeight="1" x14ac:dyDescent="0.2">
      <c r="K188" s="130"/>
      <c r="L188" s="130"/>
    </row>
    <row r="297" spans="1:9" x14ac:dyDescent="0.2">
      <c r="A297" s="79" t="s">
        <v>307</v>
      </c>
    </row>
    <row r="298" spans="1:9" x14ac:dyDescent="0.2">
      <c r="A298" s="32" t="s">
        <v>265</v>
      </c>
      <c r="B298" s="32" t="s">
        <v>207</v>
      </c>
      <c r="C298" s="32"/>
      <c r="D298" s="32"/>
      <c r="E298" s="32"/>
      <c r="F298" s="32"/>
      <c r="G298" s="32"/>
      <c r="H298" s="1" t="e">
        <f>#REF!</f>
        <v>#REF!</v>
      </c>
      <c r="I298" s="1" t="e">
        <f>IF(H298&gt;0,1,0)</f>
        <v>#REF!</v>
      </c>
    </row>
    <row r="299" spans="1:9" x14ac:dyDescent="0.2">
      <c r="A299" s="32" t="s">
        <v>265</v>
      </c>
      <c r="B299" s="32" t="s">
        <v>121</v>
      </c>
      <c r="C299" s="32"/>
      <c r="D299" s="32"/>
      <c r="E299" s="32"/>
      <c r="F299" s="32"/>
      <c r="G299" s="32"/>
      <c r="H299" s="1" t="e">
        <f>#REF!</f>
        <v>#REF!</v>
      </c>
      <c r="I299" s="1" t="e">
        <f t="shared" ref="I299:I315" si="0">IF(H299&gt;0,1,0)</f>
        <v>#REF!</v>
      </c>
    </row>
    <row r="300" spans="1:9" x14ac:dyDescent="0.2">
      <c r="A300" s="32" t="s">
        <v>265</v>
      </c>
      <c r="B300" s="32" t="s">
        <v>342</v>
      </c>
      <c r="C300" s="32"/>
      <c r="D300" s="32"/>
      <c r="E300" s="32"/>
      <c r="F300" s="32"/>
      <c r="G300" s="32"/>
      <c r="H300" s="1" t="e">
        <f>#REF!</f>
        <v>#REF!</v>
      </c>
      <c r="I300" s="1" t="e">
        <f t="shared" si="0"/>
        <v>#REF!</v>
      </c>
    </row>
    <row r="301" spans="1:9" x14ac:dyDescent="0.2">
      <c r="A301" s="32" t="s">
        <v>265</v>
      </c>
      <c r="B301" s="32" t="s">
        <v>283</v>
      </c>
      <c r="C301" s="32"/>
      <c r="D301" s="32"/>
      <c r="E301" s="32"/>
      <c r="F301" s="32"/>
      <c r="G301" s="32"/>
      <c r="H301" s="1" t="e">
        <f>#REF!</f>
        <v>#REF!</v>
      </c>
      <c r="I301" s="1" t="e">
        <f t="shared" si="0"/>
        <v>#REF!</v>
      </c>
    </row>
    <row r="302" spans="1:9" x14ac:dyDescent="0.2">
      <c r="A302" s="32" t="s">
        <v>265</v>
      </c>
      <c r="B302" s="32" t="s">
        <v>300</v>
      </c>
      <c r="C302" s="32"/>
      <c r="D302" s="32"/>
      <c r="E302" s="32"/>
      <c r="F302" s="32"/>
      <c r="G302" s="32"/>
      <c r="H302" s="1" t="e">
        <f>#REF!</f>
        <v>#REF!</v>
      </c>
      <c r="I302" s="1" t="e">
        <f t="shared" si="0"/>
        <v>#REF!</v>
      </c>
    </row>
    <row r="303" spans="1:9" x14ac:dyDescent="0.2">
      <c r="A303" s="32" t="s">
        <v>265</v>
      </c>
      <c r="B303" s="32" t="s">
        <v>284</v>
      </c>
      <c r="C303" s="32"/>
      <c r="D303" s="32"/>
      <c r="E303" s="32"/>
      <c r="F303" s="32"/>
      <c r="G303" s="32"/>
      <c r="H303" s="1" t="e">
        <f>#REF!</f>
        <v>#REF!</v>
      </c>
      <c r="I303" s="1" t="e">
        <f t="shared" si="0"/>
        <v>#REF!</v>
      </c>
    </row>
    <row r="304" spans="1:9" x14ac:dyDescent="0.2">
      <c r="A304" s="32" t="s">
        <v>265</v>
      </c>
      <c r="B304" s="32" t="s">
        <v>285</v>
      </c>
      <c r="C304" s="32"/>
      <c r="D304" s="32"/>
      <c r="E304" s="32"/>
      <c r="F304" s="32"/>
      <c r="G304" s="32"/>
      <c r="H304" s="1" t="e">
        <f>#REF!</f>
        <v>#REF!</v>
      </c>
      <c r="I304" s="1" t="e">
        <f t="shared" si="0"/>
        <v>#REF!</v>
      </c>
    </row>
    <row r="305" spans="1:9" x14ac:dyDescent="0.2">
      <c r="A305" s="32" t="s">
        <v>265</v>
      </c>
      <c r="B305" s="32" t="s">
        <v>286</v>
      </c>
      <c r="C305" s="32"/>
      <c r="D305" s="32"/>
      <c r="E305" s="32"/>
      <c r="F305" s="32"/>
      <c r="G305" s="32"/>
      <c r="H305" s="1" t="e">
        <f>#REF!</f>
        <v>#REF!</v>
      </c>
      <c r="I305" s="1" t="e">
        <f t="shared" si="0"/>
        <v>#REF!</v>
      </c>
    </row>
    <row r="306" spans="1:9" x14ac:dyDescent="0.2">
      <c r="A306" s="32" t="s">
        <v>265</v>
      </c>
      <c r="B306" s="32" t="s">
        <v>287</v>
      </c>
      <c r="C306" s="32"/>
      <c r="D306" s="32"/>
      <c r="E306" s="32"/>
      <c r="F306" s="32"/>
      <c r="G306" s="32"/>
      <c r="H306" s="1" t="e">
        <f>#REF!</f>
        <v>#REF!</v>
      </c>
      <c r="I306" s="1" t="e">
        <f t="shared" si="0"/>
        <v>#REF!</v>
      </c>
    </row>
    <row r="307" spans="1:9" x14ac:dyDescent="0.2">
      <c r="A307" s="32" t="s">
        <v>265</v>
      </c>
      <c r="B307" s="32" t="s">
        <v>288</v>
      </c>
      <c r="C307" s="32"/>
      <c r="D307" s="32"/>
      <c r="E307" s="32"/>
      <c r="F307" s="32"/>
      <c r="G307" s="32"/>
      <c r="H307" s="1" t="e">
        <f>#REF!</f>
        <v>#REF!</v>
      </c>
      <c r="I307" s="1" t="e">
        <f t="shared" si="0"/>
        <v>#REF!</v>
      </c>
    </row>
    <row r="308" spans="1:9" x14ac:dyDescent="0.2">
      <c r="A308" s="32" t="s">
        <v>265</v>
      </c>
      <c r="B308" s="32" t="s">
        <v>289</v>
      </c>
      <c r="C308" s="32"/>
      <c r="D308" s="32"/>
      <c r="E308" s="32"/>
      <c r="F308" s="32"/>
      <c r="G308" s="32"/>
      <c r="H308" s="1" t="e">
        <f>#REF!</f>
        <v>#REF!</v>
      </c>
      <c r="I308" s="1" t="e">
        <f t="shared" si="0"/>
        <v>#REF!</v>
      </c>
    </row>
    <row r="309" spans="1:9" x14ac:dyDescent="0.2">
      <c r="A309" s="32" t="s">
        <v>265</v>
      </c>
      <c r="B309" s="32" t="s">
        <v>290</v>
      </c>
      <c r="C309" s="32"/>
      <c r="D309" s="32"/>
      <c r="E309" s="32"/>
      <c r="F309" s="32"/>
      <c r="G309" s="32"/>
      <c r="H309" s="1" t="e">
        <f>#REF!</f>
        <v>#REF!</v>
      </c>
      <c r="I309" s="1" t="e">
        <f t="shared" si="0"/>
        <v>#REF!</v>
      </c>
    </row>
    <row r="310" spans="1:9" x14ac:dyDescent="0.2">
      <c r="A310" s="32" t="s">
        <v>265</v>
      </c>
      <c r="B310" s="32" t="s">
        <v>291</v>
      </c>
      <c r="C310" s="32"/>
      <c r="D310" s="32"/>
      <c r="E310" s="32"/>
      <c r="F310" s="32"/>
      <c r="G310" s="32"/>
      <c r="H310" s="1" t="e">
        <f>#REF!</f>
        <v>#REF!</v>
      </c>
      <c r="I310" s="1" t="e">
        <f t="shared" si="0"/>
        <v>#REF!</v>
      </c>
    </row>
    <row r="311" spans="1:9" x14ac:dyDescent="0.2">
      <c r="A311" s="32" t="s">
        <v>265</v>
      </c>
      <c r="B311" s="32" t="s">
        <v>338</v>
      </c>
      <c r="C311" s="32"/>
      <c r="D311" s="32"/>
      <c r="E311" s="32"/>
      <c r="F311" s="32"/>
      <c r="G311" s="32"/>
      <c r="H311" s="1" t="e">
        <f>#REF!</f>
        <v>#REF!</v>
      </c>
      <c r="I311" s="1" t="e">
        <f t="shared" si="0"/>
        <v>#REF!</v>
      </c>
    </row>
    <row r="312" spans="1:9" x14ac:dyDescent="0.2">
      <c r="A312" s="32" t="s">
        <v>265</v>
      </c>
      <c r="B312" s="32" t="s">
        <v>293</v>
      </c>
      <c r="C312" s="32"/>
      <c r="D312" s="32"/>
      <c r="E312" s="32"/>
      <c r="F312" s="32"/>
      <c r="G312" s="32"/>
      <c r="H312" s="1" t="e">
        <f>#REF!</f>
        <v>#REF!</v>
      </c>
      <c r="I312" s="1" t="e">
        <f t="shared" si="0"/>
        <v>#REF!</v>
      </c>
    </row>
    <row r="313" spans="1:9" x14ac:dyDescent="0.2">
      <c r="A313" s="32" t="s">
        <v>265</v>
      </c>
      <c r="B313" s="32" t="s">
        <v>294</v>
      </c>
      <c r="C313" s="32"/>
      <c r="D313" s="32"/>
      <c r="E313" s="32"/>
      <c r="F313" s="32"/>
      <c r="G313" s="32"/>
      <c r="H313" s="1" t="e">
        <f>#REF!</f>
        <v>#REF!</v>
      </c>
      <c r="I313" s="1" t="e">
        <f t="shared" si="0"/>
        <v>#REF!</v>
      </c>
    </row>
    <row r="314" spans="1:9" x14ac:dyDescent="0.2">
      <c r="A314" s="32" t="s">
        <v>265</v>
      </c>
      <c r="B314" s="32" t="s">
        <v>339</v>
      </c>
      <c r="C314" s="32"/>
      <c r="D314" s="32"/>
      <c r="E314" s="32"/>
      <c r="F314" s="32"/>
      <c r="G314" s="32"/>
      <c r="H314" s="1" t="e">
        <f>#REF!</f>
        <v>#REF!</v>
      </c>
      <c r="I314" s="1" t="e">
        <f t="shared" si="0"/>
        <v>#REF!</v>
      </c>
    </row>
    <row r="315" spans="1:9" x14ac:dyDescent="0.2">
      <c r="A315" s="32" t="s">
        <v>265</v>
      </c>
      <c r="B315" s="32" t="s">
        <v>1179</v>
      </c>
      <c r="C315" s="32"/>
      <c r="D315" s="32"/>
      <c r="E315" s="32"/>
      <c r="F315" s="32"/>
      <c r="G315" s="32"/>
      <c r="H315" s="1" t="e">
        <f>#REF!</f>
        <v>#REF!</v>
      </c>
      <c r="I315" s="1" t="e">
        <f t="shared" si="0"/>
        <v>#REF!</v>
      </c>
    </row>
    <row r="316" spans="1:9" x14ac:dyDescent="0.2">
      <c r="A316" s="32" t="s">
        <v>265</v>
      </c>
      <c r="B316" s="32" t="s">
        <v>296</v>
      </c>
      <c r="C316" s="32"/>
      <c r="D316" s="32"/>
      <c r="E316" s="32"/>
      <c r="F316" s="32"/>
      <c r="G316" s="32"/>
      <c r="H316" s="1" t="e">
        <f>#REF!</f>
        <v>#REF!</v>
      </c>
      <c r="I316" s="1" t="e">
        <f>IF(H316&gt;0,1,0)</f>
        <v>#REF!</v>
      </c>
    </row>
    <row r="317" spans="1:9" x14ac:dyDescent="0.2">
      <c r="A317" s="32" t="s">
        <v>265</v>
      </c>
      <c r="B317" s="32" t="s">
        <v>340</v>
      </c>
      <c r="C317" s="32"/>
      <c r="D317" s="32"/>
      <c r="E317" s="32"/>
      <c r="F317" s="32"/>
      <c r="G317" s="32"/>
      <c r="H317" s="1" t="e">
        <f>#REF!</f>
        <v>#REF!</v>
      </c>
      <c r="I317" s="1" t="e">
        <f>IF(H317&gt;0,1,0)</f>
        <v>#REF!</v>
      </c>
    </row>
    <row r="318" spans="1:9" ht="11.25" customHeight="1" x14ac:dyDescent="0.2">
      <c r="A318" s="32" t="s">
        <v>265</v>
      </c>
      <c r="B318" s="32" t="s">
        <v>341</v>
      </c>
      <c r="C318" s="32"/>
      <c r="D318" s="32"/>
      <c r="E318" s="32"/>
      <c r="F318" s="32"/>
      <c r="G318" s="32"/>
      <c r="H318" s="1" t="e">
        <f>#REF!</f>
        <v>#REF!</v>
      </c>
    </row>
    <row r="319" spans="1:9" x14ac:dyDescent="0.2">
      <c r="A319" s="32"/>
      <c r="B319" s="32"/>
      <c r="C319" s="32"/>
      <c r="D319" s="32"/>
      <c r="E319" s="32"/>
      <c r="F319" s="32"/>
      <c r="G319" s="32"/>
      <c r="I319" s="1" t="e">
        <f>SUM(I298:I318)</f>
        <v>#REF!</v>
      </c>
    </row>
    <row r="320" spans="1:9" x14ac:dyDescent="0.2">
      <c r="A320" s="89" t="s">
        <v>126</v>
      </c>
      <c r="B320" s="89" t="s">
        <v>141</v>
      </c>
      <c r="C320" s="89"/>
      <c r="D320" s="89"/>
      <c r="E320" s="89"/>
      <c r="F320" s="89"/>
      <c r="G320" s="89"/>
    </row>
    <row r="321" spans="1:7" x14ac:dyDescent="0.2">
      <c r="A321" s="89" t="s">
        <v>126</v>
      </c>
      <c r="B321" s="89" t="s">
        <v>298</v>
      </c>
      <c r="C321" s="89"/>
      <c r="D321" s="89"/>
      <c r="E321" s="89"/>
      <c r="F321" s="89"/>
      <c r="G321" s="89"/>
    </row>
    <row r="322" spans="1:7" x14ac:dyDescent="0.2">
      <c r="A322" s="89" t="s">
        <v>126</v>
      </c>
      <c r="B322" s="89" t="s">
        <v>299</v>
      </c>
      <c r="C322" s="89"/>
      <c r="D322" s="89"/>
      <c r="E322" s="89"/>
      <c r="F322" s="89"/>
      <c r="G322" s="89"/>
    </row>
    <row r="323" spans="1:7" x14ac:dyDescent="0.2">
      <c r="A323" s="89" t="s">
        <v>126</v>
      </c>
      <c r="B323" s="89" t="s">
        <v>300</v>
      </c>
      <c r="C323" s="89"/>
      <c r="D323" s="89"/>
      <c r="E323" s="89"/>
      <c r="F323" s="89"/>
      <c r="G323" s="89"/>
    </row>
    <row r="324" spans="1:7" x14ac:dyDescent="0.2">
      <c r="A324" s="89" t="s">
        <v>126</v>
      </c>
      <c r="B324" s="89" t="s">
        <v>284</v>
      </c>
      <c r="C324" s="89"/>
      <c r="D324" s="89"/>
      <c r="E324" s="89"/>
      <c r="F324" s="89"/>
      <c r="G324" s="89"/>
    </row>
    <row r="325" spans="1:7" x14ac:dyDescent="0.2">
      <c r="A325" s="89" t="s">
        <v>126</v>
      </c>
      <c r="B325" s="89" t="s">
        <v>285</v>
      </c>
      <c r="C325" s="89"/>
      <c r="D325" s="89"/>
      <c r="E325" s="89"/>
      <c r="F325" s="89"/>
      <c r="G325" s="89"/>
    </row>
    <row r="326" spans="1:7" x14ac:dyDescent="0.2">
      <c r="A326" s="89" t="s">
        <v>126</v>
      </c>
      <c r="B326" s="89" t="s">
        <v>286</v>
      </c>
      <c r="C326" s="89"/>
      <c r="D326" s="89"/>
      <c r="E326" s="89"/>
      <c r="F326" s="89"/>
      <c r="G326" s="89"/>
    </row>
    <row r="327" spans="1:7" x14ac:dyDescent="0.2">
      <c r="A327" s="89" t="s">
        <v>126</v>
      </c>
      <c r="B327" s="89" t="s">
        <v>287</v>
      </c>
      <c r="C327" s="89"/>
      <c r="D327" s="89"/>
      <c r="E327" s="89"/>
      <c r="F327" s="89"/>
      <c r="G327" s="89"/>
    </row>
    <row r="328" spans="1:7" x14ac:dyDescent="0.2">
      <c r="A328" s="89" t="s">
        <v>126</v>
      </c>
      <c r="B328" s="89" t="s">
        <v>288</v>
      </c>
      <c r="C328" s="89"/>
      <c r="D328" s="89"/>
      <c r="E328" s="89"/>
      <c r="F328" s="89"/>
      <c r="G328" s="89"/>
    </row>
    <row r="329" spans="1:7" x14ac:dyDescent="0.2">
      <c r="A329" s="89" t="s">
        <v>126</v>
      </c>
      <c r="B329" s="89" t="s">
        <v>289</v>
      </c>
      <c r="C329" s="89"/>
      <c r="D329" s="89"/>
      <c r="E329" s="89"/>
      <c r="F329" s="89"/>
      <c r="G329" s="89"/>
    </row>
    <row r="330" spans="1:7" x14ac:dyDescent="0.2">
      <c r="A330" s="89" t="s">
        <v>126</v>
      </c>
      <c r="B330" s="89" t="s">
        <v>290</v>
      </c>
      <c r="C330" s="89"/>
      <c r="D330" s="89"/>
      <c r="E330" s="89"/>
      <c r="F330" s="89"/>
      <c r="G330" s="89"/>
    </row>
    <row r="331" spans="1:7" x14ac:dyDescent="0.2">
      <c r="A331" s="89" t="s">
        <v>126</v>
      </c>
      <c r="B331" s="89" t="s">
        <v>291</v>
      </c>
      <c r="C331" s="89"/>
      <c r="D331" s="89"/>
      <c r="E331" s="89"/>
      <c r="F331" s="89"/>
      <c r="G331" s="89"/>
    </row>
    <row r="332" spans="1:7" x14ac:dyDescent="0.2">
      <c r="A332" s="89" t="s">
        <v>126</v>
      </c>
      <c r="B332" s="89" t="s">
        <v>292</v>
      </c>
      <c r="C332" s="89"/>
      <c r="D332" s="89"/>
      <c r="E332" s="89"/>
      <c r="F332" s="89"/>
      <c r="G332" s="89"/>
    </row>
    <row r="333" spans="1:7" x14ac:dyDescent="0.2">
      <c r="A333" s="89" t="s">
        <v>126</v>
      </c>
      <c r="B333" s="89" t="s">
        <v>293</v>
      </c>
      <c r="C333" s="89"/>
      <c r="D333" s="89"/>
      <c r="E333" s="89"/>
      <c r="F333" s="89"/>
      <c r="G333" s="89"/>
    </row>
    <row r="334" spans="1:7" x14ac:dyDescent="0.2">
      <c r="A334" s="89" t="s">
        <v>126</v>
      </c>
      <c r="B334" s="89" t="s">
        <v>294</v>
      </c>
      <c r="C334" s="89"/>
      <c r="D334" s="89"/>
      <c r="E334" s="89"/>
      <c r="F334" s="89"/>
      <c r="G334" s="89"/>
    </row>
    <row r="335" spans="1:7" x14ac:dyDescent="0.2">
      <c r="A335" s="89" t="s">
        <v>126</v>
      </c>
      <c r="B335" s="89" t="s">
        <v>295</v>
      </c>
      <c r="C335" s="89"/>
      <c r="D335" s="89"/>
      <c r="E335" s="89"/>
      <c r="F335" s="89"/>
      <c r="G335" s="89"/>
    </row>
    <row r="336" spans="1:7" x14ac:dyDescent="0.2">
      <c r="A336" s="89" t="s">
        <v>126</v>
      </c>
      <c r="B336" s="89" t="s">
        <v>1180</v>
      </c>
      <c r="C336" s="89"/>
      <c r="D336" s="89"/>
      <c r="E336" s="89"/>
      <c r="F336" s="89"/>
      <c r="G336" s="89"/>
    </row>
    <row r="337" spans="1:7" x14ac:dyDescent="0.2">
      <c r="A337" s="89" t="s">
        <v>126</v>
      </c>
      <c r="B337" s="89" t="s">
        <v>296</v>
      </c>
      <c r="C337" s="89"/>
      <c r="D337" s="89"/>
      <c r="E337" s="89"/>
      <c r="F337" s="89"/>
      <c r="G337" s="89"/>
    </row>
    <row r="338" spans="1:7" x14ac:dyDescent="0.2">
      <c r="A338" s="89" t="s">
        <v>126</v>
      </c>
      <c r="B338" s="89" t="s">
        <v>340</v>
      </c>
      <c r="C338" s="89"/>
      <c r="D338" s="89"/>
      <c r="E338" s="89"/>
      <c r="F338" s="89"/>
      <c r="G338" s="89"/>
    </row>
    <row r="339" spans="1:7" x14ac:dyDescent="0.2">
      <c r="A339" s="89" t="s">
        <v>126</v>
      </c>
      <c r="B339" s="89" t="s">
        <v>341</v>
      </c>
      <c r="C339" s="89"/>
      <c r="D339" s="89"/>
      <c r="E339" s="89"/>
      <c r="F339" s="89"/>
      <c r="G339" s="89"/>
    </row>
    <row r="340" spans="1:7" x14ac:dyDescent="0.2">
      <c r="A340" s="32" t="s">
        <v>174</v>
      </c>
      <c r="B340" s="32" t="s">
        <v>142</v>
      </c>
      <c r="C340" s="32"/>
      <c r="D340" s="32"/>
      <c r="E340" s="32"/>
      <c r="F340" s="32"/>
      <c r="G340" s="32"/>
    </row>
    <row r="341" spans="1:7" x14ac:dyDescent="0.2">
      <c r="A341" s="32" t="s">
        <v>174</v>
      </c>
      <c r="B341" s="32" t="s">
        <v>121</v>
      </c>
      <c r="C341" s="32"/>
      <c r="D341" s="32"/>
      <c r="E341" s="32"/>
      <c r="F341" s="32"/>
      <c r="G341" s="32"/>
    </row>
    <row r="342" spans="1:7" x14ac:dyDescent="0.2">
      <c r="A342" s="32" t="s">
        <v>174</v>
      </c>
      <c r="B342" s="32" t="s">
        <v>342</v>
      </c>
      <c r="C342" s="32"/>
      <c r="D342" s="32"/>
      <c r="E342" s="32"/>
      <c r="F342" s="32"/>
      <c r="G342" s="32"/>
    </row>
    <row r="343" spans="1:7" x14ac:dyDescent="0.2">
      <c r="A343" s="32" t="s">
        <v>174</v>
      </c>
      <c r="B343" s="32" t="s">
        <v>283</v>
      </c>
      <c r="C343" s="32"/>
      <c r="D343" s="32"/>
      <c r="E343" s="32"/>
      <c r="F343" s="32"/>
      <c r="G343" s="32"/>
    </row>
    <row r="344" spans="1:7" x14ac:dyDescent="0.2">
      <c r="A344" s="32" t="s">
        <v>174</v>
      </c>
      <c r="B344" s="32" t="s">
        <v>300</v>
      </c>
      <c r="C344" s="32"/>
      <c r="D344" s="32"/>
      <c r="E344" s="32"/>
      <c r="F344" s="32"/>
      <c r="G344" s="32"/>
    </row>
    <row r="345" spans="1:7" x14ac:dyDescent="0.2">
      <c r="A345" s="32" t="s">
        <v>174</v>
      </c>
      <c r="B345" s="32" t="s">
        <v>284</v>
      </c>
      <c r="C345" s="32"/>
      <c r="D345" s="32"/>
      <c r="E345" s="32"/>
      <c r="F345" s="32"/>
      <c r="G345" s="32"/>
    </row>
    <row r="346" spans="1:7" x14ac:dyDescent="0.2">
      <c r="A346" s="32" t="s">
        <v>174</v>
      </c>
      <c r="B346" s="32" t="s">
        <v>285</v>
      </c>
      <c r="C346" s="32"/>
      <c r="D346" s="32"/>
      <c r="E346" s="32"/>
      <c r="F346" s="32"/>
      <c r="G346" s="32"/>
    </row>
    <row r="347" spans="1:7" x14ac:dyDescent="0.2">
      <c r="A347" s="32" t="s">
        <v>174</v>
      </c>
      <c r="B347" s="32" t="s">
        <v>286</v>
      </c>
      <c r="C347" s="32"/>
      <c r="D347" s="32"/>
      <c r="E347" s="32"/>
      <c r="F347" s="32"/>
      <c r="G347" s="32"/>
    </row>
    <row r="348" spans="1:7" x14ac:dyDescent="0.2">
      <c r="A348" s="32" t="s">
        <v>174</v>
      </c>
      <c r="B348" s="32" t="s">
        <v>287</v>
      </c>
      <c r="C348" s="32"/>
      <c r="D348" s="32"/>
      <c r="E348" s="32"/>
      <c r="F348" s="32"/>
      <c r="G348" s="32"/>
    </row>
    <row r="349" spans="1:7" x14ac:dyDescent="0.2">
      <c r="A349" s="32" t="s">
        <v>174</v>
      </c>
      <c r="B349" s="32" t="s">
        <v>288</v>
      </c>
      <c r="C349" s="32"/>
      <c r="D349" s="32"/>
      <c r="E349" s="32"/>
      <c r="F349" s="32"/>
      <c r="G349" s="32"/>
    </row>
    <row r="350" spans="1:7" x14ac:dyDescent="0.2">
      <c r="A350" s="32" t="s">
        <v>174</v>
      </c>
      <c r="B350" s="32" t="s">
        <v>289</v>
      </c>
      <c r="C350" s="32"/>
      <c r="D350" s="32"/>
      <c r="E350" s="32"/>
      <c r="F350" s="32"/>
      <c r="G350" s="32"/>
    </row>
    <row r="351" spans="1:7" x14ac:dyDescent="0.2">
      <c r="A351" s="32" t="s">
        <v>174</v>
      </c>
      <c r="B351" s="32" t="s">
        <v>290</v>
      </c>
      <c r="C351" s="32"/>
      <c r="D351" s="32"/>
      <c r="E351" s="32"/>
      <c r="F351" s="32"/>
      <c r="G351" s="32"/>
    </row>
    <row r="352" spans="1:7" x14ac:dyDescent="0.2">
      <c r="A352" s="32" t="s">
        <v>174</v>
      </c>
      <c r="B352" s="32" t="s">
        <v>291</v>
      </c>
      <c r="C352" s="32"/>
      <c r="D352" s="32"/>
      <c r="E352" s="32"/>
      <c r="F352" s="32"/>
      <c r="G352" s="32"/>
    </row>
    <row r="353" spans="1:7" x14ac:dyDescent="0.2">
      <c r="A353" s="32" t="s">
        <v>174</v>
      </c>
      <c r="B353" s="32" t="s">
        <v>292</v>
      </c>
      <c r="C353" s="32"/>
      <c r="D353" s="32"/>
      <c r="E353" s="32"/>
      <c r="F353" s="32"/>
      <c r="G353" s="32"/>
    </row>
    <row r="354" spans="1:7" x14ac:dyDescent="0.2">
      <c r="A354" s="32" t="s">
        <v>174</v>
      </c>
      <c r="B354" s="32" t="s">
        <v>293</v>
      </c>
      <c r="C354" s="32"/>
      <c r="D354" s="32"/>
      <c r="E354" s="32"/>
      <c r="F354" s="32"/>
      <c r="G354" s="32"/>
    </row>
    <row r="355" spans="1:7" x14ac:dyDescent="0.2">
      <c r="A355" s="32" t="s">
        <v>174</v>
      </c>
      <c r="B355" s="32" t="s">
        <v>294</v>
      </c>
      <c r="C355" s="32"/>
      <c r="D355" s="32"/>
      <c r="E355" s="32"/>
      <c r="F355" s="32"/>
      <c r="G355" s="32"/>
    </row>
    <row r="356" spans="1:7" x14ac:dyDescent="0.2">
      <c r="A356" s="32" t="s">
        <v>174</v>
      </c>
      <c r="B356" s="32" t="s">
        <v>295</v>
      </c>
      <c r="C356" s="32"/>
      <c r="D356" s="32"/>
      <c r="E356" s="32"/>
      <c r="F356" s="32"/>
      <c r="G356" s="32"/>
    </row>
    <row r="357" spans="1:7" x14ac:dyDescent="0.2">
      <c r="A357" s="32" t="s">
        <v>174</v>
      </c>
      <c r="B357" s="32" t="s">
        <v>1180</v>
      </c>
      <c r="C357" s="32"/>
      <c r="D357" s="32"/>
      <c r="E357" s="32"/>
      <c r="F357" s="32"/>
      <c r="G357" s="32"/>
    </row>
    <row r="358" spans="1:7" x14ac:dyDescent="0.2">
      <c r="A358" s="32" t="s">
        <v>174</v>
      </c>
      <c r="B358" s="32" t="s">
        <v>296</v>
      </c>
      <c r="C358" s="32"/>
      <c r="D358" s="32"/>
      <c r="E358" s="32"/>
      <c r="F358" s="32"/>
      <c r="G358" s="32"/>
    </row>
    <row r="359" spans="1:7" x14ac:dyDescent="0.2">
      <c r="A359" s="32" t="s">
        <v>174</v>
      </c>
      <c r="B359" s="32" t="s">
        <v>340</v>
      </c>
      <c r="C359" s="32"/>
      <c r="D359" s="32"/>
      <c r="E359" s="32"/>
      <c r="F359" s="32"/>
      <c r="G359" s="32"/>
    </row>
    <row r="360" spans="1:7" x14ac:dyDescent="0.2">
      <c r="A360" s="32" t="s">
        <v>174</v>
      </c>
      <c r="B360" s="32" t="s">
        <v>341</v>
      </c>
      <c r="C360" s="32"/>
      <c r="D360" s="32"/>
      <c r="E360" s="32"/>
      <c r="F360" s="32"/>
      <c r="G360" s="32"/>
    </row>
    <row r="361" spans="1:7" x14ac:dyDescent="0.2">
      <c r="A361" s="37" t="s">
        <v>319</v>
      </c>
      <c r="B361" s="37" t="s">
        <v>305</v>
      </c>
      <c r="C361" s="37"/>
      <c r="D361" s="37"/>
      <c r="E361" s="37"/>
      <c r="F361" s="37"/>
      <c r="G361" s="37"/>
    </row>
    <row r="362" spans="1:7" x14ac:dyDescent="0.2">
      <c r="A362" s="37" t="s">
        <v>319</v>
      </c>
      <c r="B362" s="37" t="s">
        <v>156</v>
      </c>
      <c r="C362" s="37"/>
      <c r="D362" s="37"/>
      <c r="E362" s="37"/>
      <c r="F362" s="37"/>
      <c r="G362" s="37"/>
    </row>
    <row r="363" spans="1:7" x14ac:dyDescent="0.2">
      <c r="A363" s="37" t="s">
        <v>319</v>
      </c>
      <c r="B363" s="37" t="s">
        <v>120</v>
      </c>
      <c r="C363" s="37"/>
      <c r="D363" s="37"/>
      <c r="E363" s="37"/>
      <c r="F363" s="37"/>
      <c r="G363" s="37"/>
    </row>
    <row r="364" spans="1:7" x14ac:dyDescent="0.2">
      <c r="A364" s="37" t="s">
        <v>319</v>
      </c>
      <c r="B364" s="37" t="s">
        <v>1181</v>
      </c>
      <c r="C364" s="37"/>
      <c r="D364" s="37"/>
      <c r="E364" s="37"/>
      <c r="F364" s="37"/>
      <c r="G364" s="37"/>
    </row>
    <row r="365" spans="1:7" x14ac:dyDescent="0.2">
      <c r="A365" s="37" t="s">
        <v>319</v>
      </c>
      <c r="B365" s="37" t="s">
        <v>121</v>
      </c>
      <c r="C365" s="37"/>
      <c r="D365" s="37"/>
      <c r="E365" s="37"/>
      <c r="F365" s="37"/>
      <c r="G365" s="37"/>
    </row>
    <row r="366" spans="1:7" x14ac:dyDescent="0.2">
      <c r="A366" s="37" t="s">
        <v>319</v>
      </c>
      <c r="B366" s="37" t="s">
        <v>122</v>
      </c>
      <c r="C366" s="37"/>
      <c r="D366" s="37"/>
      <c r="E366" s="37"/>
      <c r="F366" s="37"/>
      <c r="G366" s="37"/>
    </row>
    <row r="367" spans="1:7" x14ac:dyDescent="0.2">
      <c r="A367" s="37" t="s">
        <v>319</v>
      </c>
      <c r="B367" s="37" t="s">
        <v>123</v>
      </c>
      <c r="C367" s="37"/>
      <c r="D367" s="37"/>
      <c r="E367" s="37"/>
      <c r="F367" s="37"/>
      <c r="G367" s="37"/>
    </row>
    <row r="368" spans="1:7" x14ac:dyDescent="0.2">
      <c r="A368" s="37" t="s">
        <v>319</v>
      </c>
      <c r="B368" s="37" t="s">
        <v>65</v>
      </c>
      <c r="C368" s="37"/>
      <c r="D368" s="37"/>
      <c r="E368" s="37"/>
      <c r="F368" s="37"/>
      <c r="G368" s="37"/>
    </row>
    <row r="369" spans="1:7" x14ac:dyDescent="0.2">
      <c r="A369" s="37" t="s">
        <v>319</v>
      </c>
      <c r="B369" s="37" t="s">
        <v>157</v>
      </c>
      <c r="C369" s="37"/>
      <c r="D369" s="37"/>
      <c r="E369" s="37"/>
      <c r="F369" s="37"/>
      <c r="G369" s="37"/>
    </row>
    <row r="370" spans="1:7" x14ac:dyDescent="0.2">
      <c r="A370" s="37" t="s">
        <v>319</v>
      </c>
      <c r="B370" s="37" t="s">
        <v>1182</v>
      </c>
      <c r="C370" s="37"/>
      <c r="D370" s="37"/>
      <c r="E370" s="37"/>
      <c r="F370" s="37"/>
      <c r="G370" s="37"/>
    </row>
    <row r="371" spans="1:7" x14ac:dyDescent="0.2">
      <c r="A371" s="37" t="s">
        <v>319</v>
      </c>
      <c r="B371" s="37" t="s">
        <v>124</v>
      </c>
      <c r="C371" s="37"/>
      <c r="D371" s="37"/>
      <c r="E371" s="37"/>
      <c r="F371" s="37"/>
      <c r="G371" s="37"/>
    </row>
    <row r="372" spans="1:7" x14ac:dyDescent="0.2">
      <c r="A372" s="37" t="s">
        <v>319</v>
      </c>
      <c r="B372" s="37" t="s">
        <v>66</v>
      </c>
      <c r="C372" s="37"/>
      <c r="D372" s="37"/>
      <c r="E372" s="37"/>
      <c r="F372" s="37"/>
      <c r="G372" s="37"/>
    </row>
    <row r="373" spans="1:7" x14ac:dyDescent="0.2">
      <c r="A373" s="37" t="s">
        <v>319</v>
      </c>
      <c r="B373" s="37" t="s">
        <v>67</v>
      </c>
      <c r="C373" s="37"/>
      <c r="D373" s="37"/>
      <c r="E373" s="37"/>
      <c r="F373" s="37"/>
      <c r="G373" s="37"/>
    </row>
    <row r="374" spans="1:7" x14ac:dyDescent="0.2">
      <c r="A374" s="37" t="s">
        <v>319</v>
      </c>
      <c r="B374" s="37" t="s">
        <v>1183</v>
      </c>
      <c r="C374" s="37"/>
      <c r="D374" s="37"/>
      <c r="E374" s="37"/>
      <c r="F374" s="37"/>
      <c r="G374" s="37"/>
    </row>
    <row r="375" spans="1:7" x14ac:dyDescent="0.2">
      <c r="A375" s="37" t="s">
        <v>319</v>
      </c>
      <c r="B375" s="37" t="s">
        <v>125</v>
      </c>
      <c r="C375" s="37"/>
      <c r="D375" s="37"/>
      <c r="E375" s="37"/>
      <c r="F375" s="37"/>
      <c r="G375" s="37"/>
    </row>
    <row r="376" spans="1:7" x14ac:dyDescent="0.2">
      <c r="A376" s="37" t="s">
        <v>319</v>
      </c>
      <c r="B376" s="37" t="s">
        <v>158</v>
      </c>
      <c r="C376" s="37"/>
      <c r="D376" s="37"/>
      <c r="E376" s="37"/>
      <c r="F376" s="37"/>
      <c r="G376" s="37"/>
    </row>
    <row r="377" spans="1:7" x14ac:dyDescent="0.2">
      <c r="A377" s="37" t="s">
        <v>319</v>
      </c>
      <c r="B377" s="37"/>
      <c r="C377" s="37"/>
      <c r="D377" s="37"/>
      <c r="E377" s="37"/>
      <c r="F377" s="37"/>
      <c r="G377" s="37"/>
    </row>
    <row r="378" spans="1:7" x14ac:dyDescent="0.2">
      <c r="A378" s="37" t="s">
        <v>319</v>
      </c>
      <c r="B378" s="37"/>
      <c r="C378" s="37"/>
      <c r="D378" s="37"/>
      <c r="E378" s="37"/>
      <c r="F378" s="37"/>
      <c r="G378" s="37"/>
    </row>
    <row r="379" spans="1:7" x14ac:dyDescent="0.2">
      <c r="A379" s="37" t="s">
        <v>319</v>
      </c>
      <c r="B379" s="37"/>
      <c r="C379" s="37"/>
      <c r="D379" s="37"/>
      <c r="E379" s="37"/>
      <c r="F379" s="37"/>
      <c r="G379" s="37"/>
    </row>
    <row r="380" spans="1:7" x14ac:dyDescent="0.2">
      <c r="A380" s="37" t="s">
        <v>319</v>
      </c>
      <c r="B380" s="37"/>
      <c r="C380" s="37"/>
      <c r="D380" s="37"/>
      <c r="E380" s="37"/>
      <c r="F380" s="37"/>
      <c r="G380" s="37"/>
    </row>
    <row r="381" spans="1:7" x14ac:dyDescent="0.2">
      <c r="A381" s="37" t="s">
        <v>319</v>
      </c>
      <c r="B381" s="37"/>
      <c r="C381" s="37"/>
      <c r="D381" s="37"/>
      <c r="E381" s="37"/>
      <c r="F381" s="37"/>
      <c r="G381" s="37"/>
    </row>
    <row r="382" spans="1:7" x14ac:dyDescent="0.2">
      <c r="A382" s="32" t="s">
        <v>186</v>
      </c>
      <c r="B382" s="32" t="s">
        <v>306</v>
      </c>
      <c r="C382" s="32"/>
      <c r="D382" s="32"/>
      <c r="E382" s="32"/>
      <c r="F382" s="32"/>
      <c r="G382" s="32"/>
    </row>
    <row r="383" spans="1:7" x14ac:dyDescent="0.2">
      <c r="A383" s="32" t="s">
        <v>186</v>
      </c>
      <c r="B383" s="32" t="s">
        <v>301</v>
      </c>
      <c r="C383" s="32"/>
      <c r="D383" s="32"/>
      <c r="E383" s="32"/>
      <c r="F383" s="32"/>
      <c r="G383" s="32"/>
    </row>
    <row r="384" spans="1:7" x14ac:dyDescent="0.2">
      <c r="A384" s="32" t="s">
        <v>186</v>
      </c>
      <c r="B384" s="32" t="s">
        <v>302</v>
      </c>
      <c r="C384" s="32"/>
      <c r="D384" s="32"/>
      <c r="E384" s="32"/>
      <c r="F384" s="32"/>
      <c r="G384" s="32"/>
    </row>
    <row r="385" spans="1:7" x14ac:dyDescent="0.2">
      <c r="A385" s="32" t="s">
        <v>186</v>
      </c>
      <c r="B385" s="32" t="s">
        <v>122</v>
      </c>
      <c r="C385" s="32"/>
      <c r="D385" s="32"/>
      <c r="E385" s="32"/>
      <c r="F385" s="32"/>
      <c r="G385" s="32"/>
    </row>
    <row r="386" spans="1:7" x14ac:dyDescent="0.2">
      <c r="A386" s="32" t="s">
        <v>186</v>
      </c>
      <c r="B386" s="32" t="s">
        <v>303</v>
      </c>
      <c r="C386" s="32"/>
      <c r="D386" s="32"/>
      <c r="E386" s="32"/>
      <c r="F386" s="32"/>
      <c r="G386" s="32"/>
    </row>
    <row r="387" spans="1:7" x14ac:dyDescent="0.2">
      <c r="A387" s="32" t="s">
        <v>186</v>
      </c>
      <c r="B387" s="32" t="s">
        <v>297</v>
      </c>
      <c r="C387" s="32"/>
      <c r="D387" s="32"/>
      <c r="E387" s="32"/>
      <c r="F387" s="32"/>
      <c r="G387" s="32"/>
    </row>
    <row r="388" spans="1:7" x14ac:dyDescent="0.2">
      <c r="A388" s="32" t="s">
        <v>186</v>
      </c>
      <c r="B388" s="32" t="s">
        <v>304</v>
      </c>
      <c r="C388" s="32"/>
      <c r="D388" s="32"/>
      <c r="E388" s="32"/>
      <c r="F388" s="32"/>
      <c r="G388" s="32"/>
    </row>
    <row r="389" spans="1:7" x14ac:dyDescent="0.2">
      <c r="A389" s="32" t="s">
        <v>186</v>
      </c>
      <c r="B389" s="32" t="s">
        <v>285</v>
      </c>
      <c r="C389" s="32"/>
      <c r="D389" s="32"/>
      <c r="E389" s="32"/>
      <c r="F389" s="32"/>
      <c r="G389" s="32"/>
    </row>
    <row r="390" spans="1:7" x14ac:dyDescent="0.2">
      <c r="A390" s="32" t="s">
        <v>186</v>
      </c>
      <c r="B390" s="32" t="s">
        <v>286</v>
      </c>
      <c r="C390" s="32"/>
      <c r="D390" s="32"/>
      <c r="E390" s="32"/>
      <c r="F390" s="32"/>
      <c r="G390" s="32"/>
    </row>
    <row r="391" spans="1:7" x14ac:dyDescent="0.2">
      <c r="A391" s="32" t="s">
        <v>186</v>
      </c>
      <c r="B391" s="32" t="s">
        <v>287</v>
      </c>
      <c r="C391" s="32"/>
      <c r="D391" s="32"/>
      <c r="E391" s="32"/>
      <c r="F391" s="32"/>
      <c r="G391" s="32"/>
    </row>
    <row r="392" spans="1:7" x14ac:dyDescent="0.2">
      <c r="A392" s="32" t="s">
        <v>186</v>
      </c>
      <c r="B392" s="32" t="s">
        <v>288</v>
      </c>
      <c r="C392" s="32"/>
      <c r="D392" s="32"/>
      <c r="E392" s="32"/>
      <c r="F392" s="32"/>
      <c r="G392" s="32"/>
    </row>
    <row r="393" spans="1:7" x14ac:dyDescent="0.2">
      <c r="A393" s="32" t="s">
        <v>186</v>
      </c>
      <c r="B393" s="32" t="s">
        <v>289</v>
      </c>
      <c r="C393" s="32"/>
      <c r="D393" s="32"/>
      <c r="E393" s="32"/>
      <c r="F393" s="32"/>
      <c r="G393" s="32"/>
    </row>
    <row r="394" spans="1:7" x14ac:dyDescent="0.2">
      <c r="A394" s="32" t="s">
        <v>186</v>
      </c>
      <c r="B394" s="32" t="s">
        <v>292</v>
      </c>
      <c r="C394" s="32"/>
      <c r="D394" s="32"/>
      <c r="E394" s="32"/>
      <c r="F394" s="32"/>
      <c r="G394" s="32"/>
    </row>
    <row r="395" spans="1:7" x14ac:dyDescent="0.2">
      <c r="A395" s="32" t="s">
        <v>186</v>
      </c>
      <c r="B395" s="32"/>
      <c r="C395" s="32"/>
      <c r="D395" s="32"/>
      <c r="E395" s="32"/>
      <c r="F395" s="32"/>
      <c r="G395" s="32"/>
    </row>
    <row r="396" spans="1:7" x14ac:dyDescent="0.2">
      <c r="A396" s="32" t="s">
        <v>186</v>
      </c>
      <c r="B396" s="32"/>
      <c r="C396" s="32"/>
      <c r="D396" s="32"/>
      <c r="E396" s="32"/>
      <c r="F396" s="32"/>
      <c r="G396" s="32"/>
    </row>
    <row r="397" spans="1:7" x14ac:dyDescent="0.2">
      <c r="A397" s="32" t="s">
        <v>186</v>
      </c>
      <c r="B397" s="32"/>
      <c r="C397" s="32"/>
      <c r="D397" s="32"/>
      <c r="E397" s="32"/>
      <c r="F397" s="32"/>
      <c r="G397" s="32"/>
    </row>
    <row r="398" spans="1:7" x14ac:dyDescent="0.2">
      <c r="A398" s="32" t="s">
        <v>186</v>
      </c>
      <c r="B398" s="32"/>
      <c r="C398" s="32"/>
      <c r="D398" s="32"/>
      <c r="E398" s="32"/>
      <c r="F398" s="32"/>
      <c r="G398" s="32"/>
    </row>
    <row r="399" spans="1:7" x14ac:dyDescent="0.2">
      <c r="A399" s="32" t="s">
        <v>186</v>
      </c>
      <c r="B399" s="32"/>
      <c r="C399" s="32"/>
      <c r="D399" s="32"/>
      <c r="E399" s="32"/>
      <c r="F399" s="32"/>
      <c r="G399" s="32"/>
    </row>
    <row r="400" spans="1:7" x14ac:dyDescent="0.2">
      <c r="A400" s="32" t="s">
        <v>186</v>
      </c>
      <c r="B400" s="32"/>
      <c r="C400" s="32"/>
      <c r="D400" s="32"/>
      <c r="E400" s="32"/>
      <c r="F400" s="32"/>
      <c r="G400" s="32"/>
    </row>
    <row r="401" spans="1:7" x14ac:dyDescent="0.2">
      <c r="A401" s="32" t="s">
        <v>186</v>
      </c>
      <c r="B401" s="32"/>
      <c r="C401" s="32"/>
      <c r="D401" s="32"/>
      <c r="E401" s="32"/>
      <c r="F401" s="32"/>
      <c r="G401" s="32"/>
    </row>
    <row r="402" spans="1:7" x14ac:dyDescent="0.2">
      <c r="A402" s="32" t="s">
        <v>186</v>
      </c>
      <c r="B402" s="32"/>
      <c r="C402" s="32"/>
      <c r="D402" s="32"/>
      <c r="E402" s="32"/>
      <c r="F402" s="32"/>
      <c r="G402" s="32"/>
    </row>
  </sheetData>
  <sheetProtection password="FF80" sheet="1" objects="1" scenarios="1"/>
  <customSheetViews>
    <customSheetView guid="{864452AF-FE8B-4AB5-A77B-41D8DD524B81}" scale="90" showPageBreaks="1" printArea="1" state="hidden" topLeftCell="D33">
      <selection activeCell="E57" sqref="E57"/>
      <rowBreaks count="1" manualBreakCount="1">
        <brk id="82" max="84" man="1"/>
      </rowBreaks>
      <colBreaks count="4" manualBreakCount="4">
        <brk id="4" max="403" man="1"/>
        <brk id="5" max="403" man="1"/>
        <brk id="7" max="403" man="1"/>
        <brk id="10" max="403" man="1"/>
      </colBreaks>
      <pageMargins left="0.75" right="0.75" top="1" bottom="1" header="0.5" footer="0.5"/>
      <pageSetup scale="50" orientation="portrait" r:id="rId1"/>
      <headerFooter alignWithMargins="0">
        <oddFooter>&amp;LFMFW v1.09M- 06/09</oddFooter>
      </headerFooter>
    </customSheetView>
  </customSheetViews>
  <mergeCells count="3">
    <mergeCell ref="CH50:CI50"/>
    <mergeCell ref="CA9:CA10"/>
    <mergeCell ref="AX99:AY99"/>
  </mergeCells>
  <phoneticPr fontId="16" type="noConversion"/>
  <dataValidations count="1">
    <dataValidation type="list" allowBlank="1" showInputMessage="1" showErrorMessage="1" sqref="J64">
      <formula1>$J$65:$J$67</formula1>
    </dataValidation>
  </dataValidations>
  <printOptions horizontalCentered="1"/>
  <pageMargins left="0.25" right="0.25" top="0.25" bottom="0.25" header="0.25" footer="0.25"/>
  <pageSetup scale="10" fitToHeight="0" orientation="landscape" useFirstPageNumber="1" r:id="rId2"/>
  <headerFooter alignWithMargins="0">
    <oddHeader>&amp;C&amp;"Century Gothic,Regular"CALIFORNIA GOVERNOR'S OFFICE OF EMERGENCY SERVICES (Cal OES)</oddHeader>
    <oddFooter>&amp;L&amp;"Tahoma,Regular"&amp;12FMFW v1.19 - 2019</oddFooter>
  </headerFooter>
  <rowBreaks count="1" manualBreakCount="1">
    <brk id="82" max="84" man="1"/>
  </rowBreaks>
  <colBreaks count="3" manualBreakCount="3">
    <brk id="4" max="403" man="1"/>
    <brk id="7" max="403" man="1"/>
    <brk id="10" max="403"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CCCCFF"/>
    <pageSetUpPr fitToPage="1"/>
  </sheetPr>
  <dimension ref="A1:W202"/>
  <sheetViews>
    <sheetView showGridLines="0" showZeros="0" zoomScale="65" zoomScaleNormal="65" zoomScaleSheetLayoutView="65" workbookViewId="0">
      <pane ySplit="12" topLeftCell="A172" activePane="bottomLeft" state="frozen"/>
      <selection activeCell="A14" sqref="A14"/>
      <selection pane="bottomLeft" activeCell="E177" sqref="E177"/>
    </sheetView>
  </sheetViews>
  <sheetFormatPr defaultColWidth="9.140625" defaultRowHeight="12.75" x14ac:dyDescent="0.2"/>
  <cols>
    <col min="1" max="1" width="11.85546875" style="247" bestFit="1" customWidth="1"/>
    <col min="2" max="2" width="14.5703125" style="247" customWidth="1"/>
    <col min="3" max="3" width="27.7109375" style="247" customWidth="1"/>
    <col min="4" max="4" width="12.7109375" style="247" customWidth="1"/>
    <col min="5" max="5" width="14.85546875" style="247" bestFit="1" customWidth="1"/>
    <col min="6" max="6" width="21.140625" style="247" customWidth="1"/>
    <col min="7" max="7" width="18" style="247" customWidth="1"/>
    <col min="8" max="8" width="20.140625" style="247" customWidth="1"/>
    <col min="9" max="9" width="23.7109375" style="247" customWidth="1"/>
    <col min="10" max="10" width="19.5703125" style="247" customWidth="1"/>
    <col min="11" max="11" width="18.28515625" style="247" customWidth="1"/>
    <col min="12" max="12" width="22.5703125" style="247" customWidth="1"/>
    <col min="13" max="13" width="15.7109375" style="247" customWidth="1"/>
    <col min="14" max="14" width="13.7109375" style="247" bestFit="1" customWidth="1"/>
    <col min="15" max="16" width="18.7109375" style="247" customWidth="1"/>
    <col min="17" max="17" width="19.28515625" style="247" bestFit="1" customWidth="1"/>
    <col min="18" max="18" width="22.7109375" style="247" bestFit="1" customWidth="1"/>
    <col min="19" max="20" width="18.7109375" style="247" customWidth="1"/>
    <col min="21" max="16384" width="9.140625" style="247"/>
  </cols>
  <sheetData>
    <row r="1" spans="1:23" ht="30" customHeight="1" x14ac:dyDescent="0.35">
      <c r="A1" s="1056" t="s">
        <v>606</v>
      </c>
      <c r="B1" s="1056"/>
      <c r="C1" s="1056"/>
      <c r="D1" s="1056"/>
      <c r="E1" s="1056"/>
      <c r="F1" s="1056"/>
      <c r="G1" s="1056"/>
      <c r="H1" s="1056"/>
      <c r="I1" s="1056"/>
      <c r="J1" s="1056"/>
      <c r="K1" s="1056"/>
      <c r="L1" s="1056"/>
      <c r="M1" s="1056"/>
      <c r="N1" s="1056"/>
      <c r="O1" s="1056"/>
      <c r="P1" s="1056"/>
      <c r="Q1" s="1056"/>
      <c r="R1" s="1057"/>
      <c r="S1" s="1057"/>
      <c r="T1" s="1057"/>
    </row>
    <row r="2" spans="1:23" s="249" customFormat="1" ht="20.100000000000001" customHeight="1" x14ac:dyDescent="0.2">
      <c r="A2" s="1063" t="s">
        <v>1267</v>
      </c>
      <c r="B2" s="1064"/>
      <c r="C2" s="1064"/>
      <c r="D2" s="1064"/>
      <c r="E2" s="1064"/>
      <c r="F2" s="1064"/>
      <c r="G2" s="1064"/>
      <c r="H2" s="1064"/>
      <c r="I2" s="1064"/>
      <c r="J2" s="1064"/>
      <c r="K2" s="1064"/>
      <c r="L2" s="1064"/>
      <c r="M2" s="1064"/>
      <c r="N2" s="1064"/>
      <c r="O2" s="1064"/>
      <c r="P2" s="1064"/>
      <c r="Q2" s="1064"/>
      <c r="R2" s="1064"/>
      <c r="S2" s="1064"/>
      <c r="T2" s="1065"/>
    </row>
    <row r="3" spans="1:23" s="249" customFormat="1" ht="35.1" customHeight="1" x14ac:dyDescent="0.2">
      <c r="A3" s="1066" t="s">
        <v>1033</v>
      </c>
      <c r="B3" s="1066"/>
      <c r="C3" s="1066"/>
      <c r="D3" s="1066"/>
      <c r="E3" s="1066"/>
      <c r="F3" s="1066"/>
      <c r="G3" s="1066"/>
      <c r="H3" s="1066"/>
      <c r="I3" s="1066"/>
      <c r="J3" s="1066"/>
      <c r="K3" s="1066"/>
      <c r="L3" s="1066"/>
      <c r="M3" s="1066"/>
      <c r="N3" s="1066"/>
      <c r="O3" s="1066"/>
      <c r="P3" s="1066"/>
      <c r="Q3" s="1066"/>
      <c r="R3" s="1066"/>
      <c r="S3" s="1066"/>
      <c r="T3" s="1066"/>
    </row>
    <row r="4" spans="1:23" ht="20.100000000000001" customHeight="1" x14ac:dyDescent="0.2">
      <c r="A4" s="1058"/>
      <c r="B4" s="1058"/>
      <c r="C4" s="1058"/>
      <c r="D4" s="1058"/>
      <c r="E4" s="1058"/>
      <c r="F4" s="1058"/>
      <c r="G4" s="1058"/>
      <c r="H4" s="1058"/>
      <c r="I4" s="1058"/>
      <c r="J4" s="1058"/>
      <c r="K4" s="1058"/>
      <c r="L4" s="1058"/>
      <c r="M4" s="1058"/>
      <c r="N4" s="1058"/>
      <c r="O4" s="1058"/>
      <c r="P4" s="1058"/>
      <c r="Q4" s="1058"/>
      <c r="R4" s="1058"/>
      <c r="S4" s="1058"/>
      <c r="T4" s="1058"/>
    </row>
    <row r="5" spans="1:23" ht="24.95" customHeight="1" x14ac:dyDescent="0.35">
      <c r="A5" s="1059">
        <f>SubrecipientName</f>
        <v>0</v>
      </c>
      <c r="B5" s="1060"/>
      <c r="C5" s="1060"/>
      <c r="D5" s="1060"/>
      <c r="E5" s="1060"/>
      <c r="F5" s="1060"/>
      <c r="G5" s="1060"/>
      <c r="H5" s="1060"/>
      <c r="I5" s="1060"/>
      <c r="J5" s="1060"/>
      <c r="K5" s="1060"/>
      <c r="L5" s="1060"/>
      <c r="M5" s="1060"/>
      <c r="N5" s="1060"/>
      <c r="O5" s="1060"/>
      <c r="P5" s="1060"/>
      <c r="Q5" s="435" t="s">
        <v>48</v>
      </c>
      <c r="R5" s="1061"/>
      <c r="S5" s="1062"/>
      <c r="T5" s="1062"/>
    </row>
    <row r="6" spans="1:23" ht="24.95" customHeight="1" x14ac:dyDescent="0.25">
      <c r="A6" s="1053">
        <f>FIPSNumber</f>
        <v>0</v>
      </c>
      <c r="B6" s="1054"/>
      <c r="C6" s="1054"/>
      <c r="D6" s="1054"/>
      <c r="E6" s="1054"/>
      <c r="F6" s="1054"/>
      <c r="G6" s="1054"/>
      <c r="H6" s="1054"/>
      <c r="I6" s="1054"/>
      <c r="J6" s="1054"/>
      <c r="K6" s="1054"/>
      <c r="L6" s="1054"/>
      <c r="M6" s="1054"/>
      <c r="N6" s="1054"/>
      <c r="O6" s="1054"/>
      <c r="P6" s="1054"/>
      <c r="Q6" s="482"/>
      <c r="R6" s="1051"/>
      <c r="S6" s="1051"/>
      <c r="T6" s="1051"/>
      <c r="W6" s="277"/>
    </row>
    <row r="7" spans="1:23" ht="24.95" customHeight="1" x14ac:dyDescent="0.2">
      <c r="A7" s="992">
        <f>SubawardNumber</f>
        <v>0</v>
      </c>
      <c r="B7" s="993"/>
      <c r="C7" s="993"/>
      <c r="D7" s="993"/>
      <c r="E7" s="993"/>
      <c r="F7" s="993"/>
      <c r="G7" s="993"/>
      <c r="H7" s="993"/>
      <c r="I7" s="993"/>
      <c r="J7" s="993"/>
      <c r="K7" s="993"/>
      <c r="L7" s="993"/>
      <c r="M7" s="993"/>
      <c r="N7" s="993"/>
      <c r="O7" s="993"/>
      <c r="P7" s="993"/>
      <c r="Q7" s="276"/>
      <c r="R7" s="1052"/>
      <c r="S7" s="1052"/>
      <c r="T7" s="1052"/>
    </row>
    <row r="8" spans="1:23" ht="24.95" customHeight="1" x14ac:dyDescent="0.2">
      <c r="A8" s="1055"/>
      <c r="B8" s="1055"/>
      <c r="C8" s="1055"/>
      <c r="D8" s="1055"/>
      <c r="E8" s="1055"/>
      <c r="F8" s="1055"/>
      <c r="G8" s="1055"/>
      <c r="H8" s="1055"/>
      <c r="I8" s="1055"/>
      <c r="J8" s="1055"/>
      <c r="K8" s="1055"/>
      <c r="L8" s="1055"/>
      <c r="M8" s="1055"/>
      <c r="N8" s="1055"/>
      <c r="O8" s="1055"/>
      <c r="P8" s="1055"/>
      <c r="Q8" s="251" t="s">
        <v>1039</v>
      </c>
      <c r="R8" s="1049">
        <f>StartDate</f>
        <v>43857</v>
      </c>
      <c r="S8" s="1050"/>
      <c r="T8" s="1050"/>
    </row>
    <row r="9" spans="1:23" ht="24.95" customHeight="1" x14ac:dyDescent="0.25">
      <c r="A9" s="987"/>
      <c r="B9" s="987"/>
      <c r="C9" s="987"/>
      <c r="D9" s="987"/>
      <c r="E9" s="987"/>
      <c r="F9" s="987"/>
      <c r="G9" s="987"/>
      <c r="H9" s="987"/>
      <c r="I9" s="987"/>
      <c r="J9" s="987"/>
      <c r="K9" s="987"/>
      <c r="L9" s="987"/>
      <c r="M9" s="987"/>
      <c r="N9" s="987"/>
      <c r="O9" s="987"/>
      <c r="P9" s="994"/>
      <c r="Q9" s="251" t="s">
        <v>1040</v>
      </c>
      <c r="R9" s="1049">
        <f>EndDate</f>
        <v>44495</v>
      </c>
      <c r="S9" s="1050"/>
      <c r="T9" s="1050"/>
    </row>
    <row r="10" spans="1:23" s="237" customFormat="1" ht="39.950000000000003" customHeight="1" x14ac:dyDescent="0.3">
      <c r="A10" s="1047"/>
      <c r="B10" s="1047"/>
      <c r="C10" s="1047"/>
      <c r="D10" s="1047"/>
      <c r="E10" s="1047"/>
      <c r="F10" s="1047"/>
      <c r="G10" s="1047"/>
      <c r="H10" s="1047"/>
      <c r="I10" s="1047"/>
      <c r="J10" s="1047"/>
      <c r="K10" s="1047"/>
      <c r="L10" s="1047"/>
      <c r="M10" s="1047"/>
      <c r="N10" s="1047"/>
      <c r="O10" s="1047"/>
      <c r="P10" s="1048"/>
      <c r="Q10" s="278" t="s">
        <v>1043</v>
      </c>
      <c r="R10" s="279" t="s">
        <v>1107</v>
      </c>
      <c r="S10" s="248"/>
      <c r="T10" s="423"/>
    </row>
    <row r="11" spans="1:23" ht="50.1" customHeight="1" x14ac:dyDescent="0.2">
      <c r="A11" s="457" t="s">
        <v>216</v>
      </c>
      <c r="B11" s="458" t="s">
        <v>1006</v>
      </c>
      <c r="C11" s="458" t="s">
        <v>1090</v>
      </c>
      <c r="D11" s="459" t="s">
        <v>1007</v>
      </c>
      <c r="E11" s="459" t="s">
        <v>326</v>
      </c>
      <c r="F11" s="459" t="s">
        <v>1008</v>
      </c>
      <c r="G11" s="459" t="s">
        <v>1074</v>
      </c>
      <c r="H11" s="458" t="s">
        <v>1266</v>
      </c>
      <c r="I11" s="458" t="s">
        <v>1101</v>
      </c>
      <c r="J11" s="458" t="s">
        <v>1091</v>
      </c>
      <c r="K11" s="458" t="s">
        <v>1281</v>
      </c>
      <c r="L11" s="458" t="s">
        <v>1170</v>
      </c>
      <c r="M11" s="458" t="s">
        <v>1081</v>
      </c>
      <c r="N11" s="458" t="s">
        <v>1080</v>
      </c>
      <c r="O11" s="458" t="s">
        <v>1075</v>
      </c>
      <c r="P11" s="458" t="s">
        <v>1092</v>
      </c>
      <c r="Q11" s="460" t="s">
        <v>1071</v>
      </c>
      <c r="R11" s="458" t="s">
        <v>1072</v>
      </c>
      <c r="S11" s="458" t="s">
        <v>1073</v>
      </c>
      <c r="T11" s="461" t="s">
        <v>1042</v>
      </c>
    </row>
    <row r="12" spans="1:23" s="243" customFormat="1" ht="20.25" x14ac:dyDescent="0.2">
      <c r="A12" s="462"/>
      <c r="B12" s="463"/>
      <c r="C12" s="464"/>
      <c r="D12" s="465"/>
      <c r="E12" s="465"/>
      <c r="F12" s="465"/>
      <c r="G12" s="466"/>
      <c r="H12" s="467"/>
      <c r="I12" s="467"/>
      <c r="J12" s="468"/>
      <c r="K12" s="469"/>
      <c r="L12" s="469"/>
      <c r="M12" s="469"/>
      <c r="N12" s="469"/>
      <c r="O12" s="497">
        <f>SUM(RangeCost)</f>
        <v>0</v>
      </c>
      <c r="P12" s="497">
        <f>SUM(RangePrevious)</f>
        <v>0</v>
      </c>
      <c r="Q12" s="498">
        <f>SUM(RangeThisRequest)</f>
        <v>0</v>
      </c>
      <c r="R12" s="468"/>
      <c r="S12" s="497">
        <f>SUM(RangeApproved)</f>
        <v>0</v>
      </c>
      <c r="T12" s="499">
        <f>SUM(RangeBalance)</f>
        <v>0</v>
      </c>
    </row>
    <row r="13" spans="1:23" s="243" customFormat="1" ht="0.2" customHeight="1" x14ac:dyDescent="0.2">
      <c r="A13" s="443" t="s">
        <v>1303</v>
      </c>
      <c r="B13" s="444" t="s">
        <v>1303</v>
      </c>
      <c r="C13" s="444" t="s">
        <v>1303</v>
      </c>
      <c r="D13" s="444" t="s">
        <v>1303</v>
      </c>
      <c r="E13" s="444" t="s">
        <v>1303</v>
      </c>
      <c r="F13" s="444" t="s">
        <v>1303</v>
      </c>
      <c r="G13" s="444" t="s">
        <v>1303</v>
      </c>
      <c r="H13" s="444" t="s">
        <v>1303</v>
      </c>
      <c r="I13" s="444" t="s">
        <v>1303</v>
      </c>
      <c r="J13" s="449" t="s">
        <v>1303</v>
      </c>
      <c r="K13" s="450" t="s">
        <v>1303</v>
      </c>
      <c r="L13" s="446" t="s">
        <v>1303</v>
      </c>
      <c r="M13" s="449" t="s">
        <v>1303</v>
      </c>
      <c r="N13" s="449" t="s">
        <v>1303</v>
      </c>
      <c r="O13" s="447" t="s">
        <v>1303</v>
      </c>
      <c r="P13" s="447" t="s">
        <v>1303</v>
      </c>
      <c r="Q13" s="447" t="s">
        <v>1303</v>
      </c>
      <c r="R13" s="445" t="s">
        <v>1303</v>
      </c>
      <c r="S13" s="451" t="s">
        <v>1303</v>
      </c>
      <c r="T13" s="448" t="s">
        <v>1303</v>
      </c>
    </row>
    <row r="14" spans="1:23" s="242" customFormat="1" ht="17.25" x14ac:dyDescent="0.2">
      <c r="A14" s="427"/>
      <c r="B14" s="427"/>
      <c r="C14" s="427"/>
      <c r="D14" s="428" t="str">
        <f t="shared" ref="D14:D45" si="0">IF(ISBLANK(A14),"", "EMPG")</f>
        <v/>
      </c>
      <c r="E14" s="428" t="str">
        <f t="shared" ref="E14:E45" si="1">IF(ISBLANK(A14),"", "EMG")</f>
        <v/>
      </c>
      <c r="F14" s="427"/>
      <c r="G14" s="427"/>
      <c r="H14" s="427"/>
      <c r="I14" s="427"/>
      <c r="J14" s="432"/>
      <c r="K14" s="433"/>
      <c r="L14" s="434"/>
      <c r="M14" s="434"/>
      <c r="N14" s="434"/>
      <c r="O14" s="431"/>
      <c r="P14" s="503"/>
      <c r="Q14" s="496"/>
      <c r="R14" s="427"/>
      <c r="S14" s="500">
        <f t="shared" ref="S14:S45" si="2">Q14+P14</f>
        <v>0</v>
      </c>
      <c r="T14" s="500">
        <f t="shared" ref="T14:T45" si="3">O14-S14</f>
        <v>0</v>
      </c>
    </row>
    <row r="15" spans="1:23" s="274" customFormat="1" ht="17.25" x14ac:dyDescent="0.2">
      <c r="A15" s="427"/>
      <c r="B15" s="427"/>
      <c r="C15" s="427"/>
      <c r="D15" s="428" t="str">
        <f t="shared" si="0"/>
        <v/>
      </c>
      <c r="E15" s="428" t="str">
        <f t="shared" si="1"/>
        <v/>
      </c>
      <c r="F15" s="427"/>
      <c r="G15" s="427"/>
      <c r="H15" s="427"/>
      <c r="I15" s="427"/>
      <c r="J15" s="432"/>
      <c r="K15" s="433"/>
      <c r="L15" s="434"/>
      <c r="M15" s="434"/>
      <c r="N15" s="434"/>
      <c r="O15" s="431"/>
      <c r="P15" s="503"/>
      <c r="Q15" s="496"/>
      <c r="R15" s="427"/>
      <c r="S15" s="500">
        <f t="shared" si="2"/>
        <v>0</v>
      </c>
      <c r="T15" s="500">
        <f t="shared" si="3"/>
        <v>0</v>
      </c>
    </row>
    <row r="16" spans="1:23" s="242" customFormat="1" ht="17.25" x14ac:dyDescent="0.2">
      <c r="A16" s="427"/>
      <c r="B16" s="427"/>
      <c r="C16" s="427"/>
      <c r="D16" s="428" t="str">
        <f t="shared" si="0"/>
        <v/>
      </c>
      <c r="E16" s="428" t="str">
        <f t="shared" si="1"/>
        <v/>
      </c>
      <c r="F16" s="427"/>
      <c r="G16" s="427"/>
      <c r="H16" s="427"/>
      <c r="I16" s="427"/>
      <c r="J16" s="432"/>
      <c r="K16" s="433"/>
      <c r="L16" s="434"/>
      <c r="M16" s="434"/>
      <c r="N16" s="434"/>
      <c r="O16" s="431"/>
      <c r="P16" s="503"/>
      <c r="Q16" s="496"/>
      <c r="R16" s="427"/>
      <c r="S16" s="500">
        <f t="shared" si="2"/>
        <v>0</v>
      </c>
      <c r="T16" s="500">
        <f t="shared" si="3"/>
        <v>0</v>
      </c>
    </row>
    <row r="17" spans="1:20" s="242" customFormat="1" ht="17.25" x14ac:dyDescent="0.2">
      <c r="A17" s="427"/>
      <c r="B17" s="427"/>
      <c r="C17" s="427"/>
      <c r="D17" s="428" t="str">
        <f t="shared" si="0"/>
        <v/>
      </c>
      <c r="E17" s="428" t="str">
        <f t="shared" si="1"/>
        <v/>
      </c>
      <c r="F17" s="427"/>
      <c r="G17" s="427"/>
      <c r="H17" s="427"/>
      <c r="I17" s="427"/>
      <c r="J17" s="432"/>
      <c r="K17" s="433"/>
      <c r="L17" s="434"/>
      <c r="M17" s="434"/>
      <c r="N17" s="434"/>
      <c r="O17" s="431"/>
      <c r="P17" s="503"/>
      <c r="Q17" s="496"/>
      <c r="R17" s="427"/>
      <c r="S17" s="500">
        <f t="shared" si="2"/>
        <v>0</v>
      </c>
      <c r="T17" s="500">
        <f t="shared" si="3"/>
        <v>0</v>
      </c>
    </row>
    <row r="18" spans="1:20" s="242" customFormat="1" ht="17.25" x14ac:dyDescent="0.2">
      <c r="A18" s="427"/>
      <c r="B18" s="427"/>
      <c r="C18" s="427"/>
      <c r="D18" s="428" t="str">
        <f t="shared" si="0"/>
        <v/>
      </c>
      <c r="E18" s="428" t="str">
        <f t="shared" si="1"/>
        <v/>
      </c>
      <c r="F18" s="427"/>
      <c r="G18" s="427"/>
      <c r="H18" s="427"/>
      <c r="I18" s="427"/>
      <c r="J18" s="432"/>
      <c r="K18" s="433"/>
      <c r="L18" s="434"/>
      <c r="M18" s="434"/>
      <c r="N18" s="434"/>
      <c r="O18" s="431"/>
      <c r="P18" s="503"/>
      <c r="Q18" s="496"/>
      <c r="R18" s="427"/>
      <c r="S18" s="500">
        <f t="shared" si="2"/>
        <v>0</v>
      </c>
      <c r="T18" s="500">
        <f t="shared" si="3"/>
        <v>0</v>
      </c>
    </row>
    <row r="19" spans="1:20" s="242" customFormat="1" ht="17.25" x14ac:dyDescent="0.2">
      <c r="A19" s="427"/>
      <c r="B19" s="427"/>
      <c r="C19" s="427"/>
      <c r="D19" s="428" t="str">
        <f t="shared" si="0"/>
        <v/>
      </c>
      <c r="E19" s="428" t="str">
        <f t="shared" si="1"/>
        <v/>
      </c>
      <c r="F19" s="427"/>
      <c r="G19" s="427"/>
      <c r="H19" s="427"/>
      <c r="I19" s="427"/>
      <c r="J19" s="432"/>
      <c r="K19" s="433"/>
      <c r="L19" s="434"/>
      <c r="M19" s="434"/>
      <c r="N19" s="434"/>
      <c r="O19" s="431"/>
      <c r="P19" s="503"/>
      <c r="Q19" s="496"/>
      <c r="R19" s="427"/>
      <c r="S19" s="500">
        <f t="shared" si="2"/>
        <v>0</v>
      </c>
      <c r="T19" s="500">
        <f t="shared" si="3"/>
        <v>0</v>
      </c>
    </row>
    <row r="20" spans="1:20" s="242" customFormat="1" ht="17.25" x14ac:dyDescent="0.2">
      <c r="A20" s="427"/>
      <c r="B20" s="427"/>
      <c r="C20" s="427"/>
      <c r="D20" s="428" t="str">
        <f t="shared" si="0"/>
        <v/>
      </c>
      <c r="E20" s="428" t="str">
        <f t="shared" si="1"/>
        <v/>
      </c>
      <c r="F20" s="427"/>
      <c r="G20" s="427"/>
      <c r="H20" s="427"/>
      <c r="I20" s="427"/>
      <c r="J20" s="432"/>
      <c r="K20" s="433"/>
      <c r="L20" s="434"/>
      <c r="M20" s="434"/>
      <c r="N20" s="434"/>
      <c r="O20" s="431"/>
      <c r="P20" s="503"/>
      <c r="Q20" s="496"/>
      <c r="R20" s="427"/>
      <c r="S20" s="500">
        <f t="shared" si="2"/>
        <v>0</v>
      </c>
      <c r="T20" s="500">
        <f t="shared" si="3"/>
        <v>0</v>
      </c>
    </row>
    <row r="21" spans="1:20" s="242" customFormat="1" ht="17.25" x14ac:dyDescent="0.2">
      <c r="A21" s="427"/>
      <c r="B21" s="427"/>
      <c r="C21" s="427"/>
      <c r="D21" s="428" t="str">
        <f t="shared" si="0"/>
        <v/>
      </c>
      <c r="E21" s="428" t="str">
        <f t="shared" si="1"/>
        <v/>
      </c>
      <c r="F21" s="427"/>
      <c r="G21" s="427"/>
      <c r="H21" s="427"/>
      <c r="I21" s="427"/>
      <c r="J21" s="432"/>
      <c r="K21" s="433"/>
      <c r="L21" s="434"/>
      <c r="M21" s="434"/>
      <c r="N21" s="434"/>
      <c r="O21" s="431"/>
      <c r="P21" s="503"/>
      <c r="Q21" s="496"/>
      <c r="R21" s="427"/>
      <c r="S21" s="500">
        <f t="shared" si="2"/>
        <v>0</v>
      </c>
      <c r="T21" s="500">
        <f t="shared" si="3"/>
        <v>0</v>
      </c>
    </row>
    <row r="22" spans="1:20" s="242" customFormat="1" ht="17.25" x14ac:dyDescent="0.2">
      <c r="A22" s="427"/>
      <c r="B22" s="427"/>
      <c r="C22" s="427"/>
      <c r="D22" s="428" t="str">
        <f t="shared" si="0"/>
        <v/>
      </c>
      <c r="E22" s="428" t="str">
        <f t="shared" si="1"/>
        <v/>
      </c>
      <c r="F22" s="427"/>
      <c r="G22" s="427"/>
      <c r="H22" s="427"/>
      <c r="I22" s="427"/>
      <c r="J22" s="432"/>
      <c r="K22" s="433"/>
      <c r="L22" s="434"/>
      <c r="M22" s="434"/>
      <c r="N22" s="434"/>
      <c r="O22" s="431"/>
      <c r="P22" s="503"/>
      <c r="Q22" s="496"/>
      <c r="R22" s="427"/>
      <c r="S22" s="500">
        <f t="shared" si="2"/>
        <v>0</v>
      </c>
      <c r="T22" s="500">
        <f t="shared" si="3"/>
        <v>0</v>
      </c>
    </row>
    <row r="23" spans="1:20" s="242" customFormat="1" ht="17.25" x14ac:dyDescent="0.2">
      <c r="A23" s="427"/>
      <c r="B23" s="427"/>
      <c r="C23" s="427"/>
      <c r="D23" s="428" t="str">
        <f t="shared" si="0"/>
        <v/>
      </c>
      <c r="E23" s="428" t="str">
        <f t="shared" si="1"/>
        <v/>
      </c>
      <c r="F23" s="427"/>
      <c r="G23" s="427"/>
      <c r="H23" s="427"/>
      <c r="I23" s="427"/>
      <c r="J23" s="432"/>
      <c r="K23" s="433"/>
      <c r="L23" s="434"/>
      <c r="M23" s="434"/>
      <c r="N23" s="434"/>
      <c r="O23" s="431"/>
      <c r="P23" s="503"/>
      <c r="Q23" s="496"/>
      <c r="R23" s="427"/>
      <c r="S23" s="500">
        <f t="shared" si="2"/>
        <v>0</v>
      </c>
      <c r="T23" s="500">
        <f t="shared" si="3"/>
        <v>0</v>
      </c>
    </row>
    <row r="24" spans="1:20" s="242" customFormat="1" ht="17.25" x14ac:dyDescent="0.2">
      <c r="A24" s="427"/>
      <c r="B24" s="427"/>
      <c r="C24" s="427"/>
      <c r="D24" s="428" t="str">
        <f t="shared" si="0"/>
        <v/>
      </c>
      <c r="E24" s="428" t="str">
        <f t="shared" si="1"/>
        <v/>
      </c>
      <c r="F24" s="427"/>
      <c r="G24" s="427"/>
      <c r="H24" s="427"/>
      <c r="I24" s="427"/>
      <c r="J24" s="432"/>
      <c r="K24" s="433"/>
      <c r="L24" s="434"/>
      <c r="M24" s="434"/>
      <c r="N24" s="434"/>
      <c r="O24" s="431"/>
      <c r="P24" s="503"/>
      <c r="Q24" s="496"/>
      <c r="R24" s="427"/>
      <c r="S24" s="500">
        <f t="shared" si="2"/>
        <v>0</v>
      </c>
      <c r="T24" s="500">
        <f t="shared" si="3"/>
        <v>0</v>
      </c>
    </row>
    <row r="25" spans="1:20" s="242" customFormat="1" ht="17.25" x14ac:dyDescent="0.2">
      <c r="A25" s="427"/>
      <c r="B25" s="427"/>
      <c r="C25" s="427"/>
      <c r="D25" s="428" t="str">
        <f t="shared" si="0"/>
        <v/>
      </c>
      <c r="E25" s="428" t="str">
        <f t="shared" si="1"/>
        <v/>
      </c>
      <c r="F25" s="427"/>
      <c r="G25" s="427"/>
      <c r="H25" s="427"/>
      <c r="I25" s="427"/>
      <c r="J25" s="432"/>
      <c r="K25" s="433"/>
      <c r="L25" s="434"/>
      <c r="M25" s="434"/>
      <c r="N25" s="434"/>
      <c r="O25" s="431"/>
      <c r="P25" s="503"/>
      <c r="Q25" s="496"/>
      <c r="R25" s="427"/>
      <c r="S25" s="500">
        <f t="shared" si="2"/>
        <v>0</v>
      </c>
      <c r="T25" s="500">
        <f t="shared" si="3"/>
        <v>0</v>
      </c>
    </row>
    <row r="26" spans="1:20" s="242" customFormat="1" ht="17.25" x14ac:dyDescent="0.2">
      <c r="A26" s="427"/>
      <c r="B26" s="427"/>
      <c r="C26" s="427"/>
      <c r="D26" s="428" t="str">
        <f t="shared" si="0"/>
        <v/>
      </c>
      <c r="E26" s="428" t="str">
        <f t="shared" si="1"/>
        <v/>
      </c>
      <c r="F26" s="427"/>
      <c r="G26" s="427"/>
      <c r="H26" s="427"/>
      <c r="I26" s="427"/>
      <c r="J26" s="432"/>
      <c r="K26" s="433"/>
      <c r="L26" s="434"/>
      <c r="M26" s="434"/>
      <c r="N26" s="434"/>
      <c r="O26" s="431"/>
      <c r="P26" s="503"/>
      <c r="Q26" s="496"/>
      <c r="R26" s="427"/>
      <c r="S26" s="500">
        <f t="shared" si="2"/>
        <v>0</v>
      </c>
      <c r="T26" s="500">
        <f t="shared" si="3"/>
        <v>0</v>
      </c>
    </row>
    <row r="27" spans="1:20" s="242" customFormat="1" ht="17.25" x14ac:dyDescent="0.2">
      <c r="A27" s="427"/>
      <c r="B27" s="427"/>
      <c r="C27" s="427"/>
      <c r="D27" s="428" t="str">
        <f t="shared" si="0"/>
        <v/>
      </c>
      <c r="E27" s="428" t="str">
        <f t="shared" si="1"/>
        <v/>
      </c>
      <c r="F27" s="427"/>
      <c r="G27" s="427"/>
      <c r="H27" s="427"/>
      <c r="I27" s="427"/>
      <c r="J27" s="432"/>
      <c r="K27" s="433"/>
      <c r="L27" s="434"/>
      <c r="M27" s="434"/>
      <c r="N27" s="434"/>
      <c r="O27" s="431"/>
      <c r="P27" s="503"/>
      <c r="Q27" s="496"/>
      <c r="R27" s="427"/>
      <c r="S27" s="500">
        <f t="shared" si="2"/>
        <v>0</v>
      </c>
      <c r="T27" s="500">
        <f t="shared" si="3"/>
        <v>0</v>
      </c>
    </row>
    <row r="28" spans="1:20" s="242" customFormat="1" ht="17.25" x14ac:dyDescent="0.2">
      <c r="A28" s="427"/>
      <c r="B28" s="427"/>
      <c r="C28" s="427"/>
      <c r="D28" s="428" t="str">
        <f t="shared" si="0"/>
        <v/>
      </c>
      <c r="E28" s="428" t="str">
        <f t="shared" si="1"/>
        <v/>
      </c>
      <c r="F28" s="427"/>
      <c r="G28" s="427"/>
      <c r="H28" s="427"/>
      <c r="I28" s="427"/>
      <c r="J28" s="432"/>
      <c r="K28" s="433"/>
      <c r="L28" s="434"/>
      <c r="M28" s="434"/>
      <c r="N28" s="434"/>
      <c r="O28" s="431"/>
      <c r="P28" s="503"/>
      <c r="Q28" s="496"/>
      <c r="R28" s="427"/>
      <c r="S28" s="500">
        <f t="shared" si="2"/>
        <v>0</v>
      </c>
      <c r="T28" s="500">
        <f t="shared" si="3"/>
        <v>0</v>
      </c>
    </row>
    <row r="29" spans="1:20" s="242" customFormat="1" ht="17.25" x14ac:dyDescent="0.2">
      <c r="A29" s="427"/>
      <c r="B29" s="427"/>
      <c r="C29" s="427"/>
      <c r="D29" s="428" t="str">
        <f t="shared" si="0"/>
        <v/>
      </c>
      <c r="E29" s="428" t="str">
        <f t="shared" si="1"/>
        <v/>
      </c>
      <c r="F29" s="427"/>
      <c r="G29" s="427"/>
      <c r="H29" s="427"/>
      <c r="I29" s="427"/>
      <c r="J29" s="432"/>
      <c r="K29" s="433"/>
      <c r="L29" s="434"/>
      <c r="M29" s="434"/>
      <c r="N29" s="434"/>
      <c r="O29" s="431"/>
      <c r="P29" s="503"/>
      <c r="Q29" s="496"/>
      <c r="R29" s="427"/>
      <c r="S29" s="500">
        <f t="shared" si="2"/>
        <v>0</v>
      </c>
      <c r="T29" s="500">
        <f t="shared" si="3"/>
        <v>0</v>
      </c>
    </row>
    <row r="30" spans="1:20" s="242" customFormat="1" ht="17.25" x14ac:dyDescent="0.2">
      <c r="A30" s="427"/>
      <c r="B30" s="427"/>
      <c r="C30" s="427"/>
      <c r="D30" s="428" t="str">
        <f t="shared" si="0"/>
        <v/>
      </c>
      <c r="E30" s="428" t="str">
        <f t="shared" si="1"/>
        <v/>
      </c>
      <c r="F30" s="427"/>
      <c r="G30" s="427"/>
      <c r="H30" s="427"/>
      <c r="I30" s="427"/>
      <c r="J30" s="432"/>
      <c r="K30" s="433"/>
      <c r="L30" s="434"/>
      <c r="M30" s="434"/>
      <c r="N30" s="434"/>
      <c r="O30" s="431"/>
      <c r="P30" s="503"/>
      <c r="Q30" s="496"/>
      <c r="R30" s="427"/>
      <c r="S30" s="500">
        <f t="shared" si="2"/>
        <v>0</v>
      </c>
      <c r="T30" s="500">
        <f t="shared" si="3"/>
        <v>0</v>
      </c>
    </row>
    <row r="31" spans="1:20" s="242" customFormat="1" ht="17.25" x14ac:dyDescent="0.2">
      <c r="A31" s="427"/>
      <c r="B31" s="427"/>
      <c r="C31" s="427"/>
      <c r="D31" s="428" t="str">
        <f t="shared" si="0"/>
        <v/>
      </c>
      <c r="E31" s="428" t="str">
        <f t="shared" si="1"/>
        <v/>
      </c>
      <c r="F31" s="427"/>
      <c r="G31" s="427"/>
      <c r="H31" s="427"/>
      <c r="I31" s="427"/>
      <c r="J31" s="432"/>
      <c r="K31" s="433"/>
      <c r="L31" s="434"/>
      <c r="M31" s="434"/>
      <c r="N31" s="434"/>
      <c r="O31" s="431"/>
      <c r="P31" s="503"/>
      <c r="Q31" s="496"/>
      <c r="R31" s="427"/>
      <c r="S31" s="500">
        <f t="shared" si="2"/>
        <v>0</v>
      </c>
      <c r="T31" s="500">
        <f t="shared" si="3"/>
        <v>0</v>
      </c>
    </row>
    <row r="32" spans="1:20" s="242" customFormat="1" ht="17.25" x14ac:dyDescent="0.2">
      <c r="A32" s="427"/>
      <c r="B32" s="427"/>
      <c r="C32" s="427"/>
      <c r="D32" s="428" t="str">
        <f t="shared" si="0"/>
        <v/>
      </c>
      <c r="E32" s="428" t="str">
        <f t="shared" si="1"/>
        <v/>
      </c>
      <c r="F32" s="427"/>
      <c r="G32" s="427"/>
      <c r="H32" s="427"/>
      <c r="I32" s="427"/>
      <c r="J32" s="432"/>
      <c r="K32" s="433"/>
      <c r="L32" s="434"/>
      <c r="M32" s="434"/>
      <c r="N32" s="434"/>
      <c r="O32" s="431"/>
      <c r="P32" s="503"/>
      <c r="Q32" s="496"/>
      <c r="R32" s="427"/>
      <c r="S32" s="500">
        <f t="shared" si="2"/>
        <v>0</v>
      </c>
      <c r="T32" s="500">
        <f t="shared" si="3"/>
        <v>0</v>
      </c>
    </row>
    <row r="33" spans="1:20" s="242" customFormat="1" ht="17.25" x14ac:dyDescent="0.2">
      <c r="A33" s="427"/>
      <c r="B33" s="427"/>
      <c r="C33" s="427"/>
      <c r="D33" s="428" t="str">
        <f t="shared" si="0"/>
        <v/>
      </c>
      <c r="E33" s="428" t="str">
        <f t="shared" si="1"/>
        <v/>
      </c>
      <c r="F33" s="427"/>
      <c r="G33" s="427"/>
      <c r="H33" s="427"/>
      <c r="I33" s="427"/>
      <c r="J33" s="432"/>
      <c r="K33" s="433"/>
      <c r="L33" s="434"/>
      <c r="M33" s="434"/>
      <c r="N33" s="434"/>
      <c r="O33" s="431"/>
      <c r="P33" s="503"/>
      <c r="Q33" s="496"/>
      <c r="R33" s="427"/>
      <c r="S33" s="500">
        <f t="shared" si="2"/>
        <v>0</v>
      </c>
      <c r="T33" s="500">
        <f t="shared" si="3"/>
        <v>0</v>
      </c>
    </row>
    <row r="34" spans="1:20" s="242" customFormat="1" ht="17.25" x14ac:dyDescent="0.2">
      <c r="A34" s="427"/>
      <c r="B34" s="427"/>
      <c r="C34" s="427"/>
      <c r="D34" s="428" t="str">
        <f t="shared" si="0"/>
        <v/>
      </c>
      <c r="E34" s="428" t="str">
        <f t="shared" si="1"/>
        <v/>
      </c>
      <c r="F34" s="427"/>
      <c r="G34" s="427"/>
      <c r="H34" s="427"/>
      <c r="I34" s="427"/>
      <c r="J34" s="432"/>
      <c r="K34" s="433"/>
      <c r="L34" s="434"/>
      <c r="M34" s="434"/>
      <c r="N34" s="434"/>
      <c r="O34" s="431"/>
      <c r="P34" s="503"/>
      <c r="Q34" s="496"/>
      <c r="R34" s="427"/>
      <c r="S34" s="500">
        <f t="shared" si="2"/>
        <v>0</v>
      </c>
      <c r="T34" s="500">
        <f t="shared" si="3"/>
        <v>0</v>
      </c>
    </row>
    <row r="35" spans="1:20" s="242" customFormat="1" ht="17.25" x14ac:dyDescent="0.2">
      <c r="A35" s="427"/>
      <c r="B35" s="427"/>
      <c r="C35" s="427"/>
      <c r="D35" s="428" t="str">
        <f t="shared" si="0"/>
        <v/>
      </c>
      <c r="E35" s="428" t="str">
        <f t="shared" si="1"/>
        <v/>
      </c>
      <c r="F35" s="427"/>
      <c r="G35" s="427"/>
      <c r="H35" s="427"/>
      <c r="I35" s="427"/>
      <c r="J35" s="432"/>
      <c r="K35" s="433"/>
      <c r="L35" s="434"/>
      <c r="M35" s="434"/>
      <c r="N35" s="434"/>
      <c r="O35" s="431"/>
      <c r="P35" s="503"/>
      <c r="Q35" s="496"/>
      <c r="R35" s="427"/>
      <c r="S35" s="500">
        <f t="shared" si="2"/>
        <v>0</v>
      </c>
      <c r="T35" s="500">
        <f t="shared" si="3"/>
        <v>0</v>
      </c>
    </row>
    <row r="36" spans="1:20" s="242" customFormat="1" ht="17.25" x14ac:dyDescent="0.2">
      <c r="A36" s="427"/>
      <c r="B36" s="427"/>
      <c r="C36" s="427"/>
      <c r="D36" s="428" t="str">
        <f t="shared" si="0"/>
        <v/>
      </c>
      <c r="E36" s="428" t="str">
        <f t="shared" si="1"/>
        <v/>
      </c>
      <c r="F36" s="427"/>
      <c r="G36" s="427"/>
      <c r="H36" s="427"/>
      <c r="I36" s="427"/>
      <c r="J36" s="432"/>
      <c r="K36" s="433"/>
      <c r="L36" s="434"/>
      <c r="M36" s="434"/>
      <c r="N36" s="434"/>
      <c r="O36" s="431"/>
      <c r="P36" s="503"/>
      <c r="Q36" s="496"/>
      <c r="R36" s="427"/>
      <c r="S36" s="500">
        <f t="shared" si="2"/>
        <v>0</v>
      </c>
      <c r="T36" s="500">
        <f t="shared" si="3"/>
        <v>0</v>
      </c>
    </row>
    <row r="37" spans="1:20" s="242" customFormat="1" ht="17.25" x14ac:dyDescent="0.2">
      <c r="A37" s="427"/>
      <c r="B37" s="427"/>
      <c r="C37" s="427"/>
      <c r="D37" s="428" t="str">
        <f t="shared" si="0"/>
        <v/>
      </c>
      <c r="E37" s="428" t="str">
        <f t="shared" si="1"/>
        <v/>
      </c>
      <c r="F37" s="427"/>
      <c r="G37" s="427"/>
      <c r="H37" s="427"/>
      <c r="I37" s="427"/>
      <c r="J37" s="432"/>
      <c r="K37" s="433"/>
      <c r="L37" s="434"/>
      <c r="M37" s="434"/>
      <c r="N37" s="434"/>
      <c r="O37" s="431"/>
      <c r="P37" s="503"/>
      <c r="Q37" s="496"/>
      <c r="R37" s="427"/>
      <c r="S37" s="500">
        <f t="shared" si="2"/>
        <v>0</v>
      </c>
      <c r="T37" s="500">
        <f t="shared" si="3"/>
        <v>0</v>
      </c>
    </row>
    <row r="38" spans="1:20" s="242" customFormat="1" ht="17.25" x14ac:dyDescent="0.2">
      <c r="A38" s="427"/>
      <c r="B38" s="427"/>
      <c r="C38" s="427"/>
      <c r="D38" s="428" t="str">
        <f t="shared" si="0"/>
        <v/>
      </c>
      <c r="E38" s="428" t="str">
        <f t="shared" si="1"/>
        <v/>
      </c>
      <c r="F38" s="427"/>
      <c r="G38" s="427"/>
      <c r="H38" s="427"/>
      <c r="I38" s="427"/>
      <c r="J38" s="432"/>
      <c r="K38" s="433"/>
      <c r="L38" s="434"/>
      <c r="M38" s="434"/>
      <c r="N38" s="434"/>
      <c r="O38" s="431"/>
      <c r="P38" s="503"/>
      <c r="Q38" s="496"/>
      <c r="R38" s="427"/>
      <c r="S38" s="500">
        <f t="shared" si="2"/>
        <v>0</v>
      </c>
      <c r="T38" s="500">
        <f t="shared" si="3"/>
        <v>0</v>
      </c>
    </row>
    <row r="39" spans="1:20" s="242" customFormat="1" ht="17.25" x14ac:dyDescent="0.2">
      <c r="A39" s="427"/>
      <c r="B39" s="427"/>
      <c r="C39" s="427"/>
      <c r="D39" s="428" t="str">
        <f t="shared" si="0"/>
        <v/>
      </c>
      <c r="E39" s="428" t="str">
        <f t="shared" si="1"/>
        <v/>
      </c>
      <c r="F39" s="427"/>
      <c r="G39" s="427"/>
      <c r="H39" s="427"/>
      <c r="I39" s="427"/>
      <c r="J39" s="432"/>
      <c r="K39" s="433"/>
      <c r="L39" s="434"/>
      <c r="M39" s="434"/>
      <c r="N39" s="434"/>
      <c r="O39" s="431"/>
      <c r="P39" s="503"/>
      <c r="Q39" s="496"/>
      <c r="R39" s="427"/>
      <c r="S39" s="500">
        <f t="shared" si="2"/>
        <v>0</v>
      </c>
      <c r="T39" s="500">
        <f t="shared" si="3"/>
        <v>0</v>
      </c>
    </row>
    <row r="40" spans="1:20" s="242" customFormat="1" ht="17.25" x14ac:dyDescent="0.2">
      <c r="A40" s="427"/>
      <c r="B40" s="427"/>
      <c r="C40" s="427"/>
      <c r="D40" s="428" t="str">
        <f t="shared" si="0"/>
        <v/>
      </c>
      <c r="E40" s="428" t="str">
        <f t="shared" si="1"/>
        <v/>
      </c>
      <c r="F40" s="427"/>
      <c r="G40" s="427"/>
      <c r="H40" s="427"/>
      <c r="I40" s="427"/>
      <c r="J40" s="432"/>
      <c r="K40" s="433"/>
      <c r="L40" s="434"/>
      <c r="M40" s="434"/>
      <c r="N40" s="434"/>
      <c r="O40" s="431"/>
      <c r="P40" s="503"/>
      <c r="Q40" s="496"/>
      <c r="R40" s="427"/>
      <c r="S40" s="500">
        <f t="shared" si="2"/>
        <v>0</v>
      </c>
      <c r="T40" s="500">
        <f t="shared" si="3"/>
        <v>0</v>
      </c>
    </row>
    <row r="41" spans="1:20" s="242" customFormat="1" ht="17.25" x14ac:dyDescent="0.2">
      <c r="A41" s="427"/>
      <c r="B41" s="427"/>
      <c r="C41" s="427"/>
      <c r="D41" s="428" t="str">
        <f t="shared" si="0"/>
        <v/>
      </c>
      <c r="E41" s="428" t="str">
        <f t="shared" si="1"/>
        <v/>
      </c>
      <c r="F41" s="427"/>
      <c r="G41" s="427"/>
      <c r="H41" s="427"/>
      <c r="I41" s="427"/>
      <c r="J41" s="432"/>
      <c r="K41" s="433"/>
      <c r="L41" s="434"/>
      <c r="M41" s="434"/>
      <c r="N41" s="434"/>
      <c r="O41" s="431"/>
      <c r="P41" s="503"/>
      <c r="Q41" s="496"/>
      <c r="R41" s="427"/>
      <c r="S41" s="500">
        <f t="shared" si="2"/>
        <v>0</v>
      </c>
      <c r="T41" s="500">
        <f t="shared" si="3"/>
        <v>0</v>
      </c>
    </row>
    <row r="42" spans="1:20" s="242" customFormat="1" ht="17.25" x14ac:dyDescent="0.2">
      <c r="A42" s="427"/>
      <c r="B42" s="427"/>
      <c r="C42" s="427"/>
      <c r="D42" s="428" t="str">
        <f t="shared" si="0"/>
        <v/>
      </c>
      <c r="E42" s="428" t="str">
        <f t="shared" si="1"/>
        <v/>
      </c>
      <c r="F42" s="427"/>
      <c r="G42" s="427"/>
      <c r="H42" s="427"/>
      <c r="I42" s="427"/>
      <c r="J42" s="432"/>
      <c r="K42" s="433"/>
      <c r="L42" s="434"/>
      <c r="M42" s="434"/>
      <c r="N42" s="434"/>
      <c r="O42" s="431"/>
      <c r="P42" s="503"/>
      <c r="Q42" s="496"/>
      <c r="R42" s="427"/>
      <c r="S42" s="500">
        <f t="shared" si="2"/>
        <v>0</v>
      </c>
      <c r="T42" s="500">
        <f t="shared" si="3"/>
        <v>0</v>
      </c>
    </row>
    <row r="43" spans="1:20" s="242" customFormat="1" ht="17.25" x14ac:dyDescent="0.2">
      <c r="A43" s="427"/>
      <c r="B43" s="427"/>
      <c r="C43" s="427"/>
      <c r="D43" s="428" t="str">
        <f t="shared" si="0"/>
        <v/>
      </c>
      <c r="E43" s="428" t="str">
        <f t="shared" si="1"/>
        <v/>
      </c>
      <c r="F43" s="427"/>
      <c r="G43" s="427"/>
      <c r="H43" s="427"/>
      <c r="I43" s="427"/>
      <c r="J43" s="432"/>
      <c r="K43" s="433"/>
      <c r="L43" s="434"/>
      <c r="M43" s="434"/>
      <c r="N43" s="434"/>
      <c r="O43" s="431"/>
      <c r="P43" s="503"/>
      <c r="Q43" s="496"/>
      <c r="R43" s="427"/>
      <c r="S43" s="500">
        <f t="shared" si="2"/>
        <v>0</v>
      </c>
      <c r="T43" s="500">
        <f t="shared" si="3"/>
        <v>0</v>
      </c>
    </row>
    <row r="44" spans="1:20" s="242" customFormat="1" ht="17.25" x14ac:dyDescent="0.2">
      <c r="A44" s="427"/>
      <c r="B44" s="427"/>
      <c r="C44" s="427"/>
      <c r="D44" s="428" t="str">
        <f t="shared" si="0"/>
        <v/>
      </c>
      <c r="E44" s="428" t="str">
        <f t="shared" si="1"/>
        <v/>
      </c>
      <c r="F44" s="427"/>
      <c r="G44" s="427"/>
      <c r="H44" s="427"/>
      <c r="I44" s="427"/>
      <c r="J44" s="432"/>
      <c r="K44" s="433"/>
      <c r="L44" s="434"/>
      <c r="M44" s="434"/>
      <c r="N44" s="434"/>
      <c r="O44" s="431"/>
      <c r="P44" s="503"/>
      <c r="Q44" s="496"/>
      <c r="R44" s="427"/>
      <c r="S44" s="500">
        <f t="shared" si="2"/>
        <v>0</v>
      </c>
      <c r="T44" s="500">
        <f t="shared" si="3"/>
        <v>0</v>
      </c>
    </row>
    <row r="45" spans="1:20" s="242" customFormat="1" ht="17.25" x14ac:dyDescent="0.2">
      <c r="A45" s="427"/>
      <c r="B45" s="427"/>
      <c r="C45" s="427"/>
      <c r="D45" s="428" t="str">
        <f t="shared" si="0"/>
        <v/>
      </c>
      <c r="E45" s="428" t="str">
        <f t="shared" si="1"/>
        <v/>
      </c>
      <c r="F45" s="427"/>
      <c r="G45" s="427"/>
      <c r="H45" s="427"/>
      <c r="I45" s="427"/>
      <c r="J45" s="432"/>
      <c r="K45" s="433"/>
      <c r="L45" s="434"/>
      <c r="M45" s="434"/>
      <c r="N45" s="434"/>
      <c r="O45" s="431"/>
      <c r="P45" s="503"/>
      <c r="Q45" s="496"/>
      <c r="R45" s="427"/>
      <c r="S45" s="500">
        <f t="shared" si="2"/>
        <v>0</v>
      </c>
      <c r="T45" s="500">
        <f t="shared" si="3"/>
        <v>0</v>
      </c>
    </row>
    <row r="46" spans="1:20" s="242" customFormat="1" ht="17.25" x14ac:dyDescent="0.2">
      <c r="A46" s="427"/>
      <c r="B46" s="427"/>
      <c r="C46" s="427"/>
      <c r="D46" s="428" t="str">
        <f t="shared" ref="D46:D77" si="4">IF(ISBLANK(A46),"", "EMPG")</f>
        <v/>
      </c>
      <c r="E46" s="428" t="str">
        <f t="shared" ref="E46:E77" si="5">IF(ISBLANK(A46),"", "EMG")</f>
        <v/>
      </c>
      <c r="F46" s="427"/>
      <c r="G46" s="427"/>
      <c r="H46" s="427"/>
      <c r="I46" s="427"/>
      <c r="J46" s="432"/>
      <c r="K46" s="433"/>
      <c r="L46" s="434"/>
      <c r="M46" s="434"/>
      <c r="N46" s="434"/>
      <c r="O46" s="431"/>
      <c r="P46" s="503"/>
      <c r="Q46" s="496"/>
      <c r="R46" s="427"/>
      <c r="S46" s="500">
        <f t="shared" ref="S46:S77" si="6">Q46+P46</f>
        <v>0</v>
      </c>
      <c r="T46" s="500">
        <f t="shared" ref="T46:T77" si="7">O46-S46</f>
        <v>0</v>
      </c>
    </row>
    <row r="47" spans="1:20" s="242" customFormat="1" ht="17.25" x14ac:dyDescent="0.2">
      <c r="A47" s="427"/>
      <c r="B47" s="427"/>
      <c r="C47" s="427"/>
      <c r="D47" s="428" t="str">
        <f t="shared" si="4"/>
        <v/>
      </c>
      <c r="E47" s="428" t="str">
        <f t="shared" si="5"/>
        <v/>
      </c>
      <c r="F47" s="427"/>
      <c r="G47" s="427"/>
      <c r="H47" s="427"/>
      <c r="I47" s="427"/>
      <c r="J47" s="432"/>
      <c r="K47" s="433"/>
      <c r="L47" s="434"/>
      <c r="M47" s="434"/>
      <c r="N47" s="434"/>
      <c r="O47" s="431"/>
      <c r="P47" s="503"/>
      <c r="Q47" s="496"/>
      <c r="R47" s="427"/>
      <c r="S47" s="500">
        <f t="shared" si="6"/>
        <v>0</v>
      </c>
      <c r="T47" s="500">
        <f t="shared" si="7"/>
        <v>0</v>
      </c>
    </row>
    <row r="48" spans="1:20" s="242" customFormat="1" ht="17.25" x14ac:dyDescent="0.2">
      <c r="A48" s="427"/>
      <c r="B48" s="427"/>
      <c r="C48" s="427"/>
      <c r="D48" s="428" t="str">
        <f t="shared" si="4"/>
        <v/>
      </c>
      <c r="E48" s="428" t="str">
        <f t="shared" si="5"/>
        <v/>
      </c>
      <c r="F48" s="427"/>
      <c r="G48" s="427"/>
      <c r="H48" s="427"/>
      <c r="I48" s="427"/>
      <c r="J48" s="432"/>
      <c r="K48" s="433"/>
      <c r="L48" s="434"/>
      <c r="M48" s="434"/>
      <c r="N48" s="434"/>
      <c r="O48" s="431"/>
      <c r="P48" s="503"/>
      <c r="Q48" s="496"/>
      <c r="R48" s="427"/>
      <c r="S48" s="500">
        <f t="shared" si="6"/>
        <v>0</v>
      </c>
      <c r="T48" s="500">
        <f t="shared" si="7"/>
        <v>0</v>
      </c>
    </row>
    <row r="49" spans="1:20" s="242" customFormat="1" ht="17.25" x14ac:dyDescent="0.2">
      <c r="A49" s="427"/>
      <c r="B49" s="427"/>
      <c r="C49" s="427"/>
      <c r="D49" s="428" t="str">
        <f t="shared" si="4"/>
        <v/>
      </c>
      <c r="E49" s="428" t="str">
        <f t="shared" si="5"/>
        <v/>
      </c>
      <c r="F49" s="427"/>
      <c r="G49" s="427"/>
      <c r="H49" s="427"/>
      <c r="I49" s="427"/>
      <c r="J49" s="432"/>
      <c r="K49" s="433"/>
      <c r="L49" s="434"/>
      <c r="M49" s="434"/>
      <c r="N49" s="434"/>
      <c r="O49" s="431"/>
      <c r="P49" s="503"/>
      <c r="Q49" s="496"/>
      <c r="R49" s="427"/>
      <c r="S49" s="500">
        <f t="shared" si="6"/>
        <v>0</v>
      </c>
      <c r="T49" s="500">
        <f t="shared" si="7"/>
        <v>0</v>
      </c>
    </row>
    <row r="50" spans="1:20" s="242" customFormat="1" ht="17.25" x14ac:dyDescent="0.2">
      <c r="A50" s="427"/>
      <c r="B50" s="427"/>
      <c r="C50" s="427"/>
      <c r="D50" s="428" t="str">
        <f t="shared" si="4"/>
        <v/>
      </c>
      <c r="E50" s="428" t="str">
        <f t="shared" si="5"/>
        <v/>
      </c>
      <c r="F50" s="427"/>
      <c r="G50" s="427"/>
      <c r="H50" s="427"/>
      <c r="I50" s="427"/>
      <c r="J50" s="432"/>
      <c r="K50" s="433"/>
      <c r="L50" s="434"/>
      <c r="M50" s="434"/>
      <c r="N50" s="434"/>
      <c r="O50" s="431"/>
      <c r="P50" s="503"/>
      <c r="Q50" s="496"/>
      <c r="R50" s="427"/>
      <c r="S50" s="500">
        <f t="shared" si="6"/>
        <v>0</v>
      </c>
      <c r="T50" s="500">
        <f t="shared" si="7"/>
        <v>0</v>
      </c>
    </row>
    <row r="51" spans="1:20" s="242" customFormat="1" ht="17.25" x14ac:dyDescent="0.2">
      <c r="A51" s="427"/>
      <c r="B51" s="427"/>
      <c r="C51" s="427"/>
      <c r="D51" s="428" t="str">
        <f t="shared" si="4"/>
        <v/>
      </c>
      <c r="E51" s="428" t="str">
        <f t="shared" si="5"/>
        <v/>
      </c>
      <c r="F51" s="427"/>
      <c r="G51" s="427"/>
      <c r="H51" s="427"/>
      <c r="I51" s="427"/>
      <c r="J51" s="432"/>
      <c r="K51" s="433"/>
      <c r="L51" s="434"/>
      <c r="M51" s="434"/>
      <c r="N51" s="434"/>
      <c r="O51" s="431"/>
      <c r="P51" s="503"/>
      <c r="Q51" s="496"/>
      <c r="R51" s="427"/>
      <c r="S51" s="500">
        <f t="shared" si="6"/>
        <v>0</v>
      </c>
      <c r="T51" s="500">
        <f t="shared" si="7"/>
        <v>0</v>
      </c>
    </row>
    <row r="52" spans="1:20" s="242" customFormat="1" ht="17.25" x14ac:dyDescent="0.2">
      <c r="A52" s="427"/>
      <c r="B52" s="427"/>
      <c r="C52" s="427"/>
      <c r="D52" s="428" t="str">
        <f t="shared" si="4"/>
        <v/>
      </c>
      <c r="E52" s="428" t="str">
        <f t="shared" si="5"/>
        <v/>
      </c>
      <c r="F52" s="427"/>
      <c r="G52" s="427"/>
      <c r="H52" s="427"/>
      <c r="I52" s="427"/>
      <c r="J52" s="432"/>
      <c r="K52" s="433"/>
      <c r="L52" s="434"/>
      <c r="M52" s="434"/>
      <c r="N52" s="434"/>
      <c r="O52" s="431"/>
      <c r="P52" s="503"/>
      <c r="Q52" s="496"/>
      <c r="R52" s="427"/>
      <c r="S52" s="500">
        <f t="shared" si="6"/>
        <v>0</v>
      </c>
      <c r="T52" s="500">
        <f t="shared" si="7"/>
        <v>0</v>
      </c>
    </row>
    <row r="53" spans="1:20" s="242" customFormat="1" ht="17.25" x14ac:dyDescent="0.2">
      <c r="A53" s="427"/>
      <c r="B53" s="427"/>
      <c r="C53" s="427"/>
      <c r="D53" s="428" t="str">
        <f t="shared" si="4"/>
        <v/>
      </c>
      <c r="E53" s="428" t="str">
        <f t="shared" si="5"/>
        <v/>
      </c>
      <c r="F53" s="427"/>
      <c r="G53" s="427"/>
      <c r="H53" s="427"/>
      <c r="I53" s="427"/>
      <c r="J53" s="432"/>
      <c r="K53" s="433"/>
      <c r="L53" s="434"/>
      <c r="M53" s="434"/>
      <c r="N53" s="434"/>
      <c r="O53" s="431"/>
      <c r="P53" s="503"/>
      <c r="Q53" s="496"/>
      <c r="R53" s="427"/>
      <c r="S53" s="500">
        <f t="shared" si="6"/>
        <v>0</v>
      </c>
      <c r="T53" s="500">
        <f t="shared" si="7"/>
        <v>0</v>
      </c>
    </row>
    <row r="54" spans="1:20" s="242" customFormat="1" ht="17.25" x14ac:dyDescent="0.2">
      <c r="A54" s="427"/>
      <c r="B54" s="427"/>
      <c r="C54" s="427"/>
      <c r="D54" s="428" t="str">
        <f t="shared" si="4"/>
        <v/>
      </c>
      <c r="E54" s="428" t="str">
        <f t="shared" si="5"/>
        <v/>
      </c>
      <c r="F54" s="427"/>
      <c r="G54" s="427"/>
      <c r="H54" s="427"/>
      <c r="I54" s="427"/>
      <c r="J54" s="432"/>
      <c r="K54" s="433"/>
      <c r="L54" s="434"/>
      <c r="M54" s="434"/>
      <c r="N54" s="434"/>
      <c r="O54" s="431"/>
      <c r="P54" s="503"/>
      <c r="Q54" s="496"/>
      <c r="R54" s="427"/>
      <c r="S54" s="500">
        <f t="shared" si="6"/>
        <v>0</v>
      </c>
      <c r="T54" s="500">
        <f t="shared" si="7"/>
        <v>0</v>
      </c>
    </row>
    <row r="55" spans="1:20" s="242" customFormat="1" ht="17.25" x14ac:dyDescent="0.2">
      <c r="A55" s="427"/>
      <c r="B55" s="427"/>
      <c r="C55" s="427"/>
      <c r="D55" s="428" t="str">
        <f t="shared" si="4"/>
        <v/>
      </c>
      <c r="E55" s="428" t="str">
        <f t="shared" si="5"/>
        <v/>
      </c>
      <c r="F55" s="427"/>
      <c r="G55" s="427"/>
      <c r="H55" s="427"/>
      <c r="I55" s="427"/>
      <c r="J55" s="432"/>
      <c r="K55" s="433"/>
      <c r="L55" s="434"/>
      <c r="M55" s="434"/>
      <c r="N55" s="434"/>
      <c r="O55" s="431"/>
      <c r="P55" s="503"/>
      <c r="Q55" s="496"/>
      <c r="R55" s="427"/>
      <c r="S55" s="500">
        <f t="shared" si="6"/>
        <v>0</v>
      </c>
      <c r="T55" s="500">
        <f t="shared" si="7"/>
        <v>0</v>
      </c>
    </row>
    <row r="56" spans="1:20" s="242" customFormat="1" ht="17.25" x14ac:dyDescent="0.2">
      <c r="A56" s="427"/>
      <c r="B56" s="427"/>
      <c r="C56" s="427"/>
      <c r="D56" s="428" t="str">
        <f t="shared" si="4"/>
        <v/>
      </c>
      <c r="E56" s="428" t="str">
        <f t="shared" si="5"/>
        <v/>
      </c>
      <c r="F56" s="427"/>
      <c r="G56" s="427"/>
      <c r="H56" s="427"/>
      <c r="I56" s="427"/>
      <c r="J56" s="432"/>
      <c r="K56" s="433"/>
      <c r="L56" s="434"/>
      <c r="M56" s="434"/>
      <c r="N56" s="434"/>
      <c r="O56" s="431"/>
      <c r="P56" s="503"/>
      <c r="Q56" s="496"/>
      <c r="R56" s="427"/>
      <c r="S56" s="500">
        <f t="shared" si="6"/>
        <v>0</v>
      </c>
      <c r="T56" s="500">
        <f t="shared" si="7"/>
        <v>0</v>
      </c>
    </row>
    <row r="57" spans="1:20" s="242" customFormat="1" ht="17.25" x14ac:dyDescent="0.2">
      <c r="A57" s="427"/>
      <c r="B57" s="427"/>
      <c r="C57" s="427"/>
      <c r="D57" s="428" t="str">
        <f t="shared" si="4"/>
        <v/>
      </c>
      <c r="E57" s="428" t="str">
        <f t="shared" si="5"/>
        <v/>
      </c>
      <c r="F57" s="427"/>
      <c r="G57" s="427"/>
      <c r="H57" s="427"/>
      <c r="I57" s="427"/>
      <c r="J57" s="432"/>
      <c r="K57" s="433"/>
      <c r="L57" s="434"/>
      <c r="M57" s="434"/>
      <c r="N57" s="434"/>
      <c r="O57" s="431"/>
      <c r="P57" s="503"/>
      <c r="Q57" s="496"/>
      <c r="R57" s="427"/>
      <c r="S57" s="500">
        <f t="shared" si="6"/>
        <v>0</v>
      </c>
      <c r="T57" s="500">
        <f t="shared" si="7"/>
        <v>0</v>
      </c>
    </row>
    <row r="58" spans="1:20" s="242" customFormat="1" ht="17.25" x14ac:dyDescent="0.2">
      <c r="A58" s="427"/>
      <c r="B58" s="427"/>
      <c r="C58" s="427"/>
      <c r="D58" s="428" t="str">
        <f t="shared" si="4"/>
        <v/>
      </c>
      <c r="E58" s="428" t="str">
        <f t="shared" si="5"/>
        <v/>
      </c>
      <c r="F58" s="427"/>
      <c r="G58" s="427"/>
      <c r="H58" s="427"/>
      <c r="I58" s="427"/>
      <c r="J58" s="432"/>
      <c r="K58" s="433"/>
      <c r="L58" s="434"/>
      <c r="M58" s="434"/>
      <c r="N58" s="434"/>
      <c r="O58" s="431"/>
      <c r="P58" s="503"/>
      <c r="Q58" s="496"/>
      <c r="R58" s="427"/>
      <c r="S58" s="500">
        <f t="shared" si="6"/>
        <v>0</v>
      </c>
      <c r="T58" s="500">
        <f t="shared" si="7"/>
        <v>0</v>
      </c>
    </row>
    <row r="59" spans="1:20" s="242" customFormat="1" ht="17.25" x14ac:dyDescent="0.2">
      <c r="A59" s="427"/>
      <c r="B59" s="427"/>
      <c r="C59" s="427"/>
      <c r="D59" s="428" t="str">
        <f t="shared" si="4"/>
        <v/>
      </c>
      <c r="E59" s="428" t="str">
        <f t="shared" si="5"/>
        <v/>
      </c>
      <c r="F59" s="427"/>
      <c r="G59" s="427"/>
      <c r="H59" s="427"/>
      <c r="I59" s="427"/>
      <c r="J59" s="432"/>
      <c r="K59" s="433"/>
      <c r="L59" s="434"/>
      <c r="M59" s="434"/>
      <c r="N59" s="434"/>
      <c r="O59" s="431"/>
      <c r="P59" s="503"/>
      <c r="Q59" s="496"/>
      <c r="R59" s="427"/>
      <c r="S59" s="500">
        <f t="shared" si="6"/>
        <v>0</v>
      </c>
      <c r="T59" s="500">
        <f t="shared" si="7"/>
        <v>0</v>
      </c>
    </row>
    <row r="60" spans="1:20" s="242" customFormat="1" ht="17.25" x14ac:dyDescent="0.2">
      <c r="A60" s="427"/>
      <c r="B60" s="427"/>
      <c r="C60" s="427"/>
      <c r="D60" s="428" t="str">
        <f t="shared" si="4"/>
        <v/>
      </c>
      <c r="E60" s="428" t="str">
        <f t="shared" si="5"/>
        <v/>
      </c>
      <c r="F60" s="427"/>
      <c r="G60" s="427"/>
      <c r="H60" s="427"/>
      <c r="I60" s="427"/>
      <c r="J60" s="432"/>
      <c r="K60" s="433"/>
      <c r="L60" s="434"/>
      <c r="M60" s="434"/>
      <c r="N60" s="434"/>
      <c r="O60" s="431"/>
      <c r="P60" s="503"/>
      <c r="Q60" s="496"/>
      <c r="R60" s="427"/>
      <c r="S60" s="500">
        <f t="shared" si="6"/>
        <v>0</v>
      </c>
      <c r="T60" s="500">
        <f t="shared" si="7"/>
        <v>0</v>
      </c>
    </row>
    <row r="61" spans="1:20" s="242" customFormat="1" ht="17.25" x14ac:dyDescent="0.2">
      <c r="A61" s="427"/>
      <c r="B61" s="427"/>
      <c r="C61" s="427"/>
      <c r="D61" s="428" t="str">
        <f t="shared" si="4"/>
        <v/>
      </c>
      <c r="E61" s="428" t="str">
        <f t="shared" si="5"/>
        <v/>
      </c>
      <c r="F61" s="427"/>
      <c r="G61" s="427"/>
      <c r="H61" s="427"/>
      <c r="I61" s="427"/>
      <c r="J61" s="432"/>
      <c r="K61" s="433"/>
      <c r="L61" s="434"/>
      <c r="M61" s="434"/>
      <c r="N61" s="434"/>
      <c r="O61" s="431"/>
      <c r="P61" s="503"/>
      <c r="Q61" s="496"/>
      <c r="R61" s="427"/>
      <c r="S61" s="500">
        <f t="shared" si="6"/>
        <v>0</v>
      </c>
      <c r="T61" s="500">
        <f t="shared" si="7"/>
        <v>0</v>
      </c>
    </row>
    <row r="62" spans="1:20" s="242" customFormat="1" ht="17.25" x14ac:dyDescent="0.2">
      <c r="A62" s="427"/>
      <c r="B62" s="427"/>
      <c r="C62" s="427"/>
      <c r="D62" s="428" t="str">
        <f t="shared" si="4"/>
        <v/>
      </c>
      <c r="E62" s="428" t="str">
        <f t="shared" si="5"/>
        <v/>
      </c>
      <c r="F62" s="427"/>
      <c r="G62" s="427"/>
      <c r="H62" s="427"/>
      <c r="I62" s="427"/>
      <c r="J62" s="432"/>
      <c r="K62" s="433"/>
      <c r="L62" s="434"/>
      <c r="M62" s="434"/>
      <c r="N62" s="434"/>
      <c r="O62" s="431"/>
      <c r="P62" s="503"/>
      <c r="Q62" s="496"/>
      <c r="R62" s="427"/>
      <c r="S62" s="500">
        <f t="shared" si="6"/>
        <v>0</v>
      </c>
      <c r="T62" s="500">
        <f t="shared" si="7"/>
        <v>0</v>
      </c>
    </row>
    <row r="63" spans="1:20" s="242" customFormat="1" ht="17.25" x14ac:dyDescent="0.2">
      <c r="A63" s="427"/>
      <c r="B63" s="427"/>
      <c r="C63" s="427"/>
      <c r="D63" s="428" t="str">
        <f t="shared" si="4"/>
        <v/>
      </c>
      <c r="E63" s="428" t="str">
        <f t="shared" si="5"/>
        <v/>
      </c>
      <c r="F63" s="427"/>
      <c r="G63" s="427"/>
      <c r="H63" s="427"/>
      <c r="I63" s="427"/>
      <c r="J63" s="432"/>
      <c r="K63" s="433"/>
      <c r="L63" s="434"/>
      <c r="M63" s="434"/>
      <c r="N63" s="434"/>
      <c r="O63" s="431"/>
      <c r="P63" s="503"/>
      <c r="Q63" s="496"/>
      <c r="R63" s="427"/>
      <c r="S63" s="500">
        <f t="shared" si="6"/>
        <v>0</v>
      </c>
      <c r="T63" s="500">
        <f t="shared" si="7"/>
        <v>0</v>
      </c>
    </row>
    <row r="64" spans="1:20" s="242" customFormat="1" ht="17.25" x14ac:dyDescent="0.2">
      <c r="A64" s="427"/>
      <c r="B64" s="427"/>
      <c r="C64" s="427"/>
      <c r="D64" s="428" t="str">
        <f t="shared" si="4"/>
        <v/>
      </c>
      <c r="E64" s="428" t="str">
        <f t="shared" si="5"/>
        <v/>
      </c>
      <c r="F64" s="427"/>
      <c r="G64" s="427"/>
      <c r="H64" s="427"/>
      <c r="I64" s="427"/>
      <c r="J64" s="432"/>
      <c r="K64" s="433"/>
      <c r="L64" s="434"/>
      <c r="M64" s="434"/>
      <c r="N64" s="434"/>
      <c r="O64" s="431"/>
      <c r="P64" s="503"/>
      <c r="Q64" s="496"/>
      <c r="R64" s="427"/>
      <c r="S64" s="500">
        <f t="shared" si="6"/>
        <v>0</v>
      </c>
      <c r="T64" s="500">
        <f t="shared" si="7"/>
        <v>0</v>
      </c>
    </row>
    <row r="65" spans="1:20" s="242" customFormat="1" ht="17.25" x14ac:dyDescent="0.2">
      <c r="A65" s="427"/>
      <c r="B65" s="427"/>
      <c r="C65" s="427"/>
      <c r="D65" s="428" t="str">
        <f t="shared" si="4"/>
        <v/>
      </c>
      <c r="E65" s="428" t="str">
        <f t="shared" si="5"/>
        <v/>
      </c>
      <c r="F65" s="427"/>
      <c r="G65" s="427"/>
      <c r="H65" s="427"/>
      <c r="I65" s="427"/>
      <c r="J65" s="432"/>
      <c r="K65" s="433"/>
      <c r="L65" s="434"/>
      <c r="M65" s="434"/>
      <c r="N65" s="434"/>
      <c r="O65" s="431"/>
      <c r="P65" s="503"/>
      <c r="Q65" s="496"/>
      <c r="R65" s="427"/>
      <c r="S65" s="500">
        <f t="shared" si="6"/>
        <v>0</v>
      </c>
      <c r="T65" s="500">
        <f t="shared" si="7"/>
        <v>0</v>
      </c>
    </row>
    <row r="66" spans="1:20" s="242" customFormat="1" ht="17.25" x14ac:dyDescent="0.2">
      <c r="A66" s="427"/>
      <c r="B66" s="427"/>
      <c r="C66" s="427"/>
      <c r="D66" s="428" t="str">
        <f t="shared" si="4"/>
        <v/>
      </c>
      <c r="E66" s="428" t="str">
        <f t="shared" si="5"/>
        <v/>
      </c>
      <c r="F66" s="427"/>
      <c r="G66" s="427"/>
      <c r="H66" s="427"/>
      <c r="I66" s="427"/>
      <c r="J66" s="432"/>
      <c r="K66" s="433"/>
      <c r="L66" s="434"/>
      <c r="M66" s="434"/>
      <c r="N66" s="434"/>
      <c r="O66" s="431"/>
      <c r="P66" s="503"/>
      <c r="Q66" s="496"/>
      <c r="R66" s="427"/>
      <c r="S66" s="500">
        <f t="shared" si="6"/>
        <v>0</v>
      </c>
      <c r="T66" s="500">
        <f t="shared" si="7"/>
        <v>0</v>
      </c>
    </row>
    <row r="67" spans="1:20" s="242" customFormat="1" ht="17.25" x14ac:dyDescent="0.2">
      <c r="A67" s="427"/>
      <c r="B67" s="427"/>
      <c r="C67" s="427"/>
      <c r="D67" s="428" t="str">
        <f t="shared" si="4"/>
        <v/>
      </c>
      <c r="E67" s="428" t="str">
        <f t="shared" si="5"/>
        <v/>
      </c>
      <c r="F67" s="427"/>
      <c r="G67" s="427"/>
      <c r="H67" s="427"/>
      <c r="I67" s="427"/>
      <c r="J67" s="432"/>
      <c r="K67" s="433"/>
      <c r="L67" s="434"/>
      <c r="M67" s="434"/>
      <c r="N67" s="434"/>
      <c r="O67" s="431"/>
      <c r="P67" s="503"/>
      <c r="Q67" s="496"/>
      <c r="R67" s="427"/>
      <c r="S67" s="500">
        <f t="shared" si="6"/>
        <v>0</v>
      </c>
      <c r="T67" s="500">
        <f t="shared" si="7"/>
        <v>0</v>
      </c>
    </row>
    <row r="68" spans="1:20" s="242" customFormat="1" ht="17.25" x14ac:dyDescent="0.2">
      <c r="A68" s="427"/>
      <c r="B68" s="427"/>
      <c r="C68" s="427"/>
      <c r="D68" s="428" t="str">
        <f t="shared" si="4"/>
        <v/>
      </c>
      <c r="E68" s="428" t="str">
        <f t="shared" si="5"/>
        <v/>
      </c>
      <c r="F68" s="427"/>
      <c r="G68" s="427"/>
      <c r="H68" s="427"/>
      <c r="I68" s="427"/>
      <c r="J68" s="432"/>
      <c r="K68" s="433"/>
      <c r="L68" s="434"/>
      <c r="M68" s="434"/>
      <c r="N68" s="434"/>
      <c r="O68" s="431"/>
      <c r="P68" s="503"/>
      <c r="Q68" s="496"/>
      <c r="R68" s="427"/>
      <c r="S68" s="500">
        <f t="shared" si="6"/>
        <v>0</v>
      </c>
      <c r="T68" s="500">
        <f t="shared" si="7"/>
        <v>0</v>
      </c>
    </row>
    <row r="69" spans="1:20" s="242" customFormat="1" ht="17.25" x14ac:dyDescent="0.2">
      <c r="A69" s="427"/>
      <c r="B69" s="427"/>
      <c r="C69" s="427"/>
      <c r="D69" s="428" t="str">
        <f t="shared" si="4"/>
        <v/>
      </c>
      <c r="E69" s="428" t="str">
        <f t="shared" si="5"/>
        <v/>
      </c>
      <c r="F69" s="427"/>
      <c r="G69" s="427"/>
      <c r="H69" s="427"/>
      <c r="I69" s="427"/>
      <c r="J69" s="432"/>
      <c r="K69" s="433"/>
      <c r="L69" s="434"/>
      <c r="M69" s="434"/>
      <c r="N69" s="434"/>
      <c r="O69" s="431"/>
      <c r="P69" s="503"/>
      <c r="Q69" s="496"/>
      <c r="R69" s="427"/>
      <c r="S69" s="500">
        <f t="shared" si="6"/>
        <v>0</v>
      </c>
      <c r="T69" s="500">
        <f t="shared" si="7"/>
        <v>0</v>
      </c>
    </row>
    <row r="70" spans="1:20" s="242" customFormat="1" ht="17.25" x14ac:dyDescent="0.2">
      <c r="A70" s="427"/>
      <c r="B70" s="427"/>
      <c r="C70" s="427"/>
      <c r="D70" s="428" t="str">
        <f t="shared" si="4"/>
        <v/>
      </c>
      <c r="E70" s="428" t="str">
        <f t="shared" si="5"/>
        <v/>
      </c>
      <c r="F70" s="427"/>
      <c r="G70" s="427"/>
      <c r="H70" s="427"/>
      <c r="I70" s="427"/>
      <c r="J70" s="432"/>
      <c r="K70" s="433"/>
      <c r="L70" s="434"/>
      <c r="M70" s="434"/>
      <c r="N70" s="434"/>
      <c r="O70" s="431"/>
      <c r="P70" s="503"/>
      <c r="Q70" s="496"/>
      <c r="R70" s="427"/>
      <c r="S70" s="500">
        <f t="shared" si="6"/>
        <v>0</v>
      </c>
      <c r="T70" s="500">
        <f t="shared" si="7"/>
        <v>0</v>
      </c>
    </row>
    <row r="71" spans="1:20" s="242" customFormat="1" ht="17.25" x14ac:dyDescent="0.2">
      <c r="A71" s="427"/>
      <c r="B71" s="427"/>
      <c r="C71" s="427"/>
      <c r="D71" s="428" t="str">
        <f t="shared" si="4"/>
        <v/>
      </c>
      <c r="E71" s="428" t="str">
        <f t="shared" si="5"/>
        <v/>
      </c>
      <c r="F71" s="427"/>
      <c r="G71" s="427"/>
      <c r="H71" s="427"/>
      <c r="I71" s="427"/>
      <c r="J71" s="432"/>
      <c r="K71" s="433"/>
      <c r="L71" s="434"/>
      <c r="M71" s="434"/>
      <c r="N71" s="434"/>
      <c r="O71" s="431"/>
      <c r="P71" s="503"/>
      <c r="Q71" s="496"/>
      <c r="R71" s="427"/>
      <c r="S71" s="500">
        <f t="shared" si="6"/>
        <v>0</v>
      </c>
      <c r="T71" s="500">
        <f t="shared" si="7"/>
        <v>0</v>
      </c>
    </row>
    <row r="72" spans="1:20" s="242" customFormat="1" ht="17.25" x14ac:dyDescent="0.2">
      <c r="A72" s="427"/>
      <c r="B72" s="427"/>
      <c r="C72" s="427"/>
      <c r="D72" s="428" t="str">
        <f t="shared" si="4"/>
        <v/>
      </c>
      <c r="E72" s="428" t="str">
        <f t="shared" si="5"/>
        <v/>
      </c>
      <c r="F72" s="427"/>
      <c r="G72" s="427"/>
      <c r="H72" s="427"/>
      <c r="I72" s="427"/>
      <c r="J72" s="432"/>
      <c r="K72" s="433"/>
      <c r="L72" s="434"/>
      <c r="M72" s="434"/>
      <c r="N72" s="434"/>
      <c r="O72" s="431"/>
      <c r="P72" s="503"/>
      <c r="Q72" s="496"/>
      <c r="R72" s="427"/>
      <c r="S72" s="500">
        <f t="shared" si="6"/>
        <v>0</v>
      </c>
      <c r="T72" s="500">
        <f t="shared" si="7"/>
        <v>0</v>
      </c>
    </row>
    <row r="73" spans="1:20" s="242" customFormat="1" ht="17.25" x14ac:dyDescent="0.2">
      <c r="A73" s="427"/>
      <c r="B73" s="427"/>
      <c r="C73" s="427"/>
      <c r="D73" s="428" t="str">
        <f t="shared" si="4"/>
        <v/>
      </c>
      <c r="E73" s="428" t="str">
        <f t="shared" si="5"/>
        <v/>
      </c>
      <c r="F73" s="427"/>
      <c r="G73" s="427"/>
      <c r="H73" s="427"/>
      <c r="I73" s="427"/>
      <c r="J73" s="432"/>
      <c r="K73" s="433"/>
      <c r="L73" s="434"/>
      <c r="M73" s="434"/>
      <c r="N73" s="434"/>
      <c r="O73" s="431"/>
      <c r="P73" s="503"/>
      <c r="Q73" s="496"/>
      <c r="R73" s="427"/>
      <c r="S73" s="500">
        <f t="shared" si="6"/>
        <v>0</v>
      </c>
      <c r="T73" s="500">
        <f t="shared" si="7"/>
        <v>0</v>
      </c>
    </row>
    <row r="74" spans="1:20" s="242" customFormat="1" ht="17.25" x14ac:dyDescent="0.2">
      <c r="A74" s="427"/>
      <c r="B74" s="427"/>
      <c r="C74" s="427"/>
      <c r="D74" s="428" t="str">
        <f t="shared" si="4"/>
        <v/>
      </c>
      <c r="E74" s="428" t="str">
        <f t="shared" si="5"/>
        <v/>
      </c>
      <c r="F74" s="427"/>
      <c r="G74" s="427"/>
      <c r="H74" s="427"/>
      <c r="I74" s="427"/>
      <c r="J74" s="432"/>
      <c r="K74" s="433"/>
      <c r="L74" s="434"/>
      <c r="M74" s="434"/>
      <c r="N74" s="434"/>
      <c r="O74" s="431"/>
      <c r="P74" s="503"/>
      <c r="Q74" s="496"/>
      <c r="R74" s="427"/>
      <c r="S74" s="500">
        <f t="shared" si="6"/>
        <v>0</v>
      </c>
      <c r="T74" s="500">
        <f t="shared" si="7"/>
        <v>0</v>
      </c>
    </row>
    <row r="75" spans="1:20" s="242" customFormat="1" ht="17.25" x14ac:dyDescent="0.2">
      <c r="A75" s="427"/>
      <c r="B75" s="427"/>
      <c r="C75" s="427"/>
      <c r="D75" s="428" t="str">
        <f t="shared" si="4"/>
        <v/>
      </c>
      <c r="E75" s="428" t="str">
        <f t="shared" si="5"/>
        <v/>
      </c>
      <c r="F75" s="427"/>
      <c r="G75" s="427"/>
      <c r="H75" s="427"/>
      <c r="I75" s="427"/>
      <c r="J75" s="432"/>
      <c r="K75" s="433"/>
      <c r="L75" s="434"/>
      <c r="M75" s="434"/>
      <c r="N75" s="434"/>
      <c r="O75" s="431"/>
      <c r="P75" s="503"/>
      <c r="Q75" s="496"/>
      <c r="R75" s="427"/>
      <c r="S75" s="500">
        <f t="shared" si="6"/>
        <v>0</v>
      </c>
      <c r="T75" s="500">
        <f t="shared" si="7"/>
        <v>0</v>
      </c>
    </row>
    <row r="76" spans="1:20" s="242" customFormat="1" ht="17.25" x14ac:dyDescent="0.2">
      <c r="A76" s="427"/>
      <c r="B76" s="427"/>
      <c r="C76" s="427"/>
      <c r="D76" s="428" t="str">
        <f t="shared" si="4"/>
        <v/>
      </c>
      <c r="E76" s="428" t="str">
        <f t="shared" si="5"/>
        <v/>
      </c>
      <c r="F76" s="427"/>
      <c r="G76" s="427"/>
      <c r="H76" s="427"/>
      <c r="I76" s="427"/>
      <c r="J76" s="432"/>
      <c r="K76" s="433"/>
      <c r="L76" s="434"/>
      <c r="M76" s="434"/>
      <c r="N76" s="434"/>
      <c r="O76" s="431"/>
      <c r="P76" s="503"/>
      <c r="Q76" s="496"/>
      <c r="R76" s="427"/>
      <c r="S76" s="500">
        <f t="shared" si="6"/>
        <v>0</v>
      </c>
      <c r="T76" s="500">
        <f t="shared" si="7"/>
        <v>0</v>
      </c>
    </row>
    <row r="77" spans="1:20" s="242" customFormat="1" ht="17.25" x14ac:dyDescent="0.2">
      <c r="A77" s="427"/>
      <c r="B77" s="427"/>
      <c r="C77" s="427"/>
      <c r="D77" s="428" t="str">
        <f t="shared" si="4"/>
        <v/>
      </c>
      <c r="E77" s="428" t="str">
        <f t="shared" si="5"/>
        <v/>
      </c>
      <c r="F77" s="427"/>
      <c r="G77" s="427"/>
      <c r="H77" s="427"/>
      <c r="I77" s="427"/>
      <c r="J77" s="432"/>
      <c r="K77" s="433"/>
      <c r="L77" s="434"/>
      <c r="M77" s="434"/>
      <c r="N77" s="434"/>
      <c r="O77" s="431"/>
      <c r="P77" s="503"/>
      <c r="Q77" s="496"/>
      <c r="R77" s="427"/>
      <c r="S77" s="500">
        <f t="shared" si="6"/>
        <v>0</v>
      </c>
      <c r="T77" s="500">
        <f t="shared" si="7"/>
        <v>0</v>
      </c>
    </row>
    <row r="78" spans="1:20" s="242" customFormat="1" ht="17.25" x14ac:dyDescent="0.2">
      <c r="A78" s="427"/>
      <c r="B78" s="427"/>
      <c r="C78" s="427"/>
      <c r="D78" s="428" t="str">
        <f t="shared" ref="D78:D109" si="8">IF(ISBLANK(A78),"", "EMPG")</f>
        <v/>
      </c>
      <c r="E78" s="428" t="str">
        <f t="shared" ref="E78:E109" si="9">IF(ISBLANK(A78),"", "EMG")</f>
        <v/>
      </c>
      <c r="F78" s="427"/>
      <c r="G78" s="427"/>
      <c r="H78" s="427"/>
      <c r="I78" s="427"/>
      <c r="J78" s="432"/>
      <c r="K78" s="433"/>
      <c r="L78" s="434"/>
      <c r="M78" s="434"/>
      <c r="N78" s="434"/>
      <c r="O78" s="431"/>
      <c r="P78" s="503"/>
      <c r="Q78" s="496"/>
      <c r="R78" s="427"/>
      <c r="S78" s="500">
        <f t="shared" ref="S78:S109" si="10">Q78+P78</f>
        <v>0</v>
      </c>
      <c r="T78" s="500">
        <f t="shared" ref="T78:T109" si="11">O78-S78</f>
        <v>0</v>
      </c>
    </row>
    <row r="79" spans="1:20" s="242" customFormat="1" ht="17.25" x14ac:dyDescent="0.2">
      <c r="A79" s="427"/>
      <c r="B79" s="427"/>
      <c r="C79" s="427"/>
      <c r="D79" s="428" t="str">
        <f t="shared" si="8"/>
        <v/>
      </c>
      <c r="E79" s="428" t="str">
        <f t="shared" si="9"/>
        <v/>
      </c>
      <c r="F79" s="427"/>
      <c r="G79" s="427"/>
      <c r="H79" s="427"/>
      <c r="I79" s="427"/>
      <c r="J79" s="432"/>
      <c r="K79" s="433"/>
      <c r="L79" s="434"/>
      <c r="M79" s="434"/>
      <c r="N79" s="434"/>
      <c r="O79" s="431"/>
      <c r="P79" s="503"/>
      <c r="Q79" s="496"/>
      <c r="R79" s="427"/>
      <c r="S79" s="500">
        <f t="shared" si="10"/>
        <v>0</v>
      </c>
      <c r="T79" s="500">
        <f t="shared" si="11"/>
        <v>0</v>
      </c>
    </row>
    <row r="80" spans="1:20" s="242" customFormat="1" ht="17.25" x14ac:dyDescent="0.2">
      <c r="A80" s="427"/>
      <c r="B80" s="427"/>
      <c r="C80" s="427"/>
      <c r="D80" s="428" t="str">
        <f t="shared" si="8"/>
        <v/>
      </c>
      <c r="E80" s="428" t="str">
        <f t="shared" si="9"/>
        <v/>
      </c>
      <c r="F80" s="427"/>
      <c r="G80" s="427"/>
      <c r="H80" s="427"/>
      <c r="I80" s="427"/>
      <c r="J80" s="432"/>
      <c r="K80" s="433"/>
      <c r="L80" s="434"/>
      <c r="M80" s="434"/>
      <c r="N80" s="434"/>
      <c r="O80" s="431"/>
      <c r="P80" s="503"/>
      <c r="Q80" s="496"/>
      <c r="R80" s="427"/>
      <c r="S80" s="500">
        <f t="shared" si="10"/>
        <v>0</v>
      </c>
      <c r="T80" s="500">
        <f t="shared" si="11"/>
        <v>0</v>
      </c>
    </row>
    <row r="81" spans="1:20" s="242" customFormat="1" ht="17.25" x14ac:dyDescent="0.2">
      <c r="A81" s="427"/>
      <c r="B81" s="427"/>
      <c r="C81" s="427"/>
      <c r="D81" s="428" t="str">
        <f t="shared" si="8"/>
        <v/>
      </c>
      <c r="E81" s="428" t="str">
        <f t="shared" si="9"/>
        <v/>
      </c>
      <c r="F81" s="427"/>
      <c r="G81" s="427"/>
      <c r="H81" s="427"/>
      <c r="I81" s="427"/>
      <c r="J81" s="432"/>
      <c r="K81" s="433"/>
      <c r="L81" s="434"/>
      <c r="M81" s="434"/>
      <c r="N81" s="434"/>
      <c r="O81" s="431"/>
      <c r="P81" s="503"/>
      <c r="Q81" s="496"/>
      <c r="R81" s="427"/>
      <c r="S81" s="500">
        <f t="shared" si="10"/>
        <v>0</v>
      </c>
      <c r="T81" s="500">
        <f t="shared" si="11"/>
        <v>0</v>
      </c>
    </row>
    <row r="82" spans="1:20" s="242" customFormat="1" ht="17.25" x14ac:dyDescent="0.2">
      <c r="A82" s="427"/>
      <c r="B82" s="427"/>
      <c r="C82" s="427"/>
      <c r="D82" s="428" t="str">
        <f t="shared" si="8"/>
        <v/>
      </c>
      <c r="E82" s="428" t="str">
        <f t="shared" si="9"/>
        <v/>
      </c>
      <c r="F82" s="427"/>
      <c r="G82" s="427"/>
      <c r="H82" s="427"/>
      <c r="I82" s="427"/>
      <c r="J82" s="432"/>
      <c r="K82" s="433"/>
      <c r="L82" s="434"/>
      <c r="M82" s="434"/>
      <c r="N82" s="434"/>
      <c r="O82" s="431"/>
      <c r="P82" s="503"/>
      <c r="Q82" s="496"/>
      <c r="R82" s="427"/>
      <c r="S82" s="500">
        <f t="shared" si="10"/>
        <v>0</v>
      </c>
      <c r="T82" s="500">
        <f t="shared" si="11"/>
        <v>0</v>
      </c>
    </row>
    <row r="83" spans="1:20" s="242" customFormat="1" ht="17.25" x14ac:dyDescent="0.2">
      <c r="A83" s="427"/>
      <c r="B83" s="427"/>
      <c r="C83" s="427"/>
      <c r="D83" s="428" t="str">
        <f t="shared" si="8"/>
        <v/>
      </c>
      <c r="E83" s="428" t="str">
        <f t="shared" si="9"/>
        <v/>
      </c>
      <c r="F83" s="427"/>
      <c r="G83" s="427"/>
      <c r="H83" s="427"/>
      <c r="I83" s="427"/>
      <c r="J83" s="432"/>
      <c r="K83" s="433"/>
      <c r="L83" s="434"/>
      <c r="M83" s="434"/>
      <c r="N83" s="434"/>
      <c r="O83" s="431"/>
      <c r="P83" s="503"/>
      <c r="Q83" s="496"/>
      <c r="R83" s="427"/>
      <c r="S83" s="500">
        <f t="shared" si="10"/>
        <v>0</v>
      </c>
      <c r="T83" s="500">
        <f t="shared" si="11"/>
        <v>0</v>
      </c>
    </row>
    <row r="84" spans="1:20" s="242" customFormat="1" ht="17.25" x14ac:dyDescent="0.2">
      <c r="A84" s="427"/>
      <c r="B84" s="427"/>
      <c r="C84" s="427"/>
      <c r="D84" s="428" t="str">
        <f t="shared" si="8"/>
        <v/>
      </c>
      <c r="E84" s="428" t="str">
        <f t="shared" si="9"/>
        <v/>
      </c>
      <c r="F84" s="427"/>
      <c r="G84" s="427"/>
      <c r="H84" s="427"/>
      <c r="I84" s="427"/>
      <c r="J84" s="432"/>
      <c r="K84" s="433"/>
      <c r="L84" s="434"/>
      <c r="M84" s="434"/>
      <c r="N84" s="434"/>
      <c r="O84" s="431"/>
      <c r="P84" s="503"/>
      <c r="Q84" s="496"/>
      <c r="R84" s="427"/>
      <c r="S84" s="500">
        <f t="shared" si="10"/>
        <v>0</v>
      </c>
      <c r="T84" s="500">
        <f t="shared" si="11"/>
        <v>0</v>
      </c>
    </row>
    <row r="85" spans="1:20" s="242" customFormat="1" ht="17.25" x14ac:dyDescent="0.2">
      <c r="A85" s="427"/>
      <c r="B85" s="427"/>
      <c r="C85" s="427"/>
      <c r="D85" s="428" t="str">
        <f t="shared" si="8"/>
        <v/>
      </c>
      <c r="E85" s="428" t="str">
        <f t="shared" si="9"/>
        <v/>
      </c>
      <c r="F85" s="427"/>
      <c r="G85" s="427"/>
      <c r="H85" s="427"/>
      <c r="I85" s="427"/>
      <c r="J85" s="432"/>
      <c r="K85" s="433"/>
      <c r="L85" s="434"/>
      <c r="M85" s="434"/>
      <c r="N85" s="434"/>
      <c r="O85" s="431"/>
      <c r="P85" s="503"/>
      <c r="Q85" s="496"/>
      <c r="R85" s="427"/>
      <c r="S85" s="500">
        <f t="shared" si="10"/>
        <v>0</v>
      </c>
      <c r="T85" s="500">
        <f t="shared" si="11"/>
        <v>0</v>
      </c>
    </row>
    <row r="86" spans="1:20" s="242" customFormat="1" ht="17.25" x14ac:dyDescent="0.2">
      <c r="A86" s="427"/>
      <c r="B86" s="427"/>
      <c r="C86" s="427"/>
      <c r="D86" s="428" t="str">
        <f t="shared" si="8"/>
        <v/>
      </c>
      <c r="E86" s="428" t="str">
        <f t="shared" si="9"/>
        <v/>
      </c>
      <c r="F86" s="427"/>
      <c r="G86" s="427"/>
      <c r="H86" s="427"/>
      <c r="I86" s="427"/>
      <c r="J86" s="432"/>
      <c r="K86" s="433"/>
      <c r="L86" s="434"/>
      <c r="M86" s="434"/>
      <c r="N86" s="434"/>
      <c r="O86" s="431"/>
      <c r="P86" s="503"/>
      <c r="Q86" s="496"/>
      <c r="R86" s="427"/>
      <c r="S86" s="500">
        <f t="shared" si="10"/>
        <v>0</v>
      </c>
      <c r="T86" s="500">
        <f t="shared" si="11"/>
        <v>0</v>
      </c>
    </row>
    <row r="87" spans="1:20" s="242" customFormat="1" ht="17.25" x14ac:dyDescent="0.2">
      <c r="A87" s="427"/>
      <c r="B87" s="427"/>
      <c r="C87" s="427"/>
      <c r="D87" s="428" t="str">
        <f t="shared" si="8"/>
        <v/>
      </c>
      <c r="E87" s="428" t="str">
        <f t="shared" si="9"/>
        <v/>
      </c>
      <c r="F87" s="427"/>
      <c r="G87" s="427"/>
      <c r="H87" s="427"/>
      <c r="I87" s="427"/>
      <c r="J87" s="432"/>
      <c r="K87" s="433"/>
      <c r="L87" s="434"/>
      <c r="M87" s="434"/>
      <c r="N87" s="434"/>
      <c r="O87" s="431"/>
      <c r="P87" s="503"/>
      <c r="Q87" s="496"/>
      <c r="R87" s="427"/>
      <c r="S87" s="500">
        <f t="shared" si="10"/>
        <v>0</v>
      </c>
      <c r="T87" s="500">
        <f t="shared" si="11"/>
        <v>0</v>
      </c>
    </row>
    <row r="88" spans="1:20" s="242" customFormat="1" ht="17.25" x14ac:dyDescent="0.2">
      <c r="A88" s="427"/>
      <c r="B88" s="427"/>
      <c r="C88" s="427"/>
      <c r="D88" s="428" t="str">
        <f t="shared" si="8"/>
        <v/>
      </c>
      <c r="E88" s="428" t="str">
        <f t="shared" si="9"/>
        <v/>
      </c>
      <c r="F88" s="427"/>
      <c r="G88" s="427"/>
      <c r="H88" s="427"/>
      <c r="I88" s="427"/>
      <c r="J88" s="432"/>
      <c r="K88" s="433"/>
      <c r="L88" s="434"/>
      <c r="M88" s="434"/>
      <c r="N88" s="434"/>
      <c r="O88" s="431"/>
      <c r="P88" s="503"/>
      <c r="Q88" s="496"/>
      <c r="R88" s="427"/>
      <c r="S88" s="500">
        <f t="shared" si="10"/>
        <v>0</v>
      </c>
      <c r="T88" s="500">
        <f t="shared" si="11"/>
        <v>0</v>
      </c>
    </row>
    <row r="89" spans="1:20" s="242" customFormat="1" ht="17.25" x14ac:dyDescent="0.2">
      <c r="A89" s="427"/>
      <c r="B89" s="427"/>
      <c r="C89" s="427"/>
      <c r="D89" s="428" t="str">
        <f t="shared" si="8"/>
        <v/>
      </c>
      <c r="E89" s="428" t="str">
        <f t="shared" si="9"/>
        <v/>
      </c>
      <c r="F89" s="427"/>
      <c r="G89" s="427"/>
      <c r="H89" s="427"/>
      <c r="I89" s="427"/>
      <c r="J89" s="432"/>
      <c r="K89" s="433"/>
      <c r="L89" s="434"/>
      <c r="M89" s="434"/>
      <c r="N89" s="434"/>
      <c r="O89" s="431"/>
      <c r="P89" s="503"/>
      <c r="Q89" s="496"/>
      <c r="R89" s="427"/>
      <c r="S89" s="500">
        <f t="shared" si="10"/>
        <v>0</v>
      </c>
      <c r="T89" s="500">
        <f t="shared" si="11"/>
        <v>0</v>
      </c>
    </row>
    <row r="90" spans="1:20" s="242" customFormat="1" ht="17.25" x14ac:dyDescent="0.2">
      <c r="A90" s="427"/>
      <c r="B90" s="427"/>
      <c r="C90" s="427"/>
      <c r="D90" s="428" t="str">
        <f t="shared" si="8"/>
        <v/>
      </c>
      <c r="E90" s="428" t="str">
        <f t="shared" si="9"/>
        <v/>
      </c>
      <c r="F90" s="427"/>
      <c r="G90" s="427"/>
      <c r="H90" s="427"/>
      <c r="I90" s="427"/>
      <c r="J90" s="432"/>
      <c r="K90" s="433"/>
      <c r="L90" s="434"/>
      <c r="M90" s="434"/>
      <c r="N90" s="434"/>
      <c r="O90" s="431"/>
      <c r="P90" s="503"/>
      <c r="Q90" s="496"/>
      <c r="R90" s="427"/>
      <c r="S90" s="500">
        <f t="shared" si="10"/>
        <v>0</v>
      </c>
      <c r="T90" s="500">
        <f t="shared" si="11"/>
        <v>0</v>
      </c>
    </row>
    <row r="91" spans="1:20" s="242" customFormat="1" ht="17.25" x14ac:dyDescent="0.2">
      <c r="A91" s="427"/>
      <c r="B91" s="427"/>
      <c r="C91" s="427"/>
      <c r="D91" s="428" t="str">
        <f t="shared" si="8"/>
        <v/>
      </c>
      <c r="E91" s="428" t="str">
        <f t="shared" si="9"/>
        <v/>
      </c>
      <c r="F91" s="427"/>
      <c r="G91" s="427"/>
      <c r="H91" s="427"/>
      <c r="I91" s="427"/>
      <c r="J91" s="432"/>
      <c r="K91" s="433"/>
      <c r="L91" s="434"/>
      <c r="M91" s="434"/>
      <c r="N91" s="434"/>
      <c r="O91" s="431"/>
      <c r="P91" s="503"/>
      <c r="Q91" s="496"/>
      <c r="R91" s="427"/>
      <c r="S91" s="500">
        <f t="shared" si="10"/>
        <v>0</v>
      </c>
      <c r="T91" s="500">
        <f t="shared" si="11"/>
        <v>0</v>
      </c>
    </row>
    <row r="92" spans="1:20" s="242" customFormat="1" ht="17.25" x14ac:dyDescent="0.2">
      <c r="A92" s="427"/>
      <c r="B92" s="427"/>
      <c r="C92" s="427"/>
      <c r="D92" s="428" t="str">
        <f t="shared" si="8"/>
        <v/>
      </c>
      <c r="E92" s="428" t="str">
        <f t="shared" si="9"/>
        <v/>
      </c>
      <c r="F92" s="427"/>
      <c r="G92" s="427"/>
      <c r="H92" s="427"/>
      <c r="I92" s="427"/>
      <c r="J92" s="432"/>
      <c r="K92" s="433"/>
      <c r="L92" s="434"/>
      <c r="M92" s="434"/>
      <c r="N92" s="434"/>
      <c r="O92" s="431"/>
      <c r="P92" s="503"/>
      <c r="Q92" s="496"/>
      <c r="R92" s="427"/>
      <c r="S92" s="500">
        <f t="shared" si="10"/>
        <v>0</v>
      </c>
      <c r="T92" s="500">
        <f t="shared" si="11"/>
        <v>0</v>
      </c>
    </row>
    <row r="93" spans="1:20" s="242" customFormat="1" ht="17.25" x14ac:dyDescent="0.2">
      <c r="A93" s="427"/>
      <c r="B93" s="427"/>
      <c r="C93" s="427"/>
      <c r="D93" s="428" t="str">
        <f t="shared" si="8"/>
        <v/>
      </c>
      <c r="E93" s="428" t="str">
        <f t="shared" si="9"/>
        <v/>
      </c>
      <c r="F93" s="427"/>
      <c r="G93" s="427"/>
      <c r="H93" s="427"/>
      <c r="I93" s="427"/>
      <c r="J93" s="432"/>
      <c r="K93" s="433"/>
      <c r="L93" s="434"/>
      <c r="M93" s="434"/>
      <c r="N93" s="434"/>
      <c r="O93" s="431"/>
      <c r="P93" s="503"/>
      <c r="Q93" s="496"/>
      <c r="R93" s="427"/>
      <c r="S93" s="500">
        <f t="shared" si="10"/>
        <v>0</v>
      </c>
      <c r="T93" s="500">
        <f t="shared" si="11"/>
        <v>0</v>
      </c>
    </row>
    <row r="94" spans="1:20" s="242" customFormat="1" ht="17.25" x14ac:dyDescent="0.2">
      <c r="A94" s="427"/>
      <c r="B94" s="427"/>
      <c r="C94" s="427"/>
      <c r="D94" s="428" t="str">
        <f t="shared" si="8"/>
        <v/>
      </c>
      <c r="E94" s="428" t="str">
        <f t="shared" si="9"/>
        <v/>
      </c>
      <c r="F94" s="427"/>
      <c r="G94" s="427"/>
      <c r="H94" s="427"/>
      <c r="I94" s="427"/>
      <c r="J94" s="432"/>
      <c r="K94" s="433"/>
      <c r="L94" s="434"/>
      <c r="M94" s="434"/>
      <c r="N94" s="434"/>
      <c r="O94" s="431"/>
      <c r="P94" s="503"/>
      <c r="Q94" s="496"/>
      <c r="R94" s="427"/>
      <c r="S94" s="500">
        <f t="shared" si="10"/>
        <v>0</v>
      </c>
      <c r="T94" s="500">
        <f t="shared" si="11"/>
        <v>0</v>
      </c>
    </row>
    <row r="95" spans="1:20" s="242" customFormat="1" ht="17.25" x14ac:dyDescent="0.2">
      <c r="A95" s="427"/>
      <c r="B95" s="427"/>
      <c r="C95" s="427"/>
      <c r="D95" s="428" t="str">
        <f t="shared" si="8"/>
        <v/>
      </c>
      <c r="E95" s="428" t="str">
        <f t="shared" si="9"/>
        <v/>
      </c>
      <c r="F95" s="427"/>
      <c r="G95" s="427"/>
      <c r="H95" s="427"/>
      <c r="I95" s="427"/>
      <c r="J95" s="432"/>
      <c r="K95" s="433"/>
      <c r="L95" s="434"/>
      <c r="M95" s="434"/>
      <c r="N95" s="434"/>
      <c r="O95" s="431"/>
      <c r="P95" s="503"/>
      <c r="Q95" s="496"/>
      <c r="R95" s="427"/>
      <c r="S95" s="500">
        <f t="shared" si="10"/>
        <v>0</v>
      </c>
      <c r="T95" s="500">
        <f t="shared" si="11"/>
        <v>0</v>
      </c>
    </row>
    <row r="96" spans="1:20" s="242" customFormat="1" ht="17.25" x14ac:dyDescent="0.2">
      <c r="A96" s="427"/>
      <c r="B96" s="427"/>
      <c r="C96" s="427"/>
      <c r="D96" s="428" t="str">
        <f t="shared" si="8"/>
        <v/>
      </c>
      <c r="E96" s="428" t="str">
        <f t="shared" si="9"/>
        <v/>
      </c>
      <c r="F96" s="427"/>
      <c r="G96" s="427"/>
      <c r="H96" s="427"/>
      <c r="I96" s="427"/>
      <c r="J96" s="432"/>
      <c r="K96" s="433"/>
      <c r="L96" s="434"/>
      <c r="M96" s="434"/>
      <c r="N96" s="434"/>
      <c r="O96" s="431"/>
      <c r="P96" s="503"/>
      <c r="Q96" s="496"/>
      <c r="R96" s="427"/>
      <c r="S96" s="500">
        <f t="shared" si="10"/>
        <v>0</v>
      </c>
      <c r="T96" s="500">
        <f t="shared" si="11"/>
        <v>0</v>
      </c>
    </row>
    <row r="97" spans="1:20" s="242" customFormat="1" ht="17.25" x14ac:dyDescent="0.2">
      <c r="A97" s="427"/>
      <c r="B97" s="427"/>
      <c r="C97" s="427"/>
      <c r="D97" s="428" t="str">
        <f t="shared" si="8"/>
        <v/>
      </c>
      <c r="E97" s="428" t="str">
        <f t="shared" si="9"/>
        <v/>
      </c>
      <c r="F97" s="427"/>
      <c r="G97" s="427"/>
      <c r="H97" s="427"/>
      <c r="I97" s="427"/>
      <c r="J97" s="432"/>
      <c r="K97" s="433"/>
      <c r="L97" s="434"/>
      <c r="M97" s="434"/>
      <c r="N97" s="434"/>
      <c r="O97" s="431"/>
      <c r="P97" s="503"/>
      <c r="Q97" s="496"/>
      <c r="R97" s="427"/>
      <c r="S97" s="500">
        <f t="shared" si="10"/>
        <v>0</v>
      </c>
      <c r="T97" s="500">
        <f t="shared" si="11"/>
        <v>0</v>
      </c>
    </row>
    <row r="98" spans="1:20" s="242" customFormat="1" ht="17.25" x14ac:dyDescent="0.2">
      <c r="A98" s="427"/>
      <c r="B98" s="427"/>
      <c r="C98" s="427"/>
      <c r="D98" s="428" t="str">
        <f t="shared" si="8"/>
        <v/>
      </c>
      <c r="E98" s="428" t="str">
        <f t="shared" si="9"/>
        <v/>
      </c>
      <c r="F98" s="427"/>
      <c r="G98" s="427"/>
      <c r="H98" s="427"/>
      <c r="I98" s="427"/>
      <c r="J98" s="432"/>
      <c r="K98" s="433"/>
      <c r="L98" s="434"/>
      <c r="M98" s="434"/>
      <c r="N98" s="434"/>
      <c r="O98" s="431"/>
      <c r="P98" s="503"/>
      <c r="Q98" s="496"/>
      <c r="R98" s="427"/>
      <c r="S98" s="500">
        <f t="shared" si="10"/>
        <v>0</v>
      </c>
      <c r="T98" s="500">
        <f t="shared" si="11"/>
        <v>0</v>
      </c>
    </row>
    <row r="99" spans="1:20" s="242" customFormat="1" ht="17.25" x14ac:dyDescent="0.2">
      <c r="A99" s="427"/>
      <c r="B99" s="427"/>
      <c r="C99" s="427"/>
      <c r="D99" s="428" t="str">
        <f t="shared" si="8"/>
        <v/>
      </c>
      <c r="E99" s="428" t="str">
        <f t="shared" si="9"/>
        <v/>
      </c>
      <c r="F99" s="427"/>
      <c r="G99" s="427"/>
      <c r="H99" s="427"/>
      <c r="I99" s="427"/>
      <c r="J99" s="432"/>
      <c r="K99" s="433"/>
      <c r="L99" s="434"/>
      <c r="M99" s="434"/>
      <c r="N99" s="434"/>
      <c r="O99" s="431"/>
      <c r="P99" s="503"/>
      <c r="Q99" s="496"/>
      <c r="R99" s="427"/>
      <c r="S99" s="500">
        <f t="shared" si="10"/>
        <v>0</v>
      </c>
      <c r="T99" s="500">
        <f t="shared" si="11"/>
        <v>0</v>
      </c>
    </row>
    <row r="100" spans="1:20" s="242" customFormat="1" ht="17.25" x14ac:dyDescent="0.2">
      <c r="A100" s="427"/>
      <c r="B100" s="427"/>
      <c r="C100" s="427"/>
      <c r="D100" s="428" t="str">
        <f t="shared" si="8"/>
        <v/>
      </c>
      <c r="E100" s="428" t="str">
        <f t="shared" si="9"/>
        <v/>
      </c>
      <c r="F100" s="427"/>
      <c r="G100" s="427"/>
      <c r="H100" s="427"/>
      <c r="I100" s="427"/>
      <c r="J100" s="432"/>
      <c r="K100" s="433"/>
      <c r="L100" s="434"/>
      <c r="M100" s="434"/>
      <c r="N100" s="434"/>
      <c r="O100" s="431"/>
      <c r="P100" s="503"/>
      <c r="Q100" s="496"/>
      <c r="R100" s="427"/>
      <c r="S100" s="500">
        <f t="shared" si="10"/>
        <v>0</v>
      </c>
      <c r="T100" s="500">
        <f t="shared" si="11"/>
        <v>0</v>
      </c>
    </row>
    <row r="101" spans="1:20" s="242" customFormat="1" ht="17.25" x14ac:dyDescent="0.2">
      <c r="A101" s="427"/>
      <c r="B101" s="427"/>
      <c r="C101" s="427"/>
      <c r="D101" s="428" t="str">
        <f t="shared" si="8"/>
        <v/>
      </c>
      <c r="E101" s="428" t="str">
        <f t="shared" si="9"/>
        <v/>
      </c>
      <c r="F101" s="427"/>
      <c r="G101" s="427"/>
      <c r="H101" s="427"/>
      <c r="I101" s="427"/>
      <c r="J101" s="432"/>
      <c r="K101" s="433"/>
      <c r="L101" s="434"/>
      <c r="M101" s="434"/>
      <c r="N101" s="434"/>
      <c r="O101" s="431"/>
      <c r="P101" s="503"/>
      <c r="Q101" s="496"/>
      <c r="R101" s="427"/>
      <c r="S101" s="500">
        <f t="shared" si="10"/>
        <v>0</v>
      </c>
      <c r="T101" s="500">
        <f t="shared" si="11"/>
        <v>0</v>
      </c>
    </row>
    <row r="102" spans="1:20" s="242" customFormat="1" ht="17.25" x14ac:dyDescent="0.2">
      <c r="A102" s="427"/>
      <c r="B102" s="427"/>
      <c r="C102" s="427"/>
      <c r="D102" s="428" t="str">
        <f t="shared" si="8"/>
        <v/>
      </c>
      <c r="E102" s="428" t="str">
        <f t="shared" si="9"/>
        <v/>
      </c>
      <c r="F102" s="427"/>
      <c r="G102" s="427"/>
      <c r="H102" s="427"/>
      <c r="I102" s="427"/>
      <c r="J102" s="432"/>
      <c r="K102" s="433"/>
      <c r="L102" s="434"/>
      <c r="M102" s="434"/>
      <c r="N102" s="434"/>
      <c r="O102" s="431"/>
      <c r="P102" s="503"/>
      <c r="Q102" s="496"/>
      <c r="R102" s="427"/>
      <c r="S102" s="500">
        <f t="shared" si="10"/>
        <v>0</v>
      </c>
      <c r="T102" s="500">
        <f t="shared" si="11"/>
        <v>0</v>
      </c>
    </row>
    <row r="103" spans="1:20" s="242" customFormat="1" ht="17.25" x14ac:dyDescent="0.2">
      <c r="A103" s="427"/>
      <c r="B103" s="427"/>
      <c r="C103" s="427"/>
      <c r="D103" s="428" t="str">
        <f t="shared" si="8"/>
        <v/>
      </c>
      <c r="E103" s="428" t="str">
        <f t="shared" si="9"/>
        <v/>
      </c>
      <c r="F103" s="427"/>
      <c r="G103" s="427"/>
      <c r="H103" s="427"/>
      <c r="I103" s="427"/>
      <c r="J103" s="432"/>
      <c r="K103" s="433"/>
      <c r="L103" s="434"/>
      <c r="M103" s="434"/>
      <c r="N103" s="434"/>
      <c r="O103" s="431"/>
      <c r="P103" s="503"/>
      <c r="Q103" s="496"/>
      <c r="R103" s="427"/>
      <c r="S103" s="500">
        <f t="shared" si="10"/>
        <v>0</v>
      </c>
      <c r="T103" s="500">
        <f t="shared" si="11"/>
        <v>0</v>
      </c>
    </row>
    <row r="104" spans="1:20" s="242" customFormat="1" ht="17.25" x14ac:dyDescent="0.2">
      <c r="A104" s="427"/>
      <c r="B104" s="427"/>
      <c r="C104" s="427"/>
      <c r="D104" s="428" t="str">
        <f t="shared" si="8"/>
        <v/>
      </c>
      <c r="E104" s="428" t="str">
        <f t="shared" si="9"/>
        <v/>
      </c>
      <c r="F104" s="427"/>
      <c r="G104" s="427"/>
      <c r="H104" s="427"/>
      <c r="I104" s="427"/>
      <c r="J104" s="432"/>
      <c r="K104" s="433"/>
      <c r="L104" s="434"/>
      <c r="M104" s="434"/>
      <c r="N104" s="434"/>
      <c r="O104" s="431"/>
      <c r="P104" s="503"/>
      <c r="Q104" s="496"/>
      <c r="R104" s="427"/>
      <c r="S104" s="500">
        <f t="shared" si="10"/>
        <v>0</v>
      </c>
      <c r="T104" s="500">
        <f t="shared" si="11"/>
        <v>0</v>
      </c>
    </row>
    <row r="105" spans="1:20" s="242" customFormat="1" ht="17.25" x14ac:dyDescent="0.2">
      <c r="A105" s="427"/>
      <c r="B105" s="427"/>
      <c r="C105" s="427"/>
      <c r="D105" s="428" t="str">
        <f t="shared" si="8"/>
        <v/>
      </c>
      <c r="E105" s="428" t="str">
        <f t="shared" si="9"/>
        <v/>
      </c>
      <c r="F105" s="427"/>
      <c r="G105" s="427"/>
      <c r="H105" s="427"/>
      <c r="I105" s="427"/>
      <c r="J105" s="432"/>
      <c r="K105" s="433"/>
      <c r="L105" s="434"/>
      <c r="M105" s="434"/>
      <c r="N105" s="434"/>
      <c r="O105" s="431"/>
      <c r="P105" s="503"/>
      <c r="Q105" s="496"/>
      <c r="R105" s="427"/>
      <c r="S105" s="500">
        <f t="shared" si="10"/>
        <v>0</v>
      </c>
      <c r="T105" s="500">
        <f t="shared" si="11"/>
        <v>0</v>
      </c>
    </row>
    <row r="106" spans="1:20" s="242" customFormat="1" ht="17.25" x14ac:dyDescent="0.2">
      <c r="A106" s="427"/>
      <c r="B106" s="427"/>
      <c r="C106" s="427"/>
      <c r="D106" s="428" t="str">
        <f t="shared" si="8"/>
        <v/>
      </c>
      <c r="E106" s="428" t="str">
        <f t="shared" si="9"/>
        <v/>
      </c>
      <c r="F106" s="427"/>
      <c r="G106" s="427"/>
      <c r="H106" s="427"/>
      <c r="I106" s="427"/>
      <c r="J106" s="432"/>
      <c r="K106" s="433"/>
      <c r="L106" s="434"/>
      <c r="M106" s="434"/>
      <c r="N106" s="434"/>
      <c r="O106" s="431"/>
      <c r="P106" s="503"/>
      <c r="Q106" s="496"/>
      <c r="R106" s="427"/>
      <c r="S106" s="500">
        <f t="shared" si="10"/>
        <v>0</v>
      </c>
      <c r="T106" s="500">
        <f t="shared" si="11"/>
        <v>0</v>
      </c>
    </row>
    <row r="107" spans="1:20" s="242" customFormat="1" ht="17.25" x14ac:dyDescent="0.2">
      <c r="A107" s="427"/>
      <c r="B107" s="427"/>
      <c r="C107" s="427"/>
      <c r="D107" s="428" t="str">
        <f t="shared" si="8"/>
        <v/>
      </c>
      <c r="E107" s="428" t="str">
        <f t="shared" si="9"/>
        <v/>
      </c>
      <c r="F107" s="427"/>
      <c r="G107" s="427"/>
      <c r="H107" s="427"/>
      <c r="I107" s="427"/>
      <c r="J107" s="432"/>
      <c r="K107" s="433"/>
      <c r="L107" s="434"/>
      <c r="M107" s="434"/>
      <c r="N107" s="434"/>
      <c r="O107" s="431"/>
      <c r="P107" s="503"/>
      <c r="Q107" s="496"/>
      <c r="R107" s="427"/>
      <c r="S107" s="500">
        <f t="shared" si="10"/>
        <v>0</v>
      </c>
      <c r="T107" s="500">
        <f t="shared" si="11"/>
        <v>0</v>
      </c>
    </row>
    <row r="108" spans="1:20" s="242" customFormat="1" ht="17.25" x14ac:dyDescent="0.2">
      <c r="A108" s="427"/>
      <c r="B108" s="427"/>
      <c r="C108" s="427"/>
      <c r="D108" s="428" t="str">
        <f t="shared" si="8"/>
        <v/>
      </c>
      <c r="E108" s="428" t="str">
        <f t="shared" si="9"/>
        <v/>
      </c>
      <c r="F108" s="427"/>
      <c r="G108" s="427"/>
      <c r="H108" s="427"/>
      <c r="I108" s="427"/>
      <c r="J108" s="432"/>
      <c r="K108" s="433"/>
      <c r="L108" s="434"/>
      <c r="M108" s="434"/>
      <c r="N108" s="434"/>
      <c r="O108" s="431"/>
      <c r="P108" s="503"/>
      <c r="Q108" s="496"/>
      <c r="R108" s="427"/>
      <c r="S108" s="500">
        <f t="shared" si="10"/>
        <v>0</v>
      </c>
      <c r="T108" s="500">
        <f t="shared" si="11"/>
        <v>0</v>
      </c>
    </row>
    <row r="109" spans="1:20" s="242" customFormat="1" ht="17.25" x14ac:dyDescent="0.2">
      <c r="A109" s="427"/>
      <c r="B109" s="427"/>
      <c r="C109" s="427"/>
      <c r="D109" s="428" t="str">
        <f t="shared" si="8"/>
        <v/>
      </c>
      <c r="E109" s="428" t="str">
        <f t="shared" si="9"/>
        <v/>
      </c>
      <c r="F109" s="427"/>
      <c r="G109" s="427"/>
      <c r="H109" s="427"/>
      <c r="I109" s="427"/>
      <c r="J109" s="432"/>
      <c r="K109" s="433"/>
      <c r="L109" s="434"/>
      <c r="M109" s="434"/>
      <c r="N109" s="434"/>
      <c r="O109" s="431"/>
      <c r="P109" s="503"/>
      <c r="Q109" s="496"/>
      <c r="R109" s="427"/>
      <c r="S109" s="500">
        <f t="shared" si="10"/>
        <v>0</v>
      </c>
      <c r="T109" s="500">
        <f t="shared" si="11"/>
        <v>0</v>
      </c>
    </row>
    <row r="110" spans="1:20" s="242" customFormat="1" ht="17.25" x14ac:dyDescent="0.2">
      <c r="A110" s="427"/>
      <c r="B110" s="427"/>
      <c r="C110" s="427"/>
      <c r="D110" s="428" t="str">
        <f t="shared" ref="D110:D141" si="12">IF(ISBLANK(A110),"", "EMPG")</f>
        <v/>
      </c>
      <c r="E110" s="428" t="str">
        <f t="shared" ref="E110:E141" si="13">IF(ISBLANK(A110),"", "EMG")</f>
        <v/>
      </c>
      <c r="F110" s="427"/>
      <c r="G110" s="427"/>
      <c r="H110" s="427"/>
      <c r="I110" s="427"/>
      <c r="J110" s="432"/>
      <c r="K110" s="433"/>
      <c r="L110" s="434"/>
      <c r="M110" s="434"/>
      <c r="N110" s="434"/>
      <c r="O110" s="431"/>
      <c r="P110" s="503"/>
      <c r="Q110" s="496"/>
      <c r="R110" s="427"/>
      <c r="S110" s="500">
        <f t="shared" ref="S110:S141" si="14">Q110+P110</f>
        <v>0</v>
      </c>
      <c r="T110" s="500">
        <f t="shared" ref="T110:T141" si="15">O110-S110</f>
        <v>0</v>
      </c>
    </row>
    <row r="111" spans="1:20" s="242" customFormat="1" ht="17.25" x14ac:dyDescent="0.2">
      <c r="A111" s="427"/>
      <c r="B111" s="427"/>
      <c r="C111" s="427"/>
      <c r="D111" s="428" t="str">
        <f t="shared" si="12"/>
        <v/>
      </c>
      <c r="E111" s="428" t="str">
        <f t="shared" si="13"/>
        <v/>
      </c>
      <c r="F111" s="427"/>
      <c r="G111" s="427"/>
      <c r="H111" s="427"/>
      <c r="I111" s="427"/>
      <c r="J111" s="432"/>
      <c r="K111" s="433"/>
      <c r="L111" s="434"/>
      <c r="M111" s="434"/>
      <c r="N111" s="434"/>
      <c r="O111" s="431"/>
      <c r="P111" s="503"/>
      <c r="Q111" s="496"/>
      <c r="R111" s="427"/>
      <c r="S111" s="500">
        <f t="shared" si="14"/>
        <v>0</v>
      </c>
      <c r="T111" s="500">
        <f t="shared" si="15"/>
        <v>0</v>
      </c>
    </row>
    <row r="112" spans="1:20" s="242" customFormat="1" ht="17.25" x14ac:dyDescent="0.2">
      <c r="A112" s="427"/>
      <c r="B112" s="427"/>
      <c r="C112" s="427"/>
      <c r="D112" s="428" t="str">
        <f t="shared" si="12"/>
        <v/>
      </c>
      <c r="E112" s="428" t="str">
        <f t="shared" si="13"/>
        <v/>
      </c>
      <c r="F112" s="427"/>
      <c r="G112" s="427"/>
      <c r="H112" s="427"/>
      <c r="I112" s="427"/>
      <c r="J112" s="432"/>
      <c r="K112" s="433"/>
      <c r="L112" s="434"/>
      <c r="M112" s="434"/>
      <c r="N112" s="434"/>
      <c r="O112" s="431"/>
      <c r="P112" s="503"/>
      <c r="Q112" s="496"/>
      <c r="R112" s="427"/>
      <c r="S112" s="500">
        <f t="shared" si="14"/>
        <v>0</v>
      </c>
      <c r="T112" s="500">
        <f t="shared" si="15"/>
        <v>0</v>
      </c>
    </row>
    <row r="113" spans="1:20" s="242" customFormat="1" ht="17.25" x14ac:dyDescent="0.2">
      <c r="A113" s="427"/>
      <c r="B113" s="427"/>
      <c r="C113" s="427"/>
      <c r="D113" s="428" t="str">
        <f t="shared" si="12"/>
        <v/>
      </c>
      <c r="E113" s="428" t="str">
        <f t="shared" si="13"/>
        <v/>
      </c>
      <c r="F113" s="427"/>
      <c r="G113" s="427"/>
      <c r="H113" s="427"/>
      <c r="I113" s="427"/>
      <c r="J113" s="432"/>
      <c r="K113" s="433"/>
      <c r="L113" s="434"/>
      <c r="M113" s="434"/>
      <c r="N113" s="434"/>
      <c r="O113" s="431"/>
      <c r="P113" s="503"/>
      <c r="Q113" s="496"/>
      <c r="R113" s="427"/>
      <c r="S113" s="500">
        <f t="shared" si="14"/>
        <v>0</v>
      </c>
      <c r="T113" s="500">
        <f t="shared" si="15"/>
        <v>0</v>
      </c>
    </row>
    <row r="114" spans="1:20" s="242" customFormat="1" ht="17.25" x14ac:dyDescent="0.2">
      <c r="A114" s="427"/>
      <c r="B114" s="427"/>
      <c r="C114" s="427"/>
      <c r="D114" s="428" t="str">
        <f t="shared" si="12"/>
        <v/>
      </c>
      <c r="E114" s="428" t="str">
        <f t="shared" si="13"/>
        <v/>
      </c>
      <c r="F114" s="427"/>
      <c r="G114" s="427"/>
      <c r="H114" s="427"/>
      <c r="I114" s="427"/>
      <c r="J114" s="432"/>
      <c r="K114" s="433"/>
      <c r="L114" s="434"/>
      <c r="M114" s="434"/>
      <c r="N114" s="434"/>
      <c r="O114" s="431"/>
      <c r="P114" s="503"/>
      <c r="Q114" s="496"/>
      <c r="R114" s="427"/>
      <c r="S114" s="500">
        <f t="shared" si="14"/>
        <v>0</v>
      </c>
      <c r="T114" s="500">
        <f t="shared" si="15"/>
        <v>0</v>
      </c>
    </row>
    <row r="115" spans="1:20" s="242" customFormat="1" ht="17.25" x14ac:dyDescent="0.2">
      <c r="A115" s="427"/>
      <c r="B115" s="427"/>
      <c r="C115" s="427"/>
      <c r="D115" s="428" t="str">
        <f t="shared" si="12"/>
        <v/>
      </c>
      <c r="E115" s="428" t="str">
        <f t="shared" si="13"/>
        <v/>
      </c>
      <c r="F115" s="427"/>
      <c r="G115" s="427"/>
      <c r="H115" s="427"/>
      <c r="I115" s="427"/>
      <c r="J115" s="432"/>
      <c r="K115" s="433"/>
      <c r="L115" s="434"/>
      <c r="M115" s="434"/>
      <c r="N115" s="434"/>
      <c r="O115" s="431"/>
      <c r="P115" s="503"/>
      <c r="Q115" s="496"/>
      <c r="R115" s="427"/>
      <c r="S115" s="500">
        <f t="shared" si="14"/>
        <v>0</v>
      </c>
      <c r="T115" s="500">
        <f t="shared" si="15"/>
        <v>0</v>
      </c>
    </row>
    <row r="116" spans="1:20" s="242" customFormat="1" ht="17.25" x14ac:dyDescent="0.2">
      <c r="A116" s="427"/>
      <c r="B116" s="427"/>
      <c r="C116" s="427"/>
      <c r="D116" s="428" t="str">
        <f t="shared" si="12"/>
        <v/>
      </c>
      <c r="E116" s="428" t="str">
        <f t="shared" si="13"/>
        <v/>
      </c>
      <c r="F116" s="427"/>
      <c r="G116" s="427"/>
      <c r="H116" s="427"/>
      <c r="I116" s="427"/>
      <c r="J116" s="432"/>
      <c r="K116" s="433"/>
      <c r="L116" s="434"/>
      <c r="M116" s="434"/>
      <c r="N116" s="434"/>
      <c r="O116" s="431"/>
      <c r="P116" s="503"/>
      <c r="Q116" s="496"/>
      <c r="R116" s="427"/>
      <c r="S116" s="500">
        <f t="shared" si="14"/>
        <v>0</v>
      </c>
      <c r="T116" s="500">
        <f t="shared" si="15"/>
        <v>0</v>
      </c>
    </row>
    <row r="117" spans="1:20" s="242" customFormat="1" ht="17.25" x14ac:dyDescent="0.2">
      <c r="A117" s="427"/>
      <c r="B117" s="427"/>
      <c r="C117" s="427"/>
      <c r="D117" s="428" t="str">
        <f t="shared" si="12"/>
        <v/>
      </c>
      <c r="E117" s="428" t="str">
        <f t="shared" si="13"/>
        <v/>
      </c>
      <c r="F117" s="427"/>
      <c r="G117" s="427"/>
      <c r="H117" s="427"/>
      <c r="I117" s="427"/>
      <c r="J117" s="432"/>
      <c r="K117" s="433"/>
      <c r="L117" s="434"/>
      <c r="M117" s="434"/>
      <c r="N117" s="434"/>
      <c r="O117" s="431"/>
      <c r="P117" s="503"/>
      <c r="Q117" s="496"/>
      <c r="R117" s="427"/>
      <c r="S117" s="500">
        <f t="shared" si="14"/>
        <v>0</v>
      </c>
      <c r="T117" s="500">
        <f t="shared" si="15"/>
        <v>0</v>
      </c>
    </row>
    <row r="118" spans="1:20" s="242" customFormat="1" ht="17.25" x14ac:dyDescent="0.2">
      <c r="A118" s="427"/>
      <c r="B118" s="427"/>
      <c r="C118" s="427"/>
      <c r="D118" s="428" t="str">
        <f t="shared" si="12"/>
        <v/>
      </c>
      <c r="E118" s="428" t="str">
        <f t="shared" si="13"/>
        <v/>
      </c>
      <c r="F118" s="427"/>
      <c r="G118" s="427"/>
      <c r="H118" s="427"/>
      <c r="I118" s="427"/>
      <c r="J118" s="432"/>
      <c r="K118" s="433"/>
      <c r="L118" s="434"/>
      <c r="M118" s="434"/>
      <c r="N118" s="434"/>
      <c r="O118" s="431"/>
      <c r="P118" s="503"/>
      <c r="Q118" s="496"/>
      <c r="R118" s="427"/>
      <c r="S118" s="500">
        <f t="shared" si="14"/>
        <v>0</v>
      </c>
      <c r="T118" s="500">
        <f t="shared" si="15"/>
        <v>0</v>
      </c>
    </row>
    <row r="119" spans="1:20" s="242" customFormat="1" ht="17.25" x14ac:dyDescent="0.2">
      <c r="A119" s="427"/>
      <c r="B119" s="427"/>
      <c r="C119" s="427"/>
      <c r="D119" s="428" t="str">
        <f t="shared" si="12"/>
        <v/>
      </c>
      <c r="E119" s="428" t="str">
        <f t="shared" si="13"/>
        <v/>
      </c>
      <c r="F119" s="427"/>
      <c r="G119" s="427"/>
      <c r="H119" s="427"/>
      <c r="I119" s="427"/>
      <c r="J119" s="432"/>
      <c r="K119" s="433"/>
      <c r="L119" s="434"/>
      <c r="M119" s="434"/>
      <c r="N119" s="434"/>
      <c r="O119" s="431"/>
      <c r="P119" s="503"/>
      <c r="Q119" s="496"/>
      <c r="R119" s="427"/>
      <c r="S119" s="500">
        <f t="shared" si="14"/>
        <v>0</v>
      </c>
      <c r="T119" s="500">
        <f t="shared" si="15"/>
        <v>0</v>
      </c>
    </row>
    <row r="120" spans="1:20" s="242" customFormat="1" ht="17.25" x14ac:dyDescent="0.2">
      <c r="A120" s="427"/>
      <c r="B120" s="427"/>
      <c r="C120" s="427"/>
      <c r="D120" s="428" t="str">
        <f t="shared" si="12"/>
        <v/>
      </c>
      <c r="E120" s="428" t="str">
        <f t="shared" si="13"/>
        <v/>
      </c>
      <c r="F120" s="427"/>
      <c r="G120" s="427"/>
      <c r="H120" s="427"/>
      <c r="I120" s="427"/>
      <c r="J120" s="432"/>
      <c r="K120" s="433"/>
      <c r="L120" s="434"/>
      <c r="M120" s="434"/>
      <c r="N120" s="434"/>
      <c r="O120" s="431"/>
      <c r="P120" s="503"/>
      <c r="Q120" s="496"/>
      <c r="R120" s="427"/>
      <c r="S120" s="500">
        <f t="shared" si="14"/>
        <v>0</v>
      </c>
      <c r="T120" s="500">
        <f t="shared" si="15"/>
        <v>0</v>
      </c>
    </row>
    <row r="121" spans="1:20" s="242" customFormat="1" ht="17.25" x14ac:dyDescent="0.2">
      <c r="A121" s="427"/>
      <c r="B121" s="427"/>
      <c r="C121" s="427"/>
      <c r="D121" s="428" t="str">
        <f t="shared" si="12"/>
        <v/>
      </c>
      <c r="E121" s="428" t="str">
        <f t="shared" si="13"/>
        <v/>
      </c>
      <c r="F121" s="427"/>
      <c r="G121" s="427"/>
      <c r="H121" s="427"/>
      <c r="I121" s="427"/>
      <c r="J121" s="432"/>
      <c r="K121" s="433"/>
      <c r="L121" s="434"/>
      <c r="M121" s="434"/>
      <c r="N121" s="434"/>
      <c r="O121" s="431"/>
      <c r="P121" s="503"/>
      <c r="Q121" s="496"/>
      <c r="R121" s="427"/>
      <c r="S121" s="500">
        <f t="shared" si="14"/>
        <v>0</v>
      </c>
      <c r="T121" s="500">
        <f t="shared" si="15"/>
        <v>0</v>
      </c>
    </row>
    <row r="122" spans="1:20" s="242" customFormat="1" ht="17.25" x14ac:dyDescent="0.2">
      <c r="A122" s="427"/>
      <c r="B122" s="427"/>
      <c r="C122" s="427"/>
      <c r="D122" s="428" t="str">
        <f t="shared" si="12"/>
        <v/>
      </c>
      <c r="E122" s="428" t="str">
        <f t="shared" si="13"/>
        <v/>
      </c>
      <c r="F122" s="427"/>
      <c r="G122" s="427"/>
      <c r="H122" s="427"/>
      <c r="I122" s="427"/>
      <c r="J122" s="432"/>
      <c r="K122" s="433"/>
      <c r="L122" s="434"/>
      <c r="M122" s="434"/>
      <c r="N122" s="434"/>
      <c r="O122" s="431"/>
      <c r="P122" s="503"/>
      <c r="Q122" s="496"/>
      <c r="R122" s="427"/>
      <c r="S122" s="500">
        <f t="shared" si="14"/>
        <v>0</v>
      </c>
      <c r="T122" s="500">
        <f t="shared" si="15"/>
        <v>0</v>
      </c>
    </row>
    <row r="123" spans="1:20" s="242" customFormat="1" ht="17.25" x14ac:dyDescent="0.2">
      <c r="A123" s="427"/>
      <c r="B123" s="427"/>
      <c r="C123" s="427"/>
      <c r="D123" s="428" t="str">
        <f t="shared" si="12"/>
        <v/>
      </c>
      <c r="E123" s="428" t="str">
        <f t="shared" si="13"/>
        <v/>
      </c>
      <c r="F123" s="427"/>
      <c r="G123" s="427"/>
      <c r="H123" s="427"/>
      <c r="I123" s="427"/>
      <c r="J123" s="432"/>
      <c r="K123" s="433"/>
      <c r="L123" s="434"/>
      <c r="M123" s="434"/>
      <c r="N123" s="434"/>
      <c r="O123" s="431"/>
      <c r="P123" s="503"/>
      <c r="Q123" s="496"/>
      <c r="R123" s="427"/>
      <c r="S123" s="500">
        <f t="shared" si="14"/>
        <v>0</v>
      </c>
      <c r="T123" s="500">
        <f t="shared" si="15"/>
        <v>0</v>
      </c>
    </row>
    <row r="124" spans="1:20" s="242" customFormat="1" ht="17.25" x14ac:dyDescent="0.2">
      <c r="A124" s="427"/>
      <c r="B124" s="427"/>
      <c r="C124" s="427"/>
      <c r="D124" s="428" t="str">
        <f t="shared" si="12"/>
        <v/>
      </c>
      <c r="E124" s="428" t="str">
        <f t="shared" si="13"/>
        <v/>
      </c>
      <c r="F124" s="427"/>
      <c r="G124" s="427"/>
      <c r="H124" s="427"/>
      <c r="I124" s="427"/>
      <c r="J124" s="432"/>
      <c r="K124" s="433"/>
      <c r="L124" s="434"/>
      <c r="M124" s="434"/>
      <c r="N124" s="434"/>
      <c r="O124" s="431"/>
      <c r="P124" s="503"/>
      <c r="Q124" s="496"/>
      <c r="R124" s="427"/>
      <c r="S124" s="500">
        <f t="shared" si="14"/>
        <v>0</v>
      </c>
      <c r="T124" s="500">
        <f t="shared" si="15"/>
        <v>0</v>
      </c>
    </row>
    <row r="125" spans="1:20" s="242" customFormat="1" ht="17.25" x14ac:dyDescent="0.2">
      <c r="A125" s="427"/>
      <c r="B125" s="427"/>
      <c r="C125" s="427"/>
      <c r="D125" s="428" t="str">
        <f t="shared" si="12"/>
        <v/>
      </c>
      <c r="E125" s="428" t="str">
        <f t="shared" si="13"/>
        <v/>
      </c>
      <c r="F125" s="427"/>
      <c r="G125" s="427"/>
      <c r="H125" s="427"/>
      <c r="I125" s="427"/>
      <c r="J125" s="432"/>
      <c r="K125" s="433"/>
      <c r="L125" s="434"/>
      <c r="M125" s="434"/>
      <c r="N125" s="434"/>
      <c r="O125" s="431"/>
      <c r="P125" s="503"/>
      <c r="Q125" s="496"/>
      <c r="R125" s="427"/>
      <c r="S125" s="500">
        <f t="shared" si="14"/>
        <v>0</v>
      </c>
      <c r="T125" s="500">
        <f t="shared" si="15"/>
        <v>0</v>
      </c>
    </row>
    <row r="126" spans="1:20" s="242" customFormat="1" ht="17.25" x14ac:dyDescent="0.2">
      <c r="A126" s="427"/>
      <c r="B126" s="427"/>
      <c r="C126" s="427"/>
      <c r="D126" s="428" t="str">
        <f t="shared" si="12"/>
        <v/>
      </c>
      <c r="E126" s="428" t="str">
        <f t="shared" si="13"/>
        <v/>
      </c>
      <c r="F126" s="427"/>
      <c r="G126" s="427"/>
      <c r="H126" s="427"/>
      <c r="I126" s="427"/>
      <c r="J126" s="432"/>
      <c r="K126" s="433"/>
      <c r="L126" s="434"/>
      <c r="M126" s="434"/>
      <c r="N126" s="434"/>
      <c r="O126" s="431"/>
      <c r="P126" s="503"/>
      <c r="Q126" s="496"/>
      <c r="R126" s="427"/>
      <c r="S126" s="500">
        <f t="shared" si="14"/>
        <v>0</v>
      </c>
      <c r="T126" s="500">
        <f t="shared" si="15"/>
        <v>0</v>
      </c>
    </row>
    <row r="127" spans="1:20" s="242" customFormat="1" ht="17.25" x14ac:dyDescent="0.2">
      <c r="A127" s="427"/>
      <c r="B127" s="427"/>
      <c r="C127" s="427"/>
      <c r="D127" s="428" t="str">
        <f t="shared" si="12"/>
        <v/>
      </c>
      <c r="E127" s="428" t="str">
        <f t="shared" si="13"/>
        <v/>
      </c>
      <c r="F127" s="427"/>
      <c r="G127" s="427"/>
      <c r="H127" s="427"/>
      <c r="I127" s="427"/>
      <c r="J127" s="432"/>
      <c r="K127" s="433"/>
      <c r="L127" s="434"/>
      <c r="M127" s="434"/>
      <c r="N127" s="434"/>
      <c r="O127" s="431"/>
      <c r="P127" s="503"/>
      <c r="Q127" s="496"/>
      <c r="R127" s="427"/>
      <c r="S127" s="500">
        <f t="shared" si="14"/>
        <v>0</v>
      </c>
      <c r="T127" s="500">
        <f t="shared" si="15"/>
        <v>0</v>
      </c>
    </row>
    <row r="128" spans="1:20" s="242" customFormat="1" ht="17.25" x14ac:dyDescent="0.2">
      <c r="A128" s="427"/>
      <c r="B128" s="427"/>
      <c r="C128" s="427"/>
      <c r="D128" s="428" t="str">
        <f t="shared" si="12"/>
        <v/>
      </c>
      <c r="E128" s="428" t="str">
        <f t="shared" si="13"/>
        <v/>
      </c>
      <c r="F128" s="427"/>
      <c r="G128" s="427"/>
      <c r="H128" s="427"/>
      <c r="I128" s="427"/>
      <c r="J128" s="432"/>
      <c r="K128" s="433"/>
      <c r="L128" s="434"/>
      <c r="M128" s="434"/>
      <c r="N128" s="434"/>
      <c r="O128" s="431"/>
      <c r="P128" s="503"/>
      <c r="Q128" s="496"/>
      <c r="R128" s="427"/>
      <c r="S128" s="500">
        <f t="shared" si="14"/>
        <v>0</v>
      </c>
      <c r="T128" s="500">
        <f t="shared" si="15"/>
        <v>0</v>
      </c>
    </row>
    <row r="129" spans="1:20" s="242" customFormat="1" ht="17.25" x14ac:dyDescent="0.2">
      <c r="A129" s="427"/>
      <c r="B129" s="427"/>
      <c r="C129" s="427"/>
      <c r="D129" s="428" t="str">
        <f t="shared" si="12"/>
        <v/>
      </c>
      <c r="E129" s="428" t="str">
        <f t="shared" si="13"/>
        <v/>
      </c>
      <c r="F129" s="427"/>
      <c r="G129" s="427"/>
      <c r="H129" s="427"/>
      <c r="I129" s="427"/>
      <c r="J129" s="432"/>
      <c r="K129" s="433"/>
      <c r="L129" s="434"/>
      <c r="M129" s="434"/>
      <c r="N129" s="434"/>
      <c r="O129" s="431"/>
      <c r="P129" s="503"/>
      <c r="Q129" s="496"/>
      <c r="R129" s="427"/>
      <c r="S129" s="500">
        <f t="shared" si="14"/>
        <v>0</v>
      </c>
      <c r="T129" s="500">
        <f t="shared" si="15"/>
        <v>0</v>
      </c>
    </row>
    <row r="130" spans="1:20" s="242" customFormat="1" ht="17.25" x14ac:dyDescent="0.2">
      <c r="A130" s="427"/>
      <c r="B130" s="427"/>
      <c r="C130" s="427"/>
      <c r="D130" s="428" t="str">
        <f t="shared" si="12"/>
        <v/>
      </c>
      <c r="E130" s="428" t="str">
        <f t="shared" si="13"/>
        <v/>
      </c>
      <c r="F130" s="427"/>
      <c r="G130" s="427"/>
      <c r="H130" s="427"/>
      <c r="I130" s="427"/>
      <c r="J130" s="432"/>
      <c r="K130" s="433"/>
      <c r="L130" s="434"/>
      <c r="M130" s="434"/>
      <c r="N130" s="434"/>
      <c r="O130" s="431"/>
      <c r="P130" s="503"/>
      <c r="Q130" s="496"/>
      <c r="R130" s="427"/>
      <c r="S130" s="500">
        <f t="shared" si="14"/>
        <v>0</v>
      </c>
      <c r="T130" s="500">
        <f t="shared" si="15"/>
        <v>0</v>
      </c>
    </row>
    <row r="131" spans="1:20" s="242" customFormat="1" ht="17.25" x14ac:dyDescent="0.2">
      <c r="A131" s="427"/>
      <c r="B131" s="427"/>
      <c r="C131" s="427"/>
      <c r="D131" s="428" t="str">
        <f t="shared" si="12"/>
        <v/>
      </c>
      <c r="E131" s="428" t="str">
        <f t="shared" si="13"/>
        <v/>
      </c>
      <c r="F131" s="427"/>
      <c r="G131" s="427"/>
      <c r="H131" s="427"/>
      <c r="I131" s="427"/>
      <c r="J131" s="432"/>
      <c r="K131" s="433"/>
      <c r="L131" s="434"/>
      <c r="M131" s="434"/>
      <c r="N131" s="434"/>
      <c r="O131" s="431"/>
      <c r="P131" s="503"/>
      <c r="Q131" s="496"/>
      <c r="R131" s="427"/>
      <c r="S131" s="500">
        <f t="shared" si="14"/>
        <v>0</v>
      </c>
      <c r="T131" s="500">
        <f t="shared" si="15"/>
        <v>0</v>
      </c>
    </row>
    <row r="132" spans="1:20" s="242" customFormat="1" ht="17.25" x14ac:dyDescent="0.2">
      <c r="A132" s="427"/>
      <c r="B132" s="427"/>
      <c r="C132" s="427"/>
      <c r="D132" s="428" t="str">
        <f t="shared" si="12"/>
        <v/>
      </c>
      <c r="E132" s="428" t="str">
        <f t="shared" si="13"/>
        <v/>
      </c>
      <c r="F132" s="427"/>
      <c r="G132" s="427"/>
      <c r="H132" s="427"/>
      <c r="I132" s="427"/>
      <c r="J132" s="432"/>
      <c r="K132" s="433"/>
      <c r="L132" s="434"/>
      <c r="M132" s="434"/>
      <c r="N132" s="434"/>
      <c r="O132" s="431"/>
      <c r="P132" s="503"/>
      <c r="Q132" s="496"/>
      <c r="R132" s="427"/>
      <c r="S132" s="500">
        <f t="shared" si="14"/>
        <v>0</v>
      </c>
      <c r="T132" s="500">
        <f t="shared" si="15"/>
        <v>0</v>
      </c>
    </row>
    <row r="133" spans="1:20" s="242" customFormat="1" ht="17.25" x14ac:dyDescent="0.2">
      <c r="A133" s="427"/>
      <c r="B133" s="427"/>
      <c r="C133" s="427"/>
      <c r="D133" s="428" t="str">
        <f t="shared" si="12"/>
        <v/>
      </c>
      <c r="E133" s="428" t="str">
        <f t="shared" si="13"/>
        <v/>
      </c>
      <c r="F133" s="427"/>
      <c r="G133" s="427"/>
      <c r="H133" s="427"/>
      <c r="I133" s="427"/>
      <c r="J133" s="432"/>
      <c r="K133" s="433"/>
      <c r="L133" s="434"/>
      <c r="M133" s="434"/>
      <c r="N133" s="434"/>
      <c r="O133" s="431"/>
      <c r="P133" s="503"/>
      <c r="Q133" s="496"/>
      <c r="R133" s="427"/>
      <c r="S133" s="500">
        <f t="shared" si="14"/>
        <v>0</v>
      </c>
      <c r="T133" s="500">
        <f t="shared" si="15"/>
        <v>0</v>
      </c>
    </row>
    <row r="134" spans="1:20" s="242" customFormat="1" ht="17.25" x14ac:dyDescent="0.2">
      <c r="A134" s="427"/>
      <c r="B134" s="427"/>
      <c r="C134" s="427"/>
      <c r="D134" s="428" t="str">
        <f t="shared" si="12"/>
        <v/>
      </c>
      <c r="E134" s="428" t="str">
        <f t="shared" si="13"/>
        <v/>
      </c>
      <c r="F134" s="427"/>
      <c r="G134" s="427"/>
      <c r="H134" s="427"/>
      <c r="I134" s="427"/>
      <c r="J134" s="432"/>
      <c r="K134" s="433"/>
      <c r="L134" s="434"/>
      <c r="M134" s="434"/>
      <c r="N134" s="434"/>
      <c r="O134" s="431"/>
      <c r="P134" s="503"/>
      <c r="Q134" s="496"/>
      <c r="R134" s="427"/>
      <c r="S134" s="500">
        <f t="shared" si="14"/>
        <v>0</v>
      </c>
      <c r="T134" s="500">
        <f t="shared" si="15"/>
        <v>0</v>
      </c>
    </row>
    <row r="135" spans="1:20" s="242" customFormat="1" ht="17.25" x14ac:dyDescent="0.2">
      <c r="A135" s="427"/>
      <c r="B135" s="427"/>
      <c r="C135" s="427"/>
      <c r="D135" s="428" t="str">
        <f t="shared" si="12"/>
        <v/>
      </c>
      <c r="E135" s="428" t="str">
        <f t="shared" si="13"/>
        <v/>
      </c>
      <c r="F135" s="427"/>
      <c r="G135" s="427"/>
      <c r="H135" s="427"/>
      <c r="I135" s="427"/>
      <c r="J135" s="432"/>
      <c r="K135" s="433"/>
      <c r="L135" s="434"/>
      <c r="M135" s="434"/>
      <c r="N135" s="434"/>
      <c r="O135" s="431"/>
      <c r="P135" s="503"/>
      <c r="Q135" s="496"/>
      <c r="R135" s="427"/>
      <c r="S135" s="500">
        <f t="shared" si="14"/>
        <v>0</v>
      </c>
      <c r="T135" s="500">
        <f t="shared" si="15"/>
        <v>0</v>
      </c>
    </row>
    <row r="136" spans="1:20" s="242" customFormat="1" ht="17.25" x14ac:dyDescent="0.2">
      <c r="A136" s="427"/>
      <c r="B136" s="427"/>
      <c r="C136" s="427"/>
      <c r="D136" s="428" t="str">
        <f t="shared" si="12"/>
        <v/>
      </c>
      <c r="E136" s="428" t="str">
        <f t="shared" si="13"/>
        <v/>
      </c>
      <c r="F136" s="427"/>
      <c r="G136" s="427"/>
      <c r="H136" s="427"/>
      <c r="I136" s="427"/>
      <c r="J136" s="432"/>
      <c r="K136" s="433"/>
      <c r="L136" s="434"/>
      <c r="M136" s="434"/>
      <c r="N136" s="434"/>
      <c r="O136" s="431"/>
      <c r="P136" s="503"/>
      <c r="Q136" s="496"/>
      <c r="R136" s="427"/>
      <c r="S136" s="500">
        <f t="shared" si="14"/>
        <v>0</v>
      </c>
      <c r="T136" s="500">
        <f t="shared" si="15"/>
        <v>0</v>
      </c>
    </row>
    <row r="137" spans="1:20" s="242" customFormat="1" ht="17.25" x14ac:dyDescent="0.2">
      <c r="A137" s="427"/>
      <c r="B137" s="427"/>
      <c r="C137" s="427"/>
      <c r="D137" s="428" t="str">
        <f t="shared" si="12"/>
        <v/>
      </c>
      <c r="E137" s="428" t="str">
        <f t="shared" si="13"/>
        <v/>
      </c>
      <c r="F137" s="427"/>
      <c r="G137" s="427"/>
      <c r="H137" s="427"/>
      <c r="I137" s="427"/>
      <c r="J137" s="432"/>
      <c r="K137" s="433"/>
      <c r="L137" s="434"/>
      <c r="M137" s="434"/>
      <c r="N137" s="434"/>
      <c r="O137" s="431"/>
      <c r="P137" s="503"/>
      <c r="Q137" s="496"/>
      <c r="R137" s="427"/>
      <c r="S137" s="500">
        <f t="shared" si="14"/>
        <v>0</v>
      </c>
      <c r="T137" s="500">
        <f t="shared" si="15"/>
        <v>0</v>
      </c>
    </row>
    <row r="138" spans="1:20" s="242" customFormat="1" ht="17.25" x14ac:dyDescent="0.2">
      <c r="A138" s="427"/>
      <c r="B138" s="427"/>
      <c r="C138" s="427"/>
      <c r="D138" s="428" t="str">
        <f t="shared" si="12"/>
        <v/>
      </c>
      <c r="E138" s="428" t="str">
        <f t="shared" si="13"/>
        <v/>
      </c>
      <c r="F138" s="427"/>
      <c r="G138" s="427"/>
      <c r="H138" s="427"/>
      <c r="I138" s="427"/>
      <c r="J138" s="432"/>
      <c r="K138" s="433"/>
      <c r="L138" s="434"/>
      <c r="M138" s="434"/>
      <c r="N138" s="434"/>
      <c r="O138" s="431"/>
      <c r="P138" s="503"/>
      <c r="Q138" s="496"/>
      <c r="R138" s="427"/>
      <c r="S138" s="500">
        <f t="shared" si="14"/>
        <v>0</v>
      </c>
      <c r="T138" s="500">
        <f t="shared" si="15"/>
        <v>0</v>
      </c>
    </row>
    <row r="139" spans="1:20" s="242" customFormat="1" ht="17.25" x14ac:dyDescent="0.2">
      <c r="A139" s="427"/>
      <c r="B139" s="427"/>
      <c r="C139" s="427"/>
      <c r="D139" s="428" t="str">
        <f t="shared" si="12"/>
        <v/>
      </c>
      <c r="E139" s="428" t="str">
        <f t="shared" si="13"/>
        <v/>
      </c>
      <c r="F139" s="427"/>
      <c r="G139" s="427"/>
      <c r="H139" s="427"/>
      <c r="I139" s="427"/>
      <c r="J139" s="432"/>
      <c r="K139" s="433"/>
      <c r="L139" s="434"/>
      <c r="M139" s="434"/>
      <c r="N139" s="434"/>
      <c r="O139" s="431"/>
      <c r="P139" s="503"/>
      <c r="Q139" s="496"/>
      <c r="R139" s="427"/>
      <c r="S139" s="500">
        <f t="shared" si="14"/>
        <v>0</v>
      </c>
      <c r="T139" s="500">
        <f t="shared" si="15"/>
        <v>0</v>
      </c>
    </row>
    <row r="140" spans="1:20" s="242" customFormat="1" ht="17.25" x14ac:dyDescent="0.2">
      <c r="A140" s="427"/>
      <c r="B140" s="427"/>
      <c r="C140" s="427"/>
      <c r="D140" s="428" t="str">
        <f t="shared" si="12"/>
        <v/>
      </c>
      <c r="E140" s="428" t="str">
        <f t="shared" si="13"/>
        <v/>
      </c>
      <c r="F140" s="427"/>
      <c r="G140" s="427"/>
      <c r="H140" s="427"/>
      <c r="I140" s="427"/>
      <c r="J140" s="432"/>
      <c r="K140" s="433"/>
      <c r="L140" s="434"/>
      <c r="M140" s="434"/>
      <c r="N140" s="434"/>
      <c r="O140" s="431"/>
      <c r="P140" s="503"/>
      <c r="Q140" s="496"/>
      <c r="R140" s="427"/>
      <c r="S140" s="500">
        <f t="shared" si="14"/>
        <v>0</v>
      </c>
      <c r="T140" s="500">
        <f t="shared" si="15"/>
        <v>0</v>
      </c>
    </row>
    <row r="141" spans="1:20" s="242" customFormat="1" ht="17.25" x14ac:dyDescent="0.2">
      <c r="A141" s="427"/>
      <c r="B141" s="427"/>
      <c r="C141" s="427"/>
      <c r="D141" s="428" t="str">
        <f t="shared" si="12"/>
        <v/>
      </c>
      <c r="E141" s="428" t="str">
        <f t="shared" si="13"/>
        <v/>
      </c>
      <c r="F141" s="427"/>
      <c r="G141" s="427"/>
      <c r="H141" s="427"/>
      <c r="I141" s="427"/>
      <c r="J141" s="432"/>
      <c r="K141" s="433"/>
      <c r="L141" s="434"/>
      <c r="M141" s="434"/>
      <c r="N141" s="434"/>
      <c r="O141" s="431"/>
      <c r="P141" s="503"/>
      <c r="Q141" s="496"/>
      <c r="R141" s="427"/>
      <c r="S141" s="500">
        <f t="shared" si="14"/>
        <v>0</v>
      </c>
      <c r="T141" s="500">
        <f t="shared" si="15"/>
        <v>0</v>
      </c>
    </row>
    <row r="142" spans="1:20" s="242" customFormat="1" ht="17.25" x14ac:dyDescent="0.2">
      <c r="A142" s="427"/>
      <c r="B142" s="427"/>
      <c r="C142" s="427"/>
      <c r="D142" s="428" t="str">
        <f t="shared" ref="D142:D173" si="16">IF(ISBLANK(A142),"", "EMPG")</f>
        <v/>
      </c>
      <c r="E142" s="428" t="str">
        <f t="shared" ref="E142:E173" si="17">IF(ISBLANK(A142),"", "EMG")</f>
        <v/>
      </c>
      <c r="F142" s="427"/>
      <c r="G142" s="427"/>
      <c r="H142" s="427"/>
      <c r="I142" s="427"/>
      <c r="J142" s="432"/>
      <c r="K142" s="433"/>
      <c r="L142" s="434"/>
      <c r="M142" s="434"/>
      <c r="N142" s="434"/>
      <c r="O142" s="431"/>
      <c r="P142" s="503"/>
      <c r="Q142" s="496"/>
      <c r="R142" s="427"/>
      <c r="S142" s="500">
        <f t="shared" ref="S142:S173" si="18">Q142+P142</f>
        <v>0</v>
      </c>
      <c r="T142" s="500">
        <f t="shared" ref="T142:T173" si="19">O142-S142</f>
        <v>0</v>
      </c>
    </row>
    <row r="143" spans="1:20" s="242" customFormat="1" ht="17.25" x14ac:dyDescent="0.2">
      <c r="A143" s="427"/>
      <c r="B143" s="427"/>
      <c r="C143" s="427"/>
      <c r="D143" s="428" t="str">
        <f t="shared" si="16"/>
        <v/>
      </c>
      <c r="E143" s="428" t="str">
        <f t="shared" si="17"/>
        <v/>
      </c>
      <c r="F143" s="427"/>
      <c r="G143" s="427"/>
      <c r="H143" s="427"/>
      <c r="I143" s="427"/>
      <c r="J143" s="432"/>
      <c r="K143" s="433"/>
      <c r="L143" s="434"/>
      <c r="M143" s="434"/>
      <c r="N143" s="434"/>
      <c r="O143" s="431"/>
      <c r="P143" s="503"/>
      <c r="Q143" s="496"/>
      <c r="R143" s="427"/>
      <c r="S143" s="500">
        <f t="shared" si="18"/>
        <v>0</v>
      </c>
      <c r="T143" s="500">
        <f t="shared" si="19"/>
        <v>0</v>
      </c>
    </row>
    <row r="144" spans="1:20" s="242" customFormat="1" ht="17.25" x14ac:dyDescent="0.2">
      <c r="A144" s="427"/>
      <c r="B144" s="427"/>
      <c r="C144" s="427"/>
      <c r="D144" s="428" t="str">
        <f t="shared" si="16"/>
        <v/>
      </c>
      <c r="E144" s="428" t="str">
        <f t="shared" si="17"/>
        <v/>
      </c>
      <c r="F144" s="427"/>
      <c r="G144" s="427"/>
      <c r="H144" s="427"/>
      <c r="I144" s="427"/>
      <c r="J144" s="432"/>
      <c r="K144" s="433"/>
      <c r="L144" s="434"/>
      <c r="M144" s="434"/>
      <c r="N144" s="434"/>
      <c r="O144" s="431"/>
      <c r="P144" s="503"/>
      <c r="Q144" s="496"/>
      <c r="R144" s="427"/>
      <c r="S144" s="500">
        <f t="shared" si="18"/>
        <v>0</v>
      </c>
      <c r="T144" s="500">
        <f t="shared" si="19"/>
        <v>0</v>
      </c>
    </row>
    <row r="145" spans="1:20" s="242" customFormat="1" ht="17.25" x14ac:dyDescent="0.2">
      <c r="A145" s="427"/>
      <c r="B145" s="427"/>
      <c r="C145" s="427"/>
      <c r="D145" s="428" t="str">
        <f t="shared" si="16"/>
        <v/>
      </c>
      <c r="E145" s="428" t="str">
        <f t="shared" si="17"/>
        <v/>
      </c>
      <c r="F145" s="427"/>
      <c r="G145" s="427"/>
      <c r="H145" s="427"/>
      <c r="I145" s="427"/>
      <c r="J145" s="432"/>
      <c r="K145" s="433"/>
      <c r="L145" s="434"/>
      <c r="M145" s="434"/>
      <c r="N145" s="434"/>
      <c r="O145" s="431"/>
      <c r="P145" s="503"/>
      <c r="Q145" s="496"/>
      <c r="R145" s="427"/>
      <c r="S145" s="500">
        <f t="shared" si="18"/>
        <v>0</v>
      </c>
      <c r="T145" s="500">
        <f t="shared" si="19"/>
        <v>0</v>
      </c>
    </row>
    <row r="146" spans="1:20" s="242" customFormat="1" ht="17.25" x14ac:dyDescent="0.2">
      <c r="A146" s="427"/>
      <c r="B146" s="427"/>
      <c r="C146" s="427"/>
      <c r="D146" s="428" t="str">
        <f t="shared" si="16"/>
        <v/>
      </c>
      <c r="E146" s="428" t="str">
        <f t="shared" si="17"/>
        <v/>
      </c>
      <c r="F146" s="427"/>
      <c r="G146" s="427"/>
      <c r="H146" s="427"/>
      <c r="I146" s="427"/>
      <c r="J146" s="432"/>
      <c r="K146" s="433"/>
      <c r="L146" s="434"/>
      <c r="M146" s="434"/>
      <c r="N146" s="434"/>
      <c r="O146" s="431"/>
      <c r="P146" s="503"/>
      <c r="Q146" s="496"/>
      <c r="R146" s="427"/>
      <c r="S146" s="500">
        <f t="shared" si="18"/>
        <v>0</v>
      </c>
      <c r="T146" s="500">
        <f t="shared" si="19"/>
        <v>0</v>
      </c>
    </row>
    <row r="147" spans="1:20" s="242" customFormat="1" ht="17.25" x14ac:dyDescent="0.2">
      <c r="A147" s="427"/>
      <c r="B147" s="427"/>
      <c r="C147" s="427"/>
      <c r="D147" s="428" t="str">
        <f t="shared" si="16"/>
        <v/>
      </c>
      <c r="E147" s="428" t="str">
        <f t="shared" si="17"/>
        <v/>
      </c>
      <c r="F147" s="427"/>
      <c r="G147" s="427"/>
      <c r="H147" s="427"/>
      <c r="I147" s="427"/>
      <c r="J147" s="432"/>
      <c r="K147" s="433"/>
      <c r="L147" s="434"/>
      <c r="M147" s="434"/>
      <c r="N147" s="434"/>
      <c r="O147" s="431"/>
      <c r="P147" s="503"/>
      <c r="Q147" s="496"/>
      <c r="R147" s="427"/>
      <c r="S147" s="500">
        <f t="shared" si="18"/>
        <v>0</v>
      </c>
      <c r="T147" s="500">
        <f t="shared" si="19"/>
        <v>0</v>
      </c>
    </row>
    <row r="148" spans="1:20" s="242" customFormat="1" ht="17.25" x14ac:dyDescent="0.2">
      <c r="A148" s="427"/>
      <c r="B148" s="427"/>
      <c r="C148" s="427"/>
      <c r="D148" s="428" t="str">
        <f t="shared" si="16"/>
        <v/>
      </c>
      <c r="E148" s="428" t="str">
        <f t="shared" si="17"/>
        <v/>
      </c>
      <c r="F148" s="427"/>
      <c r="G148" s="427"/>
      <c r="H148" s="427"/>
      <c r="I148" s="427"/>
      <c r="J148" s="432"/>
      <c r="K148" s="433"/>
      <c r="L148" s="434"/>
      <c r="M148" s="434"/>
      <c r="N148" s="434"/>
      <c r="O148" s="431"/>
      <c r="P148" s="503"/>
      <c r="Q148" s="496"/>
      <c r="R148" s="427"/>
      <c r="S148" s="500">
        <f t="shared" si="18"/>
        <v>0</v>
      </c>
      <c r="T148" s="500">
        <f t="shared" si="19"/>
        <v>0</v>
      </c>
    </row>
    <row r="149" spans="1:20" s="242" customFormat="1" ht="17.25" x14ac:dyDescent="0.2">
      <c r="A149" s="427"/>
      <c r="B149" s="427"/>
      <c r="C149" s="427"/>
      <c r="D149" s="428" t="str">
        <f t="shared" si="16"/>
        <v/>
      </c>
      <c r="E149" s="428" t="str">
        <f t="shared" si="17"/>
        <v/>
      </c>
      <c r="F149" s="427"/>
      <c r="G149" s="427"/>
      <c r="H149" s="427"/>
      <c r="I149" s="427"/>
      <c r="J149" s="432"/>
      <c r="K149" s="433"/>
      <c r="L149" s="434"/>
      <c r="M149" s="434"/>
      <c r="N149" s="434"/>
      <c r="O149" s="431"/>
      <c r="P149" s="503"/>
      <c r="Q149" s="496"/>
      <c r="R149" s="427"/>
      <c r="S149" s="500">
        <f t="shared" si="18"/>
        <v>0</v>
      </c>
      <c r="T149" s="500">
        <f t="shared" si="19"/>
        <v>0</v>
      </c>
    </row>
    <row r="150" spans="1:20" s="242" customFormat="1" ht="17.25" x14ac:dyDescent="0.2">
      <c r="A150" s="427"/>
      <c r="B150" s="427"/>
      <c r="C150" s="427"/>
      <c r="D150" s="428" t="str">
        <f t="shared" si="16"/>
        <v/>
      </c>
      <c r="E150" s="428" t="str">
        <f t="shared" si="17"/>
        <v/>
      </c>
      <c r="F150" s="427"/>
      <c r="G150" s="427"/>
      <c r="H150" s="427"/>
      <c r="I150" s="427"/>
      <c r="J150" s="432"/>
      <c r="K150" s="433"/>
      <c r="L150" s="434"/>
      <c r="M150" s="434"/>
      <c r="N150" s="434"/>
      <c r="O150" s="431"/>
      <c r="P150" s="503"/>
      <c r="Q150" s="496"/>
      <c r="R150" s="427"/>
      <c r="S150" s="500">
        <f t="shared" si="18"/>
        <v>0</v>
      </c>
      <c r="T150" s="500">
        <f t="shared" si="19"/>
        <v>0</v>
      </c>
    </row>
    <row r="151" spans="1:20" s="242" customFormat="1" ht="17.25" x14ac:dyDescent="0.2">
      <c r="A151" s="427"/>
      <c r="B151" s="427"/>
      <c r="C151" s="427"/>
      <c r="D151" s="428" t="str">
        <f t="shared" si="16"/>
        <v/>
      </c>
      <c r="E151" s="428" t="str">
        <f t="shared" si="17"/>
        <v/>
      </c>
      <c r="F151" s="427"/>
      <c r="G151" s="427"/>
      <c r="H151" s="427"/>
      <c r="I151" s="427"/>
      <c r="J151" s="432"/>
      <c r="K151" s="433"/>
      <c r="L151" s="434"/>
      <c r="M151" s="434"/>
      <c r="N151" s="434"/>
      <c r="O151" s="431"/>
      <c r="P151" s="503"/>
      <c r="Q151" s="496"/>
      <c r="R151" s="427"/>
      <c r="S151" s="500">
        <f t="shared" si="18"/>
        <v>0</v>
      </c>
      <c r="T151" s="500">
        <f t="shared" si="19"/>
        <v>0</v>
      </c>
    </row>
    <row r="152" spans="1:20" s="242" customFormat="1" ht="17.25" x14ac:dyDescent="0.2">
      <c r="A152" s="427"/>
      <c r="B152" s="427"/>
      <c r="C152" s="427"/>
      <c r="D152" s="428" t="str">
        <f t="shared" si="16"/>
        <v/>
      </c>
      <c r="E152" s="428" t="str">
        <f t="shared" si="17"/>
        <v/>
      </c>
      <c r="F152" s="427"/>
      <c r="G152" s="427"/>
      <c r="H152" s="427"/>
      <c r="I152" s="427"/>
      <c r="J152" s="432"/>
      <c r="K152" s="433"/>
      <c r="L152" s="434"/>
      <c r="M152" s="434"/>
      <c r="N152" s="434"/>
      <c r="O152" s="431"/>
      <c r="P152" s="503"/>
      <c r="Q152" s="496"/>
      <c r="R152" s="427"/>
      <c r="S152" s="500">
        <f t="shared" si="18"/>
        <v>0</v>
      </c>
      <c r="T152" s="500">
        <f t="shared" si="19"/>
        <v>0</v>
      </c>
    </row>
    <row r="153" spans="1:20" s="242" customFormat="1" ht="17.25" x14ac:dyDescent="0.2">
      <c r="A153" s="427"/>
      <c r="B153" s="427"/>
      <c r="C153" s="427"/>
      <c r="D153" s="428" t="str">
        <f t="shared" si="16"/>
        <v/>
      </c>
      <c r="E153" s="428" t="str">
        <f t="shared" si="17"/>
        <v/>
      </c>
      <c r="F153" s="427"/>
      <c r="G153" s="427"/>
      <c r="H153" s="427"/>
      <c r="I153" s="427"/>
      <c r="J153" s="432"/>
      <c r="K153" s="433"/>
      <c r="L153" s="434"/>
      <c r="M153" s="434"/>
      <c r="N153" s="434"/>
      <c r="O153" s="431"/>
      <c r="P153" s="503"/>
      <c r="Q153" s="496"/>
      <c r="R153" s="427"/>
      <c r="S153" s="500">
        <f t="shared" si="18"/>
        <v>0</v>
      </c>
      <c r="T153" s="500">
        <f t="shared" si="19"/>
        <v>0</v>
      </c>
    </row>
    <row r="154" spans="1:20" s="242" customFormat="1" ht="17.25" x14ac:dyDescent="0.2">
      <c r="A154" s="427"/>
      <c r="B154" s="427"/>
      <c r="C154" s="427"/>
      <c r="D154" s="428" t="str">
        <f t="shared" si="16"/>
        <v/>
      </c>
      <c r="E154" s="428" t="str">
        <f t="shared" si="17"/>
        <v/>
      </c>
      <c r="F154" s="427"/>
      <c r="G154" s="427"/>
      <c r="H154" s="427"/>
      <c r="I154" s="427"/>
      <c r="J154" s="432"/>
      <c r="K154" s="433"/>
      <c r="L154" s="434"/>
      <c r="M154" s="434"/>
      <c r="N154" s="434"/>
      <c r="O154" s="431"/>
      <c r="P154" s="503"/>
      <c r="Q154" s="496"/>
      <c r="R154" s="427"/>
      <c r="S154" s="500">
        <f t="shared" si="18"/>
        <v>0</v>
      </c>
      <c r="T154" s="500">
        <f t="shared" si="19"/>
        <v>0</v>
      </c>
    </row>
    <row r="155" spans="1:20" s="242" customFormat="1" ht="17.25" x14ac:dyDescent="0.2">
      <c r="A155" s="427"/>
      <c r="B155" s="427"/>
      <c r="C155" s="427"/>
      <c r="D155" s="428" t="str">
        <f t="shared" si="16"/>
        <v/>
      </c>
      <c r="E155" s="428" t="str">
        <f t="shared" si="17"/>
        <v/>
      </c>
      <c r="F155" s="427"/>
      <c r="G155" s="427"/>
      <c r="H155" s="427"/>
      <c r="I155" s="427"/>
      <c r="J155" s="432"/>
      <c r="K155" s="433"/>
      <c r="L155" s="434"/>
      <c r="M155" s="434"/>
      <c r="N155" s="434"/>
      <c r="O155" s="431"/>
      <c r="P155" s="503"/>
      <c r="Q155" s="496"/>
      <c r="R155" s="427"/>
      <c r="S155" s="500">
        <f t="shared" si="18"/>
        <v>0</v>
      </c>
      <c r="T155" s="500">
        <f t="shared" si="19"/>
        <v>0</v>
      </c>
    </row>
    <row r="156" spans="1:20" s="242" customFormat="1" ht="17.25" x14ac:dyDescent="0.2">
      <c r="A156" s="427"/>
      <c r="B156" s="427"/>
      <c r="C156" s="427"/>
      <c r="D156" s="428" t="str">
        <f t="shared" si="16"/>
        <v/>
      </c>
      <c r="E156" s="428" t="str">
        <f t="shared" si="17"/>
        <v/>
      </c>
      <c r="F156" s="427"/>
      <c r="G156" s="427"/>
      <c r="H156" s="427"/>
      <c r="I156" s="427"/>
      <c r="J156" s="432"/>
      <c r="K156" s="433"/>
      <c r="L156" s="434"/>
      <c r="M156" s="434"/>
      <c r="N156" s="434"/>
      <c r="O156" s="431"/>
      <c r="P156" s="503"/>
      <c r="Q156" s="496"/>
      <c r="R156" s="427"/>
      <c r="S156" s="500">
        <f t="shared" si="18"/>
        <v>0</v>
      </c>
      <c r="T156" s="500">
        <f t="shared" si="19"/>
        <v>0</v>
      </c>
    </row>
    <row r="157" spans="1:20" s="242" customFormat="1" ht="17.25" x14ac:dyDescent="0.2">
      <c r="A157" s="427"/>
      <c r="B157" s="427"/>
      <c r="C157" s="427"/>
      <c r="D157" s="428" t="str">
        <f t="shared" si="16"/>
        <v/>
      </c>
      <c r="E157" s="428" t="str">
        <f t="shared" si="17"/>
        <v/>
      </c>
      <c r="F157" s="427"/>
      <c r="G157" s="427"/>
      <c r="H157" s="427"/>
      <c r="I157" s="427"/>
      <c r="J157" s="432"/>
      <c r="K157" s="433"/>
      <c r="L157" s="434"/>
      <c r="M157" s="434"/>
      <c r="N157" s="434"/>
      <c r="O157" s="431"/>
      <c r="P157" s="503"/>
      <c r="Q157" s="496"/>
      <c r="R157" s="427"/>
      <c r="S157" s="500">
        <f t="shared" si="18"/>
        <v>0</v>
      </c>
      <c r="T157" s="500">
        <f t="shared" si="19"/>
        <v>0</v>
      </c>
    </row>
    <row r="158" spans="1:20" s="242" customFormat="1" ht="17.25" x14ac:dyDescent="0.2">
      <c r="A158" s="427"/>
      <c r="B158" s="427"/>
      <c r="C158" s="427"/>
      <c r="D158" s="428" t="str">
        <f t="shared" si="16"/>
        <v/>
      </c>
      <c r="E158" s="428" t="str">
        <f t="shared" si="17"/>
        <v/>
      </c>
      <c r="F158" s="427"/>
      <c r="G158" s="427"/>
      <c r="H158" s="427"/>
      <c r="I158" s="427"/>
      <c r="J158" s="432"/>
      <c r="K158" s="433"/>
      <c r="L158" s="434"/>
      <c r="M158" s="434"/>
      <c r="N158" s="434"/>
      <c r="O158" s="431"/>
      <c r="P158" s="503"/>
      <c r="Q158" s="496"/>
      <c r="R158" s="427"/>
      <c r="S158" s="500">
        <f t="shared" si="18"/>
        <v>0</v>
      </c>
      <c r="T158" s="500">
        <f t="shared" si="19"/>
        <v>0</v>
      </c>
    </row>
    <row r="159" spans="1:20" s="242" customFormat="1" ht="17.25" x14ac:dyDescent="0.2">
      <c r="A159" s="427"/>
      <c r="B159" s="427"/>
      <c r="C159" s="427"/>
      <c r="D159" s="428" t="str">
        <f t="shared" si="16"/>
        <v/>
      </c>
      <c r="E159" s="428" t="str">
        <f t="shared" si="17"/>
        <v/>
      </c>
      <c r="F159" s="427"/>
      <c r="G159" s="427"/>
      <c r="H159" s="427"/>
      <c r="I159" s="427"/>
      <c r="J159" s="432"/>
      <c r="K159" s="433"/>
      <c r="L159" s="434"/>
      <c r="M159" s="434"/>
      <c r="N159" s="434"/>
      <c r="O159" s="431"/>
      <c r="P159" s="503"/>
      <c r="Q159" s="496"/>
      <c r="R159" s="427"/>
      <c r="S159" s="500">
        <f t="shared" si="18"/>
        <v>0</v>
      </c>
      <c r="T159" s="500">
        <f t="shared" si="19"/>
        <v>0</v>
      </c>
    </row>
    <row r="160" spans="1:20" s="242" customFormat="1" ht="17.25" x14ac:dyDescent="0.2">
      <c r="A160" s="427"/>
      <c r="B160" s="427"/>
      <c r="C160" s="427"/>
      <c r="D160" s="428" t="str">
        <f t="shared" si="16"/>
        <v/>
      </c>
      <c r="E160" s="428" t="str">
        <f t="shared" si="17"/>
        <v/>
      </c>
      <c r="F160" s="427"/>
      <c r="G160" s="427"/>
      <c r="H160" s="427"/>
      <c r="I160" s="427"/>
      <c r="J160" s="432"/>
      <c r="K160" s="433"/>
      <c r="L160" s="434"/>
      <c r="M160" s="434"/>
      <c r="N160" s="434"/>
      <c r="O160" s="431"/>
      <c r="P160" s="503"/>
      <c r="Q160" s="496"/>
      <c r="R160" s="427"/>
      <c r="S160" s="500">
        <f t="shared" si="18"/>
        <v>0</v>
      </c>
      <c r="T160" s="500">
        <f t="shared" si="19"/>
        <v>0</v>
      </c>
    </row>
    <row r="161" spans="1:20" s="242" customFormat="1" ht="17.25" x14ac:dyDescent="0.2">
      <c r="A161" s="427"/>
      <c r="B161" s="427"/>
      <c r="C161" s="427"/>
      <c r="D161" s="428" t="str">
        <f t="shared" si="16"/>
        <v/>
      </c>
      <c r="E161" s="428" t="str">
        <f t="shared" si="17"/>
        <v/>
      </c>
      <c r="F161" s="427"/>
      <c r="G161" s="427"/>
      <c r="H161" s="427"/>
      <c r="I161" s="427"/>
      <c r="J161" s="432"/>
      <c r="K161" s="433"/>
      <c r="L161" s="434"/>
      <c r="M161" s="434"/>
      <c r="N161" s="434"/>
      <c r="O161" s="431"/>
      <c r="P161" s="503"/>
      <c r="Q161" s="496"/>
      <c r="R161" s="427"/>
      <c r="S161" s="500">
        <f t="shared" si="18"/>
        <v>0</v>
      </c>
      <c r="T161" s="500">
        <f t="shared" si="19"/>
        <v>0</v>
      </c>
    </row>
    <row r="162" spans="1:20" s="242" customFormat="1" ht="17.25" x14ac:dyDescent="0.2">
      <c r="A162" s="427"/>
      <c r="B162" s="427"/>
      <c r="C162" s="427"/>
      <c r="D162" s="428" t="str">
        <f t="shared" si="16"/>
        <v/>
      </c>
      <c r="E162" s="428" t="str">
        <f t="shared" si="17"/>
        <v/>
      </c>
      <c r="F162" s="427"/>
      <c r="G162" s="427"/>
      <c r="H162" s="427"/>
      <c r="I162" s="427"/>
      <c r="J162" s="432"/>
      <c r="K162" s="433"/>
      <c r="L162" s="434"/>
      <c r="M162" s="434"/>
      <c r="N162" s="434"/>
      <c r="O162" s="431"/>
      <c r="P162" s="503"/>
      <c r="Q162" s="496"/>
      <c r="R162" s="427"/>
      <c r="S162" s="500">
        <f t="shared" si="18"/>
        <v>0</v>
      </c>
      <c r="T162" s="500">
        <f t="shared" si="19"/>
        <v>0</v>
      </c>
    </row>
    <row r="163" spans="1:20" s="242" customFormat="1" ht="17.25" x14ac:dyDescent="0.2">
      <c r="A163" s="427"/>
      <c r="B163" s="427"/>
      <c r="C163" s="427"/>
      <c r="D163" s="428" t="str">
        <f t="shared" si="16"/>
        <v/>
      </c>
      <c r="E163" s="428" t="str">
        <f t="shared" si="17"/>
        <v/>
      </c>
      <c r="F163" s="427"/>
      <c r="G163" s="427"/>
      <c r="H163" s="427"/>
      <c r="I163" s="427"/>
      <c r="J163" s="432"/>
      <c r="K163" s="433"/>
      <c r="L163" s="434"/>
      <c r="M163" s="434"/>
      <c r="N163" s="434"/>
      <c r="O163" s="431"/>
      <c r="P163" s="503"/>
      <c r="Q163" s="496"/>
      <c r="R163" s="427"/>
      <c r="S163" s="500">
        <f t="shared" si="18"/>
        <v>0</v>
      </c>
      <c r="T163" s="500">
        <f t="shared" si="19"/>
        <v>0</v>
      </c>
    </row>
    <row r="164" spans="1:20" s="242" customFormat="1" ht="17.25" x14ac:dyDescent="0.2">
      <c r="A164" s="427"/>
      <c r="B164" s="427"/>
      <c r="C164" s="427"/>
      <c r="D164" s="428" t="str">
        <f t="shared" si="16"/>
        <v/>
      </c>
      <c r="E164" s="428" t="str">
        <f t="shared" si="17"/>
        <v/>
      </c>
      <c r="F164" s="427"/>
      <c r="G164" s="427"/>
      <c r="H164" s="427"/>
      <c r="I164" s="427"/>
      <c r="J164" s="432"/>
      <c r="K164" s="433"/>
      <c r="L164" s="434"/>
      <c r="M164" s="434"/>
      <c r="N164" s="434"/>
      <c r="O164" s="431"/>
      <c r="P164" s="503"/>
      <c r="Q164" s="496"/>
      <c r="R164" s="427"/>
      <c r="S164" s="500">
        <f t="shared" si="18"/>
        <v>0</v>
      </c>
      <c r="T164" s="500">
        <f t="shared" si="19"/>
        <v>0</v>
      </c>
    </row>
    <row r="165" spans="1:20" s="242" customFormat="1" ht="17.25" x14ac:dyDescent="0.2">
      <c r="A165" s="427"/>
      <c r="B165" s="427"/>
      <c r="C165" s="427"/>
      <c r="D165" s="428" t="str">
        <f t="shared" si="16"/>
        <v/>
      </c>
      <c r="E165" s="428" t="str">
        <f t="shared" si="17"/>
        <v/>
      </c>
      <c r="F165" s="427"/>
      <c r="G165" s="427"/>
      <c r="H165" s="427"/>
      <c r="I165" s="427"/>
      <c r="J165" s="432"/>
      <c r="K165" s="433"/>
      <c r="L165" s="434"/>
      <c r="M165" s="434"/>
      <c r="N165" s="434"/>
      <c r="O165" s="431"/>
      <c r="P165" s="503"/>
      <c r="Q165" s="496"/>
      <c r="R165" s="427"/>
      <c r="S165" s="500">
        <f t="shared" si="18"/>
        <v>0</v>
      </c>
      <c r="T165" s="500">
        <f t="shared" si="19"/>
        <v>0</v>
      </c>
    </row>
    <row r="166" spans="1:20" s="242" customFormat="1" ht="17.25" x14ac:dyDescent="0.2">
      <c r="A166" s="427"/>
      <c r="B166" s="427"/>
      <c r="C166" s="427"/>
      <c r="D166" s="428" t="str">
        <f t="shared" si="16"/>
        <v/>
      </c>
      <c r="E166" s="428" t="str">
        <f t="shared" si="17"/>
        <v/>
      </c>
      <c r="F166" s="427"/>
      <c r="G166" s="427"/>
      <c r="H166" s="427"/>
      <c r="I166" s="427"/>
      <c r="J166" s="432"/>
      <c r="K166" s="433"/>
      <c r="L166" s="434"/>
      <c r="M166" s="434"/>
      <c r="N166" s="434"/>
      <c r="O166" s="431"/>
      <c r="P166" s="503"/>
      <c r="Q166" s="496"/>
      <c r="R166" s="427"/>
      <c r="S166" s="500">
        <f t="shared" si="18"/>
        <v>0</v>
      </c>
      <c r="T166" s="500">
        <f t="shared" si="19"/>
        <v>0</v>
      </c>
    </row>
    <row r="167" spans="1:20" s="242" customFormat="1" ht="17.25" x14ac:dyDescent="0.2">
      <c r="A167" s="427"/>
      <c r="B167" s="427"/>
      <c r="C167" s="427"/>
      <c r="D167" s="428" t="str">
        <f t="shared" si="16"/>
        <v/>
      </c>
      <c r="E167" s="428" t="str">
        <f t="shared" si="17"/>
        <v/>
      </c>
      <c r="F167" s="427"/>
      <c r="G167" s="427"/>
      <c r="H167" s="427"/>
      <c r="I167" s="427"/>
      <c r="J167" s="432"/>
      <c r="K167" s="433"/>
      <c r="L167" s="434"/>
      <c r="M167" s="434"/>
      <c r="N167" s="434"/>
      <c r="O167" s="431"/>
      <c r="P167" s="503"/>
      <c r="Q167" s="496"/>
      <c r="R167" s="427"/>
      <c r="S167" s="500">
        <f t="shared" si="18"/>
        <v>0</v>
      </c>
      <c r="T167" s="500">
        <f t="shared" si="19"/>
        <v>0</v>
      </c>
    </row>
    <row r="168" spans="1:20" s="242" customFormat="1" ht="17.25" x14ac:dyDescent="0.2">
      <c r="A168" s="427"/>
      <c r="B168" s="427"/>
      <c r="C168" s="427"/>
      <c r="D168" s="428" t="str">
        <f t="shared" si="16"/>
        <v/>
      </c>
      <c r="E168" s="428" t="str">
        <f t="shared" si="17"/>
        <v/>
      </c>
      <c r="F168" s="427"/>
      <c r="G168" s="427"/>
      <c r="H168" s="427"/>
      <c r="I168" s="427"/>
      <c r="J168" s="432"/>
      <c r="K168" s="433"/>
      <c r="L168" s="434"/>
      <c r="M168" s="434"/>
      <c r="N168" s="434"/>
      <c r="O168" s="431"/>
      <c r="P168" s="503"/>
      <c r="Q168" s="496"/>
      <c r="R168" s="427"/>
      <c r="S168" s="500">
        <f t="shared" si="18"/>
        <v>0</v>
      </c>
      <c r="T168" s="500">
        <f t="shared" si="19"/>
        <v>0</v>
      </c>
    </row>
    <row r="169" spans="1:20" s="242" customFormat="1" ht="17.25" x14ac:dyDescent="0.2">
      <c r="A169" s="427"/>
      <c r="B169" s="427"/>
      <c r="C169" s="427"/>
      <c r="D169" s="428" t="str">
        <f t="shared" si="16"/>
        <v/>
      </c>
      <c r="E169" s="428" t="str">
        <f t="shared" si="17"/>
        <v/>
      </c>
      <c r="F169" s="427"/>
      <c r="G169" s="427"/>
      <c r="H169" s="427"/>
      <c r="I169" s="427"/>
      <c r="J169" s="432"/>
      <c r="K169" s="433"/>
      <c r="L169" s="434"/>
      <c r="M169" s="434"/>
      <c r="N169" s="434"/>
      <c r="O169" s="431"/>
      <c r="P169" s="503"/>
      <c r="Q169" s="496"/>
      <c r="R169" s="427"/>
      <c r="S169" s="500">
        <f t="shared" si="18"/>
        <v>0</v>
      </c>
      <c r="T169" s="500">
        <f t="shared" si="19"/>
        <v>0</v>
      </c>
    </row>
    <row r="170" spans="1:20" s="242" customFormat="1" ht="17.25" x14ac:dyDescent="0.2">
      <c r="A170" s="427"/>
      <c r="B170" s="427"/>
      <c r="C170" s="427"/>
      <c r="D170" s="428" t="str">
        <f t="shared" si="16"/>
        <v/>
      </c>
      <c r="E170" s="428" t="str">
        <f t="shared" si="17"/>
        <v/>
      </c>
      <c r="F170" s="427"/>
      <c r="G170" s="427"/>
      <c r="H170" s="427"/>
      <c r="I170" s="427"/>
      <c r="J170" s="432"/>
      <c r="K170" s="433"/>
      <c r="L170" s="434"/>
      <c r="M170" s="434"/>
      <c r="N170" s="434"/>
      <c r="O170" s="431"/>
      <c r="P170" s="503"/>
      <c r="Q170" s="496"/>
      <c r="R170" s="427"/>
      <c r="S170" s="500">
        <f t="shared" si="18"/>
        <v>0</v>
      </c>
      <c r="T170" s="500">
        <f t="shared" si="19"/>
        <v>0</v>
      </c>
    </row>
    <row r="171" spans="1:20" s="242" customFormat="1" ht="17.25" x14ac:dyDescent="0.2">
      <c r="A171" s="427"/>
      <c r="B171" s="427"/>
      <c r="C171" s="427"/>
      <c r="D171" s="428" t="str">
        <f t="shared" si="16"/>
        <v/>
      </c>
      <c r="E171" s="428" t="str">
        <f t="shared" si="17"/>
        <v/>
      </c>
      <c r="F171" s="427"/>
      <c r="G171" s="427"/>
      <c r="H171" s="427"/>
      <c r="I171" s="427"/>
      <c r="J171" s="432"/>
      <c r="K171" s="433"/>
      <c r="L171" s="434"/>
      <c r="M171" s="434"/>
      <c r="N171" s="434"/>
      <c r="O171" s="431"/>
      <c r="P171" s="503"/>
      <c r="Q171" s="496"/>
      <c r="R171" s="427"/>
      <c r="S171" s="500">
        <f t="shared" si="18"/>
        <v>0</v>
      </c>
      <c r="T171" s="500">
        <f t="shared" si="19"/>
        <v>0</v>
      </c>
    </row>
    <row r="172" spans="1:20" s="242" customFormat="1" ht="17.25" x14ac:dyDescent="0.2">
      <c r="A172" s="427"/>
      <c r="B172" s="427"/>
      <c r="C172" s="427"/>
      <c r="D172" s="428" t="str">
        <f t="shared" si="16"/>
        <v/>
      </c>
      <c r="E172" s="428" t="str">
        <f t="shared" si="17"/>
        <v/>
      </c>
      <c r="F172" s="427"/>
      <c r="G172" s="427"/>
      <c r="H172" s="427"/>
      <c r="I172" s="427"/>
      <c r="J172" s="432"/>
      <c r="K172" s="433"/>
      <c r="L172" s="434"/>
      <c r="M172" s="434"/>
      <c r="N172" s="434"/>
      <c r="O172" s="431"/>
      <c r="P172" s="503"/>
      <c r="Q172" s="496"/>
      <c r="R172" s="427"/>
      <c r="S172" s="500">
        <f t="shared" si="18"/>
        <v>0</v>
      </c>
      <c r="T172" s="500">
        <f t="shared" si="19"/>
        <v>0</v>
      </c>
    </row>
    <row r="173" spans="1:20" s="242" customFormat="1" ht="17.25" x14ac:dyDescent="0.2">
      <c r="A173" s="427"/>
      <c r="B173" s="427"/>
      <c r="C173" s="427"/>
      <c r="D173" s="428" t="str">
        <f t="shared" si="16"/>
        <v/>
      </c>
      <c r="E173" s="428" t="str">
        <f t="shared" si="17"/>
        <v/>
      </c>
      <c r="F173" s="427"/>
      <c r="G173" s="427"/>
      <c r="H173" s="427"/>
      <c r="I173" s="427"/>
      <c r="J173" s="432"/>
      <c r="K173" s="433"/>
      <c r="L173" s="434"/>
      <c r="M173" s="434"/>
      <c r="N173" s="434"/>
      <c r="O173" s="431"/>
      <c r="P173" s="503"/>
      <c r="Q173" s="496"/>
      <c r="R173" s="427"/>
      <c r="S173" s="500">
        <f t="shared" si="18"/>
        <v>0</v>
      </c>
      <c r="T173" s="500">
        <f t="shared" si="19"/>
        <v>0</v>
      </c>
    </row>
    <row r="174" spans="1:20" s="242" customFormat="1" ht="17.25" x14ac:dyDescent="0.2">
      <c r="A174" s="427"/>
      <c r="B174" s="427"/>
      <c r="C174" s="427"/>
      <c r="D174" s="428" t="str">
        <f t="shared" ref="D174:D200" si="20">IF(ISBLANK(A174),"", "EMPG")</f>
        <v/>
      </c>
      <c r="E174" s="428" t="str">
        <f t="shared" ref="E174:E200" si="21">IF(ISBLANK(A174),"", "EMG")</f>
        <v/>
      </c>
      <c r="F174" s="427"/>
      <c r="G174" s="427"/>
      <c r="H174" s="427"/>
      <c r="I174" s="427"/>
      <c r="J174" s="432"/>
      <c r="K174" s="433"/>
      <c r="L174" s="434"/>
      <c r="M174" s="434"/>
      <c r="N174" s="434"/>
      <c r="O174" s="431"/>
      <c r="P174" s="503"/>
      <c r="Q174" s="496"/>
      <c r="R174" s="427"/>
      <c r="S174" s="500">
        <f t="shared" ref="S174:S200" si="22">Q174+P174</f>
        <v>0</v>
      </c>
      <c r="T174" s="500">
        <f t="shared" ref="T174:T200" si="23">O174-S174</f>
        <v>0</v>
      </c>
    </row>
    <row r="175" spans="1:20" s="242" customFormat="1" ht="17.25" x14ac:dyDescent="0.2">
      <c r="A175" s="427"/>
      <c r="B175" s="427"/>
      <c r="C175" s="427"/>
      <c r="D175" s="428" t="str">
        <f t="shared" si="20"/>
        <v/>
      </c>
      <c r="E175" s="428" t="str">
        <f t="shared" si="21"/>
        <v/>
      </c>
      <c r="F175" s="427"/>
      <c r="G175" s="427"/>
      <c r="H175" s="427"/>
      <c r="I175" s="427"/>
      <c r="J175" s="432"/>
      <c r="K175" s="433"/>
      <c r="L175" s="434"/>
      <c r="M175" s="434"/>
      <c r="N175" s="434"/>
      <c r="O175" s="431"/>
      <c r="P175" s="503"/>
      <c r="Q175" s="496"/>
      <c r="R175" s="427"/>
      <c r="S175" s="500">
        <f t="shared" si="22"/>
        <v>0</v>
      </c>
      <c r="T175" s="500">
        <f t="shared" si="23"/>
        <v>0</v>
      </c>
    </row>
    <row r="176" spans="1:20" s="242" customFormat="1" ht="17.25" x14ac:dyDescent="0.2">
      <c r="A176" s="427"/>
      <c r="B176" s="427"/>
      <c r="C176" s="427"/>
      <c r="D176" s="428" t="str">
        <f t="shared" si="20"/>
        <v/>
      </c>
      <c r="E176" s="428" t="str">
        <f t="shared" si="21"/>
        <v/>
      </c>
      <c r="F176" s="427"/>
      <c r="G176" s="427"/>
      <c r="H176" s="427"/>
      <c r="I176" s="427"/>
      <c r="J176" s="432"/>
      <c r="K176" s="433"/>
      <c r="L176" s="434"/>
      <c r="M176" s="434"/>
      <c r="N176" s="434"/>
      <c r="O176" s="431"/>
      <c r="P176" s="503"/>
      <c r="Q176" s="496"/>
      <c r="R176" s="427"/>
      <c r="S176" s="500">
        <f t="shared" si="22"/>
        <v>0</v>
      </c>
      <c r="T176" s="500">
        <f t="shared" si="23"/>
        <v>0</v>
      </c>
    </row>
    <row r="177" spans="1:20" s="242" customFormat="1" ht="17.25" x14ac:dyDescent="0.2">
      <c r="A177" s="427"/>
      <c r="B177" s="427"/>
      <c r="C177" s="427"/>
      <c r="D177" s="428" t="str">
        <f t="shared" si="20"/>
        <v/>
      </c>
      <c r="E177" s="428" t="str">
        <f t="shared" si="21"/>
        <v/>
      </c>
      <c r="F177" s="427"/>
      <c r="G177" s="427"/>
      <c r="H177" s="427"/>
      <c r="I177" s="427"/>
      <c r="J177" s="432"/>
      <c r="K177" s="433"/>
      <c r="L177" s="434"/>
      <c r="M177" s="434"/>
      <c r="N177" s="434"/>
      <c r="O177" s="431"/>
      <c r="P177" s="503"/>
      <c r="Q177" s="496"/>
      <c r="R177" s="427"/>
      <c r="S177" s="500">
        <f t="shared" si="22"/>
        <v>0</v>
      </c>
      <c r="T177" s="500">
        <f t="shared" si="23"/>
        <v>0</v>
      </c>
    </row>
    <row r="178" spans="1:20" s="242" customFormat="1" ht="17.25" x14ac:dyDescent="0.2">
      <c r="A178" s="427"/>
      <c r="B178" s="427"/>
      <c r="C178" s="427"/>
      <c r="D178" s="428" t="str">
        <f t="shared" si="20"/>
        <v/>
      </c>
      <c r="E178" s="428" t="str">
        <f t="shared" si="21"/>
        <v/>
      </c>
      <c r="F178" s="427"/>
      <c r="G178" s="427"/>
      <c r="H178" s="427"/>
      <c r="I178" s="427"/>
      <c r="J178" s="432"/>
      <c r="K178" s="433"/>
      <c r="L178" s="434"/>
      <c r="M178" s="434"/>
      <c r="N178" s="434"/>
      <c r="O178" s="431"/>
      <c r="P178" s="503"/>
      <c r="Q178" s="496"/>
      <c r="R178" s="427"/>
      <c r="S178" s="500">
        <f t="shared" si="22"/>
        <v>0</v>
      </c>
      <c r="T178" s="500">
        <f t="shared" si="23"/>
        <v>0</v>
      </c>
    </row>
    <row r="179" spans="1:20" s="242" customFormat="1" ht="17.25" x14ac:dyDescent="0.2">
      <c r="A179" s="427"/>
      <c r="B179" s="427"/>
      <c r="C179" s="427"/>
      <c r="D179" s="428" t="str">
        <f t="shared" si="20"/>
        <v/>
      </c>
      <c r="E179" s="428" t="str">
        <f t="shared" si="21"/>
        <v/>
      </c>
      <c r="F179" s="427"/>
      <c r="G179" s="427"/>
      <c r="H179" s="427"/>
      <c r="I179" s="427"/>
      <c r="J179" s="432"/>
      <c r="K179" s="433"/>
      <c r="L179" s="434"/>
      <c r="M179" s="434"/>
      <c r="N179" s="434"/>
      <c r="O179" s="431"/>
      <c r="P179" s="503"/>
      <c r="Q179" s="496"/>
      <c r="R179" s="427"/>
      <c r="S179" s="500">
        <f t="shared" si="22"/>
        <v>0</v>
      </c>
      <c r="T179" s="500">
        <f t="shared" si="23"/>
        <v>0</v>
      </c>
    </row>
    <row r="180" spans="1:20" s="242" customFormat="1" ht="17.25" x14ac:dyDescent="0.2">
      <c r="A180" s="427"/>
      <c r="B180" s="427"/>
      <c r="C180" s="427"/>
      <c r="D180" s="428" t="str">
        <f t="shared" si="20"/>
        <v/>
      </c>
      <c r="E180" s="428" t="str">
        <f t="shared" si="21"/>
        <v/>
      </c>
      <c r="F180" s="427"/>
      <c r="G180" s="427"/>
      <c r="H180" s="427"/>
      <c r="I180" s="427"/>
      <c r="J180" s="432"/>
      <c r="K180" s="433"/>
      <c r="L180" s="434"/>
      <c r="M180" s="434"/>
      <c r="N180" s="434"/>
      <c r="O180" s="431"/>
      <c r="P180" s="503"/>
      <c r="Q180" s="496"/>
      <c r="R180" s="427"/>
      <c r="S180" s="500">
        <f t="shared" si="22"/>
        <v>0</v>
      </c>
      <c r="T180" s="500">
        <f t="shared" si="23"/>
        <v>0</v>
      </c>
    </row>
    <row r="181" spans="1:20" s="242" customFormat="1" ht="17.25" x14ac:dyDescent="0.2">
      <c r="A181" s="427"/>
      <c r="B181" s="427"/>
      <c r="C181" s="427"/>
      <c r="D181" s="428" t="str">
        <f t="shared" si="20"/>
        <v/>
      </c>
      <c r="E181" s="428" t="str">
        <f t="shared" si="21"/>
        <v/>
      </c>
      <c r="F181" s="427"/>
      <c r="G181" s="427"/>
      <c r="H181" s="427"/>
      <c r="I181" s="427"/>
      <c r="J181" s="432"/>
      <c r="K181" s="433"/>
      <c r="L181" s="434"/>
      <c r="M181" s="434"/>
      <c r="N181" s="434"/>
      <c r="O181" s="431"/>
      <c r="P181" s="503"/>
      <c r="Q181" s="496"/>
      <c r="R181" s="427"/>
      <c r="S181" s="500">
        <f t="shared" si="22"/>
        <v>0</v>
      </c>
      <c r="T181" s="500">
        <f t="shared" si="23"/>
        <v>0</v>
      </c>
    </row>
    <row r="182" spans="1:20" s="242" customFormat="1" ht="17.25" x14ac:dyDescent="0.2">
      <c r="A182" s="427"/>
      <c r="B182" s="427"/>
      <c r="C182" s="427"/>
      <c r="D182" s="428" t="str">
        <f t="shared" si="20"/>
        <v/>
      </c>
      <c r="E182" s="428" t="str">
        <f t="shared" si="21"/>
        <v/>
      </c>
      <c r="F182" s="427"/>
      <c r="G182" s="427"/>
      <c r="H182" s="427"/>
      <c r="I182" s="427"/>
      <c r="J182" s="432"/>
      <c r="K182" s="433"/>
      <c r="L182" s="434"/>
      <c r="M182" s="434"/>
      <c r="N182" s="434"/>
      <c r="O182" s="431"/>
      <c r="P182" s="503"/>
      <c r="Q182" s="496"/>
      <c r="R182" s="427"/>
      <c r="S182" s="500">
        <f t="shared" si="22"/>
        <v>0</v>
      </c>
      <c r="T182" s="500">
        <f t="shared" si="23"/>
        <v>0</v>
      </c>
    </row>
    <row r="183" spans="1:20" s="242" customFormat="1" ht="17.25" x14ac:dyDescent="0.2">
      <c r="A183" s="427"/>
      <c r="B183" s="427"/>
      <c r="C183" s="427"/>
      <c r="D183" s="428" t="str">
        <f t="shared" si="20"/>
        <v/>
      </c>
      <c r="E183" s="428" t="str">
        <f t="shared" si="21"/>
        <v/>
      </c>
      <c r="F183" s="427"/>
      <c r="G183" s="427"/>
      <c r="H183" s="427"/>
      <c r="I183" s="427"/>
      <c r="J183" s="432"/>
      <c r="K183" s="433"/>
      <c r="L183" s="434"/>
      <c r="M183" s="434"/>
      <c r="N183" s="434"/>
      <c r="O183" s="431"/>
      <c r="P183" s="503"/>
      <c r="Q183" s="496"/>
      <c r="R183" s="427"/>
      <c r="S183" s="500">
        <f t="shared" si="22"/>
        <v>0</v>
      </c>
      <c r="T183" s="500">
        <f t="shared" si="23"/>
        <v>0</v>
      </c>
    </row>
    <row r="184" spans="1:20" s="242" customFormat="1" ht="17.25" x14ac:dyDescent="0.2">
      <c r="A184" s="427"/>
      <c r="B184" s="427"/>
      <c r="C184" s="427"/>
      <c r="D184" s="428" t="str">
        <f t="shared" si="20"/>
        <v/>
      </c>
      <c r="E184" s="428" t="str">
        <f t="shared" si="21"/>
        <v/>
      </c>
      <c r="F184" s="427"/>
      <c r="G184" s="427"/>
      <c r="H184" s="427"/>
      <c r="I184" s="427"/>
      <c r="J184" s="432"/>
      <c r="K184" s="433"/>
      <c r="L184" s="434"/>
      <c r="M184" s="434"/>
      <c r="N184" s="434"/>
      <c r="O184" s="431"/>
      <c r="P184" s="503"/>
      <c r="Q184" s="496"/>
      <c r="R184" s="427"/>
      <c r="S184" s="500">
        <f t="shared" si="22"/>
        <v>0</v>
      </c>
      <c r="T184" s="500">
        <f t="shared" si="23"/>
        <v>0</v>
      </c>
    </row>
    <row r="185" spans="1:20" s="242" customFormat="1" ht="17.25" x14ac:dyDescent="0.2">
      <c r="A185" s="427"/>
      <c r="B185" s="427"/>
      <c r="C185" s="427"/>
      <c r="D185" s="428" t="str">
        <f t="shared" si="20"/>
        <v/>
      </c>
      <c r="E185" s="428" t="str">
        <f t="shared" si="21"/>
        <v/>
      </c>
      <c r="F185" s="427"/>
      <c r="G185" s="427"/>
      <c r="H185" s="427"/>
      <c r="I185" s="427"/>
      <c r="J185" s="432"/>
      <c r="K185" s="433"/>
      <c r="L185" s="434"/>
      <c r="M185" s="434"/>
      <c r="N185" s="434"/>
      <c r="O185" s="431"/>
      <c r="P185" s="503"/>
      <c r="Q185" s="496"/>
      <c r="R185" s="427"/>
      <c r="S185" s="500">
        <f t="shared" si="22"/>
        <v>0</v>
      </c>
      <c r="T185" s="500">
        <f t="shared" si="23"/>
        <v>0</v>
      </c>
    </row>
    <row r="186" spans="1:20" s="242" customFormat="1" ht="17.25" x14ac:dyDescent="0.2">
      <c r="A186" s="427"/>
      <c r="B186" s="427"/>
      <c r="C186" s="427"/>
      <c r="D186" s="428" t="str">
        <f t="shared" si="20"/>
        <v/>
      </c>
      <c r="E186" s="428" t="str">
        <f t="shared" si="21"/>
        <v/>
      </c>
      <c r="F186" s="427"/>
      <c r="G186" s="427"/>
      <c r="H186" s="427"/>
      <c r="I186" s="427"/>
      <c r="J186" s="432"/>
      <c r="K186" s="433"/>
      <c r="L186" s="434"/>
      <c r="M186" s="434"/>
      <c r="N186" s="434"/>
      <c r="O186" s="431"/>
      <c r="P186" s="503"/>
      <c r="Q186" s="496"/>
      <c r="R186" s="427"/>
      <c r="S186" s="500">
        <f t="shared" si="22"/>
        <v>0</v>
      </c>
      <c r="T186" s="500">
        <f t="shared" si="23"/>
        <v>0</v>
      </c>
    </row>
    <row r="187" spans="1:20" s="242" customFormat="1" ht="17.25" x14ac:dyDescent="0.2">
      <c r="A187" s="427"/>
      <c r="B187" s="427"/>
      <c r="C187" s="427"/>
      <c r="D187" s="428" t="str">
        <f t="shared" si="20"/>
        <v/>
      </c>
      <c r="E187" s="428" t="str">
        <f t="shared" si="21"/>
        <v/>
      </c>
      <c r="F187" s="427"/>
      <c r="G187" s="427"/>
      <c r="H187" s="427"/>
      <c r="I187" s="427"/>
      <c r="J187" s="432"/>
      <c r="K187" s="433"/>
      <c r="L187" s="434"/>
      <c r="M187" s="434"/>
      <c r="N187" s="434"/>
      <c r="O187" s="431"/>
      <c r="P187" s="503"/>
      <c r="Q187" s="496"/>
      <c r="R187" s="427"/>
      <c r="S187" s="500">
        <f t="shared" si="22"/>
        <v>0</v>
      </c>
      <c r="T187" s="500">
        <f t="shared" si="23"/>
        <v>0</v>
      </c>
    </row>
    <row r="188" spans="1:20" s="242" customFormat="1" ht="17.25" x14ac:dyDescent="0.2">
      <c r="A188" s="427"/>
      <c r="B188" s="427"/>
      <c r="C188" s="427"/>
      <c r="D188" s="428" t="str">
        <f t="shared" si="20"/>
        <v/>
      </c>
      <c r="E188" s="428" t="str">
        <f t="shared" si="21"/>
        <v/>
      </c>
      <c r="F188" s="427"/>
      <c r="G188" s="427"/>
      <c r="H188" s="427"/>
      <c r="I188" s="427"/>
      <c r="J188" s="432"/>
      <c r="K188" s="433"/>
      <c r="L188" s="434"/>
      <c r="M188" s="434"/>
      <c r="N188" s="434"/>
      <c r="O188" s="431"/>
      <c r="P188" s="503"/>
      <c r="Q188" s="496"/>
      <c r="R188" s="427"/>
      <c r="S188" s="500">
        <f t="shared" si="22"/>
        <v>0</v>
      </c>
      <c r="T188" s="500">
        <f t="shared" si="23"/>
        <v>0</v>
      </c>
    </row>
    <row r="189" spans="1:20" s="242" customFormat="1" ht="17.25" x14ac:dyDescent="0.2">
      <c r="A189" s="427"/>
      <c r="B189" s="427"/>
      <c r="C189" s="427"/>
      <c r="D189" s="428" t="str">
        <f t="shared" si="20"/>
        <v/>
      </c>
      <c r="E189" s="428" t="str">
        <f t="shared" si="21"/>
        <v/>
      </c>
      <c r="F189" s="427"/>
      <c r="G189" s="427"/>
      <c r="H189" s="427"/>
      <c r="I189" s="427"/>
      <c r="J189" s="432"/>
      <c r="K189" s="433"/>
      <c r="L189" s="434"/>
      <c r="M189" s="434"/>
      <c r="N189" s="434"/>
      <c r="O189" s="431"/>
      <c r="P189" s="503"/>
      <c r="Q189" s="496"/>
      <c r="R189" s="427"/>
      <c r="S189" s="500">
        <f t="shared" si="22"/>
        <v>0</v>
      </c>
      <c r="T189" s="500">
        <f t="shared" si="23"/>
        <v>0</v>
      </c>
    </row>
    <row r="190" spans="1:20" s="242" customFormat="1" ht="17.25" x14ac:dyDescent="0.2">
      <c r="A190" s="427"/>
      <c r="B190" s="427"/>
      <c r="C190" s="427"/>
      <c r="D190" s="428" t="str">
        <f t="shared" si="20"/>
        <v/>
      </c>
      <c r="E190" s="428" t="str">
        <f t="shared" si="21"/>
        <v/>
      </c>
      <c r="F190" s="427"/>
      <c r="G190" s="427"/>
      <c r="H190" s="427"/>
      <c r="I190" s="427"/>
      <c r="J190" s="432"/>
      <c r="K190" s="433"/>
      <c r="L190" s="434"/>
      <c r="M190" s="434"/>
      <c r="N190" s="434"/>
      <c r="O190" s="483"/>
      <c r="P190" s="504"/>
      <c r="Q190" s="496"/>
      <c r="R190" s="427"/>
      <c r="S190" s="500">
        <f t="shared" si="22"/>
        <v>0</v>
      </c>
      <c r="T190" s="500">
        <f t="shared" si="23"/>
        <v>0</v>
      </c>
    </row>
    <row r="191" spans="1:20" s="242" customFormat="1" ht="17.25" x14ac:dyDescent="0.2">
      <c r="A191" s="427"/>
      <c r="B191" s="427"/>
      <c r="C191" s="427"/>
      <c r="D191" s="428" t="str">
        <f t="shared" si="20"/>
        <v/>
      </c>
      <c r="E191" s="428" t="str">
        <f t="shared" si="21"/>
        <v/>
      </c>
      <c r="F191" s="427"/>
      <c r="G191" s="427"/>
      <c r="H191" s="427"/>
      <c r="I191" s="427"/>
      <c r="J191" s="432"/>
      <c r="K191" s="433"/>
      <c r="L191" s="434"/>
      <c r="M191" s="434"/>
      <c r="N191" s="434"/>
      <c r="O191" s="431"/>
      <c r="P191" s="503"/>
      <c r="Q191" s="496"/>
      <c r="R191" s="427"/>
      <c r="S191" s="500">
        <f t="shared" si="22"/>
        <v>0</v>
      </c>
      <c r="T191" s="500">
        <f t="shared" si="23"/>
        <v>0</v>
      </c>
    </row>
    <row r="192" spans="1:20" s="242" customFormat="1" ht="17.25" x14ac:dyDescent="0.2">
      <c r="A192" s="427"/>
      <c r="B192" s="427"/>
      <c r="C192" s="427"/>
      <c r="D192" s="428" t="str">
        <f t="shared" si="20"/>
        <v/>
      </c>
      <c r="E192" s="428" t="str">
        <f t="shared" si="21"/>
        <v/>
      </c>
      <c r="F192" s="427"/>
      <c r="G192" s="427"/>
      <c r="H192" s="427"/>
      <c r="I192" s="427"/>
      <c r="J192" s="432"/>
      <c r="K192" s="433"/>
      <c r="L192" s="434"/>
      <c r="M192" s="434"/>
      <c r="N192" s="434"/>
      <c r="O192" s="431"/>
      <c r="P192" s="503"/>
      <c r="Q192" s="496"/>
      <c r="R192" s="427"/>
      <c r="S192" s="500">
        <f t="shared" si="22"/>
        <v>0</v>
      </c>
      <c r="T192" s="500">
        <f t="shared" si="23"/>
        <v>0</v>
      </c>
    </row>
    <row r="193" spans="1:20" s="242" customFormat="1" ht="17.25" x14ac:dyDescent="0.2">
      <c r="A193" s="427"/>
      <c r="B193" s="427"/>
      <c r="C193" s="427"/>
      <c r="D193" s="428" t="str">
        <f t="shared" si="20"/>
        <v/>
      </c>
      <c r="E193" s="428" t="str">
        <f t="shared" si="21"/>
        <v/>
      </c>
      <c r="F193" s="427"/>
      <c r="G193" s="427"/>
      <c r="H193" s="427"/>
      <c r="I193" s="427"/>
      <c r="J193" s="432"/>
      <c r="K193" s="433"/>
      <c r="L193" s="434"/>
      <c r="M193" s="434"/>
      <c r="N193" s="434"/>
      <c r="O193" s="431"/>
      <c r="P193" s="503"/>
      <c r="Q193" s="496"/>
      <c r="R193" s="427"/>
      <c r="S193" s="500">
        <f t="shared" si="22"/>
        <v>0</v>
      </c>
      <c r="T193" s="500">
        <f t="shared" si="23"/>
        <v>0</v>
      </c>
    </row>
    <row r="194" spans="1:20" s="242" customFormat="1" ht="17.25" x14ac:dyDescent="0.2">
      <c r="A194" s="427"/>
      <c r="B194" s="427"/>
      <c r="C194" s="427"/>
      <c r="D194" s="428" t="str">
        <f t="shared" si="20"/>
        <v/>
      </c>
      <c r="E194" s="428" t="str">
        <f t="shared" si="21"/>
        <v/>
      </c>
      <c r="F194" s="427"/>
      <c r="G194" s="427"/>
      <c r="H194" s="427"/>
      <c r="I194" s="427"/>
      <c r="J194" s="432"/>
      <c r="K194" s="433"/>
      <c r="L194" s="434"/>
      <c r="M194" s="434"/>
      <c r="N194" s="434"/>
      <c r="O194" s="431"/>
      <c r="P194" s="503"/>
      <c r="Q194" s="496"/>
      <c r="R194" s="427"/>
      <c r="S194" s="500">
        <f t="shared" si="22"/>
        <v>0</v>
      </c>
      <c r="T194" s="500">
        <f t="shared" si="23"/>
        <v>0</v>
      </c>
    </row>
    <row r="195" spans="1:20" s="242" customFormat="1" ht="17.25" x14ac:dyDescent="0.2">
      <c r="A195" s="427"/>
      <c r="B195" s="427"/>
      <c r="C195" s="427"/>
      <c r="D195" s="428" t="str">
        <f t="shared" si="20"/>
        <v/>
      </c>
      <c r="E195" s="428" t="str">
        <f t="shared" si="21"/>
        <v/>
      </c>
      <c r="F195" s="427"/>
      <c r="G195" s="427"/>
      <c r="H195" s="427"/>
      <c r="I195" s="427"/>
      <c r="J195" s="432"/>
      <c r="K195" s="433"/>
      <c r="L195" s="434"/>
      <c r="M195" s="434"/>
      <c r="N195" s="434"/>
      <c r="O195" s="431"/>
      <c r="P195" s="503"/>
      <c r="Q195" s="496"/>
      <c r="R195" s="427"/>
      <c r="S195" s="500">
        <f t="shared" si="22"/>
        <v>0</v>
      </c>
      <c r="T195" s="500">
        <f t="shared" si="23"/>
        <v>0</v>
      </c>
    </row>
    <row r="196" spans="1:20" s="242" customFormat="1" ht="17.25" x14ac:dyDescent="0.2">
      <c r="A196" s="427"/>
      <c r="B196" s="427"/>
      <c r="C196" s="427"/>
      <c r="D196" s="428" t="str">
        <f t="shared" si="20"/>
        <v/>
      </c>
      <c r="E196" s="428" t="str">
        <f t="shared" si="21"/>
        <v/>
      </c>
      <c r="F196" s="427"/>
      <c r="G196" s="427"/>
      <c r="H196" s="427"/>
      <c r="I196" s="427"/>
      <c r="J196" s="432"/>
      <c r="K196" s="433"/>
      <c r="L196" s="434"/>
      <c r="M196" s="434"/>
      <c r="N196" s="434"/>
      <c r="O196" s="431"/>
      <c r="P196" s="503"/>
      <c r="Q196" s="496"/>
      <c r="R196" s="427"/>
      <c r="S196" s="500">
        <f t="shared" si="22"/>
        <v>0</v>
      </c>
      <c r="T196" s="500">
        <f t="shared" si="23"/>
        <v>0</v>
      </c>
    </row>
    <row r="197" spans="1:20" s="242" customFormat="1" ht="17.25" x14ac:dyDescent="0.2">
      <c r="A197" s="427"/>
      <c r="B197" s="427"/>
      <c r="C197" s="427"/>
      <c r="D197" s="428" t="str">
        <f t="shared" si="20"/>
        <v/>
      </c>
      <c r="E197" s="428" t="str">
        <f t="shared" si="21"/>
        <v/>
      </c>
      <c r="F197" s="427"/>
      <c r="G197" s="427"/>
      <c r="H197" s="427"/>
      <c r="I197" s="427"/>
      <c r="J197" s="432"/>
      <c r="K197" s="433"/>
      <c r="L197" s="434"/>
      <c r="M197" s="434"/>
      <c r="N197" s="434"/>
      <c r="O197" s="431"/>
      <c r="P197" s="503"/>
      <c r="Q197" s="496"/>
      <c r="R197" s="427"/>
      <c r="S197" s="500">
        <f t="shared" si="22"/>
        <v>0</v>
      </c>
      <c r="T197" s="500">
        <f t="shared" si="23"/>
        <v>0</v>
      </c>
    </row>
    <row r="198" spans="1:20" s="242" customFormat="1" ht="17.25" x14ac:dyDescent="0.2">
      <c r="A198" s="427"/>
      <c r="B198" s="427"/>
      <c r="C198" s="427"/>
      <c r="D198" s="428" t="str">
        <f t="shared" si="20"/>
        <v/>
      </c>
      <c r="E198" s="428" t="str">
        <f t="shared" si="21"/>
        <v/>
      </c>
      <c r="F198" s="427"/>
      <c r="G198" s="427"/>
      <c r="H198" s="427"/>
      <c r="I198" s="427"/>
      <c r="J198" s="432"/>
      <c r="K198" s="433"/>
      <c r="L198" s="434"/>
      <c r="M198" s="434"/>
      <c r="N198" s="434"/>
      <c r="O198" s="431"/>
      <c r="P198" s="503"/>
      <c r="Q198" s="496"/>
      <c r="R198" s="427"/>
      <c r="S198" s="500">
        <f t="shared" si="22"/>
        <v>0</v>
      </c>
      <c r="T198" s="500">
        <f t="shared" si="23"/>
        <v>0</v>
      </c>
    </row>
    <row r="199" spans="1:20" s="242" customFormat="1" ht="17.25" x14ac:dyDescent="0.2">
      <c r="A199" s="427"/>
      <c r="B199" s="427"/>
      <c r="C199" s="427"/>
      <c r="D199" s="428" t="str">
        <f t="shared" si="20"/>
        <v/>
      </c>
      <c r="E199" s="428" t="str">
        <f t="shared" si="21"/>
        <v/>
      </c>
      <c r="F199" s="427"/>
      <c r="G199" s="427"/>
      <c r="H199" s="427"/>
      <c r="I199" s="427"/>
      <c r="J199" s="432"/>
      <c r="K199" s="433"/>
      <c r="L199" s="434"/>
      <c r="M199" s="434"/>
      <c r="N199" s="434"/>
      <c r="O199" s="431"/>
      <c r="P199" s="503"/>
      <c r="Q199" s="496"/>
      <c r="R199" s="427"/>
      <c r="S199" s="500">
        <f t="shared" si="22"/>
        <v>0</v>
      </c>
      <c r="T199" s="500">
        <f t="shared" si="23"/>
        <v>0</v>
      </c>
    </row>
    <row r="200" spans="1:20" s="242" customFormat="1" ht="17.25" x14ac:dyDescent="0.2">
      <c r="A200" s="427"/>
      <c r="B200" s="427"/>
      <c r="C200" s="427"/>
      <c r="D200" s="428" t="str">
        <f t="shared" si="20"/>
        <v/>
      </c>
      <c r="E200" s="428" t="str">
        <f t="shared" si="21"/>
        <v/>
      </c>
      <c r="F200" s="427"/>
      <c r="G200" s="427"/>
      <c r="H200" s="427"/>
      <c r="I200" s="427"/>
      <c r="J200" s="432"/>
      <c r="K200" s="433"/>
      <c r="L200" s="434"/>
      <c r="M200" s="434"/>
      <c r="N200" s="434"/>
      <c r="O200" s="431"/>
      <c r="P200" s="503"/>
      <c r="Q200" s="496"/>
      <c r="R200" s="427"/>
      <c r="S200" s="500">
        <f t="shared" si="22"/>
        <v>0</v>
      </c>
      <c r="T200" s="500">
        <f t="shared" si="23"/>
        <v>0</v>
      </c>
    </row>
    <row r="201" spans="1:20" s="242" customFormat="1" x14ac:dyDescent="0.2">
      <c r="A201" s="247"/>
      <c r="B201" s="247"/>
      <c r="C201" s="247"/>
      <c r="D201" s="247"/>
      <c r="E201" s="247"/>
      <c r="F201" s="247"/>
      <c r="G201" s="247"/>
      <c r="H201" s="247"/>
      <c r="I201" s="247"/>
      <c r="J201" s="247"/>
      <c r="K201" s="247"/>
      <c r="L201" s="247"/>
      <c r="M201" s="247"/>
      <c r="N201" s="247"/>
      <c r="O201" s="247"/>
      <c r="P201" s="247"/>
      <c r="Q201" s="247"/>
      <c r="R201" s="247"/>
      <c r="S201" s="247"/>
      <c r="T201" s="247"/>
    </row>
    <row r="202" spans="1:20" s="242" customFormat="1" x14ac:dyDescent="0.2">
      <c r="A202" s="247"/>
      <c r="B202" s="247"/>
      <c r="C202" s="247"/>
      <c r="D202" s="247"/>
      <c r="E202" s="247"/>
      <c r="F202" s="247"/>
      <c r="G202" s="247"/>
      <c r="H202" s="247"/>
      <c r="I202" s="247"/>
      <c r="J202" s="247"/>
      <c r="K202" s="247"/>
      <c r="L202" s="247"/>
      <c r="M202" s="247"/>
      <c r="N202" s="247"/>
      <c r="O202" s="247"/>
      <c r="P202" s="247"/>
      <c r="Q202" s="247"/>
      <c r="R202" s="247"/>
      <c r="S202" s="247"/>
      <c r="T202" s="247"/>
    </row>
  </sheetData>
  <sheetProtection password="FF80" sheet="1" objects="1" scenarios="1" formatColumns="0" autoFilter="0"/>
  <customSheetViews>
    <customSheetView guid="{864452AF-FE8B-4AB5-A77B-41D8DD524B81}" scale="70" showPageBreaks="1" showGridLines="0" zeroValues="0" fitToPage="1" printArea="1">
      <pane ySplit="21" topLeftCell="A22" activePane="bottomLeft" state="frozen"/>
      <selection pane="bottomLeft" activeCell="I7" sqref="A5:I7"/>
      <pageMargins left="0.25" right="0.25" top="0.25" bottom="0.25" header="0.25" footer="0.25"/>
      <printOptions horizontalCentered="1"/>
      <pageSetup scale="41" fitToHeight="0" orientation="landscape" useFirstPageNumber="1" r:id="rId1"/>
      <headerFooter alignWithMargins="0">
        <oddFooter>&amp;L&amp;"Tahoma,Regular"&amp;12FMFW v1.18 - 2018</oddFooter>
      </headerFooter>
    </customSheetView>
  </customSheetViews>
  <mergeCells count="15">
    <mergeCell ref="A1:T1"/>
    <mergeCell ref="A4:T4"/>
    <mergeCell ref="A5:P5"/>
    <mergeCell ref="R5:T5"/>
    <mergeCell ref="A2:T2"/>
    <mergeCell ref="A3:T3"/>
    <mergeCell ref="A10:P10"/>
    <mergeCell ref="R8:T8"/>
    <mergeCell ref="R9:T9"/>
    <mergeCell ref="R6:T6"/>
    <mergeCell ref="R7:T7"/>
    <mergeCell ref="A6:P6"/>
    <mergeCell ref="A7:P7"/>
    <mergeCell ref="A8:P8"/>
    <mergeCell ref="A9:P9"/>
  </mergeCells>
  <phoneticPr fontId="2" type="noConversion"/>
  <conditionalFormatting sqref="Q6">
    <cfRule type="notContainsBlanks" dxfId="188" priority="6">
      <formula>LEN(TRIM(Q6))&gt;0</formula>
    </cfRule>
  </conditionalFormatting>
  <conditionalFormatting sqref="R6:T6">
    <cfRule type="expression" dxfId="187" priority="5">
      <formula>NOT(ISBLANK(LabelDate))</formula>
    </cfRule>
  </conditionalFormatting>
  <conditionalFormatting sqref="Q7">
    <cfRule type="notContainsBlanks" dxfId="186" priority="4">
      <formula>LEN(TRIM(Q7))&gt;0</formula>
    </cfRule>
  </conditionalFormatting>
  <conditionalFormatting sqref="R7:T7">
    <cfRule type="expression" dxfId="185" priority="1">
      <formula>AND(NOT(ISBLANK(LabelRequest)),ISBLANK(RequestNumber))</formula>
    </cfRule>
    <cfRule type="expression" dxfId="184" priority="3">
      <formula>NOT(ISBLANK(LabelRequest))</formula>
    </cfRule>
  </conditionalFormatting>
  <conditionalFormatting sqref="Q12 Q14:Q200">
    <cfRule type="cellIs" dxfId="183" priority="2" operator="notEqual">
      <formula>0</formula>
    </cfRule>
  </conditionalFormatting>
  <dataValidations count="11">
    <dataValidation type="list" allowBlank="1" showInputMessage="1" showErrorMessage="1" sqref="F14:F200">
      <formula1>SOURCE_SolutionAreaSubCategoryExercise</formula1>
    </dataValidation>
    <dataValidation type="list" allowBlank="1" showInputMessage="1" showErrorMessage="1" sqref="A14:A200">
      <formula1>SOURCE_ProjectLetter</formula1>
    </dataValidation>
    <dataValidation type="list" allowBlank="1" showInputMessage="1" sqref="L14:L200">
      <formula1>"Yes, No"</formula1>
    </dataValidation>
    <dataValidation type="list" allowBlank="1" showInputMessage="1" showErrorMessage="1" sqref="B14:B200">
      <formula1>"Direct,Subaward"</formula1>
    </dataValidation>
    <dataValidation type="list" allowBlank="1" showInputMessage="1" showErrorMessage="1" sqref="M14:M200">
      <formula1>Source_ExerciseHoldTrigger</formula1>
    </dataValidation>
    <dataValidation type="list" allowBlank="1" showInputMessage="1" showErrorMessage="1" sqref="H14:H200">
      <formula1>SOURCE_ExerciseType2</formula1>
    </dataValidation>
    <dataValidation allowBlank="1" showInputMessage="1" showErrorMessage="1" promptTitle="Cal OES ONLY" prompt="For Cal OES use only.  Do not enter." sqref="S10:T10"/>
    <dataValidation type="whole" operator="greaterThan" allowBlank="1" showInputMessage="1" showErrorMessage="1" errorTitle="Request Number" error="Please enter the sequential Request Number for this request." promptTitle="Request Number" prompt="Please enter the request number.  Each request type (Modification and Reimbursement) will have its own sequence that must be followed in order. " sqref="R7:T7">
      <formula1>0</formula1>
    </dataValidation>
    <dataValidation type="whole" operator="greaterThan" allowBlank="1" showInputMessage="1" showErrorMessage="1" errorTitle="BUDGETED COST" error="Enter the Budged Cost for this project, rounded DOWN to the nearest dollar." sqref="O14:O200">
      <formula1>0</formula1>
    </dataValidation>
    <dataValidation type="list" allowBlank="1" showInputMessage="1" showErrorMessage="1" sqref="G14:G200">
      <formula1>INDIRECT(VLOOKUP(F14,Source_ExerciseNameLookup,2,0))</formula1>
    </dataValidation>
    <dataValidation type="whole" operator="lessThanOrEqual" allowBlank="1" showInputMessage="1" showErrorMessage="1" errorTitle="Insufficient Funds" error="Please enter a request amount, rounded to the nearest dollar, that is less than or equal to the remaining balance for this project." sqref="Q14:Q200">
      <formula1>O14-P14</formula1>
    </dataValidation>
  </dataValidations>
  <printOptions horizontalCentered="1"/>
  <pageMargins left="0.15" right="0.15" top="0.5" bottom="0.5" header="0.25" footer="0.25"/>
  <pageSetup scale="37" fitToHeight="0" orientation="landscape" useFirstPageNumber="1" r:id="rId2"/>
  <headerFooter alignWithMargins="0">
    <oddHeader>&amp;C&amp;"Century Gothic,Regular"CALIFORNIA GOVERNOR'S OFFICE OF EMERGENCY SERVICES (Cal OES)</oddHeader>
    <oddFooter>&amp;L&amp;"Tahoma,Regular"&amp;12EMPG FMFW v1.20 - 2020&amp;R&amp;A</oddFooter>
  </headerFooter>
  <drawing r:id="rId3"/>
  <legacyDrawing r:id="rId4"/>
  <tableParts count="1">
    <tablePart r:id="rId5"/>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85D5BA"/>
    <pageSetUpPr fitToPage="1"/>
  </sheetPr>
  <dimension ref="A1:W236"/>
  <sheetViews>
    <sheetView showGridLines="0" showZeros="0" zoomScale="65" zoomScaleNormal="65" zoomScaleSheetLayoutView="65" workbookViewId="0">
      <selection activeCell="K3" sqref="K3:M3"/>
    </sheetView>
  </sheetViews>
  <sheetFormatPr defaultColWidth="0" defaultRowHeight="13.5" zeroHeight="1" x14ac:dyDescent="0.25"/>
  <cols>
    <col min="1" max="1" width="14" style="425" customWidth="1"/>
    <col min="2" max="2" width="37" style="425" customWidth="1"/>
    <col min="3" max="3" width="17.7109375" style="425" customWidth="1"/>
    <col min="4" max="4" width="15.5703125" style="425" customWidth="1"/>
    <col min="5" max="5" width="37.42578125" style="425" customWidth="1"/>
    <col min="6" max="6" width="32.28515625" style="425" customWidth="1"/>
    <col min="7" max="7" width="29.7109375" style="425" customWidth="1"/>
    <col min="8" max="8" width="24" style="425" customWidth="1"/>
    <col min="9" max="9" width="24.5703125" style="425" customWidth="1"/>
    <col min="10" max="10" width="23.7109375" style="425" customWidth="1"/>
    <col min="11" max="13" width="21.7109375" style="425" customWidth="1"/>
    <col min="14" max="14" width="0.140625" style="712" customWidth="1"/>
    <col min="15" max="23" width="0" style="712" hidden="1" customWidth="1"/>
    <col min="24" max="16384" width="9.140625" style="712" hidden="1"/>
  </cols>
  <sheetData>
    <row r="1" spans="1:23" ht="30" customHeight="1" x14ac:dyDescent="0.25">
      <c r="A1" s="1077" t="s">
        <v>605</v>
      </c>
      <c r="B1" s="1077"/>
      <c r="C1" s="1077"/>
      <c r="D1" s="1077"/>
      <c r="E1" s="1077"/>
      <c r="F1" s="1077"/>
      <c r="G1" s="1077"/>
      <c r="H1" s="1077"/>
      <c r="I1" s="1077"/>
      <c r="J1" s="1077"/>
      <c r="K1" s="1077"/>
      <c r="L1" s="1077"/>
      <c r="M1" s="1077"/>
      <c r="N1" s="711"/>
      <c r="O1" s="711"/>
      <c r="P1" s="711"/>
      <c r="Q1" s="711"/>
      <c r="R1" s="711"/>
      <c r="S1" s="711"/>
      <c r="T1" s="711"/>
      <c r="U1" s="711"/>
      <c r="V1" s="711"/>
      <c r="W1" s="711"/>
    </row>
    <row r="2" spans="1:23" s="714" customFormat="1" ht="20.100000000000001" customHeight="1" x14ac:dyDescent="0.25">
      <c r="A2" s="1078" t="s">
        <v>1336</v>
      </c>
      <c r="B2" s="1078"/>
      <c r="C2" s="1078"/>
      <c r="D2" s="1078"/>
      <c r="E2" s="1078"/>
      <c r="F2" s="1078"/>
      <c r="G2" s="1078"/>
      <c r="H2" s="1078"/>
      <c r="I2" s="1078"/>
      <c r="J2" s="1078"/>
      <c r="K2" s="1078"/>
      <c r="L2" s="1078"/>
      <c r="M2" s="1078"/>
      <c r="N2" s="713"/>
      <c r="O2" s="713"/>
      <c r="P2" s="713"/>
      <c r="Q2" s="713"/>
      <c r="R2" s="713"/>
      <c r="S2" s="713"/>
      <c r="T2" s="713"/>
      <c r="U2" s="711"/>
      <c r="V2" s="711"/>
      <c r="W2" s="711"/>
    </row>
    <row r="3" spans="1:23" s="716" customFormat="1" ht="24.95" customHeight="1" x14ac:dyDescent="0.25">
      <c r="A3" s="965">
        <f>SubrecipientName</f>
        <v>0</v>
      </c>
      <c r="B3" s="966"/>
      <c r="C3" s="966"/>
      <c r="D3" s="966"/>
      <c r="E3" s="966"/>
      <c r="F3" s="966"/>
      <c r="G3" s="966"/>
      <c r="H3" s="966"/>
      <c r="I3" s="966"/>
      <c r="J3" s="435" t="s">
        <v>48</v>
      </c>
      <c r="K3" s="1071"/>
      <c r="L3" s="1072"/>
      <c r="M3" s="1073"/>
      <c r="N3" s="715"/>
      <c r="O3" s="715"/>
      <c r="P3" s="715"/>
      <c r="Q3" s="715"/>
      <c r="R3" s="715"/>
      <c r="S3" s="715"/>
      <c r="T3" s="715"/>
      <c r="U3" s="715"/>
      <c r="V3" s="715"/>
      <c r="W3" s="715"/>
    </row>
    <row r="4" spans="1:23" ht="24.95" customHeight="1" x14ac:dyDescent="0.25">
      <c r="A4" s="986">
        <f>FIPSNumber</f>
        <v>0</v>
      </c>
      <c r="B4" s="986"/>
      <c r="C4" s="986"/>
      <c r="D4" s="986"/>
      <c r="E4" s="986"/>
      <c r="F4" s="986"/>
      <c r="G4" s="986"/>
      <c r="H4" s="986"/>
      <c r="I4" s="986"/>
      <c r="J4" s="435" t="s">
        <v>10</v>
      </c>
      <c r="K4" s="1068"/>
      <c r="L4" s="1069"/>
      <c r="M4" s="1070"/>
      <c r="N4" s="711"/>
      <c r="O4" s="711"/>
      <c r="P4" s="711"/>
      <c r="Q4" s="711"/>
      <c r="R4" s="711"/>
      <c r="S4" s="711"/>
      <c r="T4" s="711"/>
      <c r="U4" s="711"/>
      <c r="V4" s="711"/>
      <c r="W4" s="711"/>
    </row>
    <row r="5" spans="1:23" ht="24.95" customHeight="1" x14ac:dyDescent="0.25">
      <c r="A5" s="992">
        <f>SubawardNumber</f>
        <v>0</v>
      </c>
      <c r="B5" s="992"/>
      <c r="C5" s="1023"/>
      <c r="D5" s="1023"/>
      <c r="E5" s="1023"/>
      <c r="F5" s="1023"/>
      <c r="G5" s="1023"/>
      <c r="H5" s="1023"/>
      <c r="I5" s="1023"/>
      <c r="J5" s="435" t="s">
        <v>1344</v>
      </c>
      <c r="K5" s="1071"/>
      <c r="L5" s="1072"/>
      <c r="M5" s="1073"/>
      <c r="N5" s="711"/>
      <c r="O5" s="711"/>
      <c r="P5" s="711"/>
      <c r="Q5" s="711"/>
      <c r="R5" s="711"/>
      <c r="S5" s="711"/>
      <c r="T5" s="711"/>
      <c r="U5" s="711"/>
      <c r="V5" s="711"/>
      <c r="W5" s="711"/>
    </row>
    <row r="6" spans="1:23" s="718" customFormat="1" ht="24.95" customHeight="1" x14ac:dyDescent="0.3">
      <c r="A6" s="1074"/>
      <c r="B6" s="1074"/>
      <c r="C6" s="1074"/>
      <c r="D6" s="1074"/>
      <c r="E6" s="1074"/>
      <c r="F6" s="1074"/>
      <c r="G6" s="1074"/>
      <c r="H6" s="1074"/>
      <c r="I6" s="1075"/>
      <c r="J6" s="720" t="s">
        <v>1039</v>
      </c>
      <c r="K6" s="1076">
        <f>StartDate</f>
        <v>43857</v>
      </c>
      <c r="L6" s="1076"/>
      <c r="M6" s="1076"/>
      <c r="N6" s="717"/>
      <c r="O6" s="717"/>
      <c r="P6" s="717"/>
      <c r="Q6" s="717"/>
      <c r="R6" s="717"/>
      <c r="S6" s="717"/>
      <c r="T6" s="717"/>
      <c r="U6" s="717"/>
      <c r="V6" s="717"/>
      <c r="W6" s="717"/>
    </row>
    <row r="7" spans="1:23" s="718" customFormat="1" ht="24.95" customHeight="1" x14ac:dyDescent="0.3">
      <c r="A7" s="1074"/>
      <c r="B7" s="1074"/>
      <c r="C7" s="1074"/>
      <c r="D7" s="1074"/>
      <c r="E7" s="1074"/>
      <c r="F7" s="1074"/>
      <c r="G7" s="1074"/>
      <c r="H7" s="1074"/>
      <c r="I7" s="1075"/>
      <c r="J7" s="720" t="s">
        <v>1040</v>
      </c>
      <c r="K7" s="1076">
        <f>EndDate</f>
        <v>44495</v>
      </c>
      <c r="L7" s="1076"/>
      <c r="M7" s="1076"/>
    </row>
    <row r="8" spans="1:23" ht="39.950000000000003" customHeight="1" x14ac:dyDescent="0.25">
      <c r="A8" s="1067"/>
      <c r="B8" s="1067"/>
      <c r="C8" s="1067"/>
      <c r="D8" s="1067"/>
      <c r="E8" s="1067"/>
      <c r="F8" s="1067"/>
      <c r="G8" s="1067"/>
      <c r="H8" s="1067"/>
      <c r="I8" s="1067"/>
      <c r="J8" s="721" t="s">
        <v>1009</v>
      </c>
      <c r="K8" s="722" t="s">
        <v>1107</v>
      </c>
      <c r="L8" s="694"/>
      <c r="M8" s="695"/>
    </row>
    <row r="9" spans="1:23" ht="50.1" customHeight="1" x14ac:dyDescent="0.25">
      <c r="A9" s="742" t="s">
        <v>216</v>
      </c>
      <c r="B9" s="742" t="s">
        <v>617</v>
      </c>
      <c r="C9" s="743" t="s">
        <v>1007</v>
      </c>
      <c r="D9" s="743" t="s">
        <v>326</v>
      </c>
      <c r="E9" s="743" t="s">
        <v>1008</v>
      </c>
      <c r="F9" s="743" t="s">
        <v>1074</v>
      </c>
      <c r="G9" s="743" t="s">
        <v>585</v>
      </c>
      <c r="H9" s="732" t="s">
        <v>1075</v>
      </c>
      <c r="I9" s="732" t="s">
        <v>1092</v>
      </c>
      <c r="J9" s="732" t="s">
        <v>1071</v>
      </c>
      <c r="K9" s="732" t="s">
        <v>1072</v>
      </c>
      <c r="L9" s="732" t="s">
        <v>1073</v>
      </c>
      <c r="M9" s="733" t="s">
        <v>1042</v>
      </c>
    </row>
    <row r="10" spans="1:23" s="724" customFormat="1" ht="21.95" customHeight="1" x14ac:dyDescent="0.3">
      <c r="A10" s="725">
        <v>0</v>
      </c>
      <c r="B10" s="725"/>
      <c r="C10" s="725"/>
      <c r="D10" s="725"/>
      <c r="E10" s="725"/>
      <c r="F10" s="726"/>
      <c r="G10" s="726"/>
      <c r="H10" s="847">
        <f>SUM(RangeCost)</f>
        <v>0</v>
      </c>
      <c r="I10" s="847">
        <f>SUM(RangePrevious)</f>
        <v>0</v>
      </c>
      <c r="J10" s="847">
        <f>SUM(RangeThisRequest)</f>
        <v>0</v>
      </c>
      <c r="K10" s="727"/>
      <c r="L10" s="847">
        <f>SUM(RangeApproved)</f>
        <v>0</v>
      </c>
      <c r="M10" s="848">
        <f>SUM(RangeBalance)</f>
        <v>0</v>
      </c>
      <c r="N10" s="723"/>
    </row>
    <row r="11" spans="1:23" s="729" customFormat="1" ht="12.95" customHeight="1" x14ac:dyDescent="0.2">
      <c r="A11" s="741" t="s">
        <v>216</v>
      </c>
      <c r="B11" s="737" t="s">
        <v>617</v>
      </c>
      <c r="C11" s="738" t="s">
        <v>1007</v>
      </c>
      <c r="D11" s="738" t="s">
        <v>326</v>
      </c>
      <c r="E11" s="738" t="s">
        <v>1008</v>
      </c>
      <c r="F11" s="738" t="s">
        <v>1074</v>
      </c>
      <c r="G11" s="738" t="s">
        <v>585</v>
      </c>
      <c r="H11" s="739" t="s">
        <v>1075</v>
      </c>
      <c r="I11" s="739" t="s">
        <v>1092</v>
      </c>
      <c r="J11" s="739" t="s">
        <v>1071</v>
      </c>
      <c r="K11" s="739" t="s">
        <v>1072</v>
      </c>
      <c r="L11" s="739" t="s">
        <v>1073</v>
      </c>
      <c r="M11" s="740" t="s">
        <v>1042</v>
      </c>
      <c r="N11" s="728"/>
    </row>
    <row r="12" spans="1:23" s="731" customFormat="1" ht="19.5" x14ac:dyDescent="0.2">
      <c r="A12" s="734"/>
      <c r="B12" s="734"/>
      <c r="C12" s="1175" t="str">
        <f t="shared" ref="C12:C51" si="0">IF(ISBLANK(A12),"", "EMPG-S")</f>
        <v/>
      </c>
      <c r="D12" s="1175" t="str">
        <f t="shared" ref="D12:D51" si="1">IF(ISBLANK(A12),"", "EMG")</f>
        <v/>
      </c>
      <c r="E12" s="1175" t="str">
        <f t="shared" ref="E12:E51" si="2">IF(ISBLANK(A12),"", "Grant Admin")</f>
        <v/>
      </c>
      <c r="F12" s="735"/>
      <c r="G12" s="735"/>
      <c r="H12" s="682"/>
      <c r="I12" s="736"/>
      <c r="J12" s="736"/>
      <c r="K12" s="736"/>
      <c r="L12" s="1176">
        <f t="shared" ref="L12:L51" si="3">J12+I12</f>
        <v>0</v>
      </c>
      <c r="M12" s="1176">
        <f t="shared" ref="M12:M51" si="4">H12-L12</f>
        <v>0</v>
      </c>
      <c r="N12" s="730"/>
    </row>
    <row r="13" spans="1:23" s="731" customFormat="1" ht="19.5" x14ac:dyDescent="0.2">
      <c r="A13" s="734"/>
      <c r="B13" s="734"/>
      <c r="C13" s="1175" t="str">
        <f t="shared" si="0"/>
        <v/>
      </c>
      <c r="D13" s="1175" t="str">
        <f t="shared" si="1"/>
        <v/>
      </c>
      <c r="E13" s="1175" t="str">
        <f t="shared" si="2"/>
        <v/>
      </c>
      <c r="F13" s="735"/>
      <c r="G13" s="735"/>
      <c r="H13" s="682"/>
      <c r="I13" s="736"/>
      <c r="J13" s="736"/>
      <c r="K13" s="736"/>
      <c r="L13" s="1176">
        <f t="shared" si="3"/>
        <v>0</v>
      </c>
      <c r="M13" s="1176">
        <f t="shared" si="4"/>
        <v>0</v>
      </c>
      <c r="N13" s="730"/>
    </row>
    <row r="14" spans="1:23" s="731" customFormat="1" ht="19.5" x14ac:dyDescent="0.2">
      <c r="A14" s="734"/>
      <c r="B14" s="734"/>
      <c r="C14" s="1175" t="str">
        <f t="shared" si="0"/>
        <v/>
      </c>
      <c r="D14" s="1175" t="str">
        <f t="shared" si="1"/>
        <v/>
      </c>
      <c r="E14" s="1175" t="str">
        <f t="shared" si="2"/>
        <v/>
      </c>
      <c r="F14" s="735"/>
      <c r="G14" s="735"/>
      <c r="H14" s="682"/>
      <c r="I14" s="736"/>
      <c r="J14" s="736"/>
      <c r="K14" s="736"/>
      <c r="L14" s="1176">
        <f t="shared" si="3"/>
        <v>0</v>
      </c>
      <c r="M14" s="1176">
        <f t="shared" si="4"/>
        <v>0</v>
      </c>
      <c r="N14" s="730"/>
    </row>
    <row r="15" spans="1:23" s="731" customFormat="1" ht="19.5" x14ac:dyDescent="0.2">
      <c r="A15" s="734"/>
      <c r="B15" s="734"/>
      <c r="C15" s="1175" t="str">
        <f t="shared" si="0"/>
        <v/>
      </c>
      <c r="D15" s="1175" t="str">
        <f t="shared" si="1"/>
        <v/>
      </c>
      <c r="E15" s="1175" t="str">
        <f t="shared" si="2"/>
        <v/>
      </c>
      <c r="F15" s="735"/>
      <c r="G15" s="735"/>
      <c r="H15" s="682"/>
      <c r="I15" s="736"/>
      <c r="J15" s="736"/>
      <c r="K15" s="736"/>
      <c r="L15" s="1176">
        <f t="shared" si="3"/>
        <v>0</v>
      </c>
      <c r="M15" s="1176">
        <f t="shared" si="4"/>
        <v>0</v>
      </c>
      <c r="N15" s="730"/>
    </row>
    <row r="16" spans="1:23" s="731" customFormat="1" ht="19.5" x14ac:dyDescent="0.2">
      <c r="A16" s="734"/>
      <c r="B16" s="734"/>
      <c r="C16" s="1175" t="str">
        <f t="shared" si="0"/>
        <v/>
      </c>
      <c r="D16" s="1175" t="str">
        <f t="shared" si="1"/>
        <v/>
      </c>
      <c r="E16" s="1175" t="str">
        <f t="shared" si="2"/>
        <v/>
      </c>
      <c r="F16" s="735"/>
      <c r="G16" s="735"/>
      <c r="H16" s="682"/>
      <c r="I16" s="736"/>
      <c r="J16" s="736"/>
      <c r="K16" s="736"/>
      <c r="L16" s="1176">
        <f t="shared" si="3"/>
        <v>0</v>
      </c>
      <c r="M16" s="1176">
        <f t="shared" si="4"/>
        <v>0</v>
      </c>
      <c r="N16" s="730"/>
    </row>
    <row r="17" spans="1:14" s="731" customFormat="1" ht="19.5" x14ac:dyDescent="0.2">
      <c r="A17" s="734"/>
      <c r="B17" s="734"/>
      <c r="C17" s="1175" t="str">
        <f t="shared" si="0"/>
        <v/>
      </c>
      <c r="D17" s="1175" t="str">
        <f t="shared" si="1"/>
        <v/>
      </c>
      <c r="E17" s="1175" t="str">
        <f t="shared" si="2"/>
        <v/>
      </c>
      <c r="F17" s="735"/>
      <c r="G17" s="735"/>
      <c r="H17" s="682"/>
      <c r="I17" s="736"/>
      <c r="J17" s="736"/>
      <c r="K17" s="736"/>
      <c r="L17" s="1176">
        <f t="shared" si="3"/>
        <v>0</v>
      </c>
      <c r="M17" s="1176">
        <f t="shared" si="4"/>
        <v>0</v>
      </c>
      <c r="N17" s="730"/>
    </row>
    <row r="18" spans="1:14" s="731" customFormat="1" ht="19.5" x14ac:dyDescent="0.2">
      <c r="A18" s="734"/>
      <c r="B18" s="734"/>
      <c r="C18" s="1175" t="str">
        <f t="shared" si="0"/>
        <v/>
      </c>
      <c r="D18" s="1175" t="str">
        <f t="shared" si="1"/>
        <v/>
      </c>
      <c r="E18" s="1175" t="str">
        <f t="shared" si="2"/>
        <v/>
      </c>
      <c r="F18" s="735"/>
      <c r="G18" s="735"/>
      <c r="H18" s="682"/>
      <c r="I18" s="736"/>
      <c r="J18" s="736"/>
      <c r="K18" s="736"/>
      <c r="L18" s="1176">
        <f t="shared" si="3"/>
        <v>0</v>
      </c>
      <c r="M18" s="1176">
        <f t="shared" si="4"/>
        <v>0</v>
      </c>
      <c r="N18" s="730"/>
    </row>
    <row r="19" spans="1:14" s="731" customFormat="1" ht="19.5" x14ac:dyDescent="0.2">
      <c r="A19" s="734"/>
      <c r="B19" s="734"/>
      <c r="C19" s="1175" t="str">
        <f t="shared" si="0"/>
        <v/>
      </c>
      <c r="D19" s="1175" t="str">
        <f t="shared" si="1"/>
        <v/>
      </c>
      <c r="E19" s="1175" t="str">
        <f t="shared" si="2"/>
        <v/>
      </c>
      <c r="F19" s="735"/>
      <c r="G19" s="735"/>
      <c r="H19" s="682"/>
      <c r="I19" s="736"/>
      <c r="J19" s="736"/>
      <c r="K19" s="736"/>
      <c r="L19" s="1176">
        <f t="shared" si="3"/>
        <v>0</v>
      </c>
      <c r="M19" s="1176">
        <f t="shared" si="4"/>
        <v>0</v>
      </c>
      <c r="N19" s="730"/>
    </row>
    <row r="20" spans="1:14" s="731" customFormat="1" ht="19.5" x14ac:dyDescent="0.2">
      <c r="A20" s="734"/>
      <c r="B20" s="734"/>
      <c r="C20" s="1175" t="str">
        <f t="shared" si="0"/>
        <v/>
      </c>
      <c r="D20" s="1175" t="str">
        <f t="shared" si="1"/>
        <v/>
      </c>
      <c r="E20" s="1175" t="str">
        <f t="shared" si="2"/>
        <v/>
      </c>
      <c r="F20" s="735"/>
      <c r="G20" s="735"/>
      <c r="H20" s="682"/>
      <c r="I20" s="736"/>
      <c r="J20" s="736"/>
      <c r="K20" s="736"/>
      <c r="L20" s="1176">
        <f t="shared" si="3"/>
        <v>0</v>
      </c>
      <c r="M20" s="1176">
        <f t="shared" si="4"/>
        <v>0</v>
      </c>
      <c r="N20" s="730"/>
    </row>
    <row r="21" spans="1:14" s="731" customFormat="1" ht="19.5" x14ac:dyDescent="0.2">
      <c r="A21" s="734"/>
      <c r="B21" s="734"/>
      <c r="C21" s="1175" t="str">
        <f t="shared" si="0"/>
        <v/>
      </c>
      <c r="D21" s="1175" t="str">
        <f t="shared" si="1"/>
        <v/>
      </c>
      <c r="E21" s="1175" t="str">
        <f t="shared" si="2"/>
        <v/>
      </c>
      <c r="F21" s="735"/>
      <c r="G21" s="735"/>
      <c r="H21" s="682"/>
      <c r="I21" s="736"/>
      <c r="J21" s="736"/>
      <c r="K21" s="736"/>
      <c r="L21" s="1176">
        <f t="shared" si="3"/>
        <v>0</v>
      </c>
      <c r="M21" s="1176">
        <f t="shared" si="4"/>
        <v>0</v>
      </c>
      <c r="N21" s="730"/>
    </row>
    <row r="22" spans="1:14" s="731" customFormat="1" ht="19.5" x14ac:dyDescent="0.2">
      <c r="A22" s="734"/>
      <c r="B22" s="734"/>
      <c r="C22" s="1175" t="str">
        <f t="shared" si="0"/>
        <v/>
      </c>
      <c r="D22" s="1175" t="str">
        <f t="shared" si="1"/>
        <v/>
      </c>
      <c r="E22" s="1175" t="str">
        <f t="shared" si="2"/>
        <v/>
      </c>
      <c r="F22" s="735"/>
      <c r="G22" s="735"/>
      <c r="H22" s="682"/>
      <c r="I22" s="736"/>
      <c r="J22" s="736"/>
      <c r="K22" s="736"/>
      <c r="L22" s="1176">
        <f t="shared" si="3"/>
        <v>0</v>
      </c>
      <c r="M22" s="1176">
        <f t="shared" si="4"/>
        <v>0</v>
      </c>
      <c r="N22" s="730"/>
    </row>
    <row r="23" spans="1:14" s="731" customFormat="1" ht="19.5" x14ac:dyDescent="0.2">
      <c r="A23" s="734"/>
      <c r="B23" s="734"/>
      <c r="C23" s="1175" t="str">
        <f t="shared" ref="C23:C30" si="5">IF(ISBLANK(A23),"", "EMPG-S")</f>
        <v/>
      </c>
      <c r="D23" s="1175" t="str">
        <f t="shared" ref="D23:D30" si="6">IF(ISBLANK(A23),"", "EMG")</f>
        <v/>
      </c>
      <c r="E23" s="1175" t="str">
        <f t="shared" ref="E23:E30" si="7">IF(ISBLANK(A23),"", "Grant Admin")</f>
        <v/>
      </c>
      <c r="F23" s="735"/>
      <c r="G23" s="735"/>
      <c r="H23" s="682"/>
      <c r="I23" s="736"/>
      <c r="J23" s="736"/>
      <c r="K23" s="736"/>
      <c r="L23" s="1176">
        <f t="shared" ref="L23:L30" si="8">J23+I23</f>
        <v>0</v>
      </c>
      <c r="M23" s="1176">
        <f t="shared" ref="M23:M30" si="9">H23-L23</f>
        <v>0</v>
      </c>
      <c r="N23" s="730"/>
    </row>
    <row r="24" spans="1:14" s="731" customFormat="1" ht="19.5" x14ac:dyDescent="0.2">
      <c r="A24" s="734"/>
      <c r="B24" s="734"/>
      <c r="C24" s="1175" t="str">
        <f t="shared" si="5"/>
        <v/>
      </c>
      <c r="D24" s="1175" t="str">
        <f t="shared" si="6"/>
        <v/>
      </c>
      <c r="E24" s="1175" t="str">
        <f t="shared" si="7"/>
        <v/>
      </c>
      <c r="F24" s="735"/>
      <c r="G24" s="735"/>
      <c r="H24" s="682"/>
      <c r="I24" s="736"/>
      <c r="J24" s="736"/>
      <c r="K24" s="736"/>
      <c r="L24" s="1176">
        <f t="shared" si="8"/>
        <v>0</v>
      </c>
      <c r="M24" s="1176">
        <f t="shared" si="9"/>
        <v>0</v>
      </c>
      <c r="N24" s="730"/>
    </row>
    <row r="25" spans="1:14" s="731" customFormat="1" ht="19.5" x14ac:dyDescent="0.2">
      <c r="A25" s="734"/>
      <c r="B25" s="734"/>
      <c r="C25" s="1175" t="str">
        <f t="shared" si="5"/>
        <v/>
      </c>
      <c r="D25" s="1175" t="str">
        <f t="shared" si="6"/>
        <v/>
      </c>
      <c r="E25" s="1175" t="str">
        <f t="shared" si="7"/>
        <v/>
      </c>
      <c r="F25" s="735"/>
      <c r="G25" s="735"/>
      <c r="H25" s="682"/>
      <c r="I25" s="736"/>
      <c r="J25" s="736"/>
      <c r="K25" s="736"/>
      <c r="L25" s="1176">
        <f t="shared" si="8"/>
        <v>0</v>
      </c>
      <c r="M25" s="1176">
        <f t="shared" si="9"/>
        <v>0</v>
      </c>
      <c r="N25" s="730"/>
    </row>
    <row r="26" spans="1:14" s="731" customFormat="1" ht="19.5" x14ac:dyDescent="0.2">
      <c r="A26" s="734"/>
      <c r="B26" s="734"/>
      <c r="C26" s="1175" t="str">
        <f t="shared" si="5"/>
        <v/>
      </c>
      <c r="D26" s="1175" t="str">
        <f t="shared" si="6"/>
        <v/>
      </c>
      <c r="E26" s="1175" t="str">
        <f t="shared" si="7"/>
        <v/>
      </c>
      <c r="F26" s="735"/>
      <c r="G26" s="735"/>
      <c r="H26" s="682"/>
      <c r="I26" s="736"/>
      <c r="J26" s="736"/>
      <c r="K26" s="736"/>
      <c r="L26" s="1176">
        <f t="shared" si="8"/>
        <v>0</v>
      </c>
      <c r="M26" s="1176">
        <f t="shared" si="9"/>
        <v>0</v>
      </c>
      <c r="N26" s="730"/>
    </row>
    <row r="27" spans="1:14" s="731" customFormat="1" ht="19.5" x14ac:dyDescent="0.2">
      <c r="A27" s="734"/>
      <c r="B27" s="734"/>
      <c r="C27" s="1175" t="str">
        <f t="shared" si="5"/>
        <v/>
      </c>
      <c r="D27" s="1175" t="str">
        <f t="shared" si="6"/>
        <v/>
      </c>
      <c r="E27" s="1175" t="str">
        <f t="shared" si="7"/>
        <v/>
      </c>
      <c r="F27" s="735"/>
      <c r="G27" s="735"/>
      <c r="H27" s="682"/>
      <c r="I27" s="736"/>
      <c r="J27" s="736"/>
      <c r="K27" s="736"/>
      <c r="L27" s="1176">
        <f t="shared" si="8"/>
        <v>0</v>
      </c>
      <c r="M27" s="1176">
        <f t="shared" si="9"/>
        <v>0</v>
      </c>
      <c r="N27" s="730"/>
    </row>
    <row r="28" spans="1:14" s="731" customFormat="1" ht="19.5" x14ac:dyDescent="0.2">
      <c r="A28" s="734"/>
      <c r="B28" s="734"/>
      <c r="C28" s="1175" t="str">
        <f t="shared" si="5"/>
        <v/>
      </c>
      <c r="D28" s="1175" t="str">
        <f t="shared" si="6"/>
        <v/>
      </c>
      <c r="E28" s="1175" t="str">
        <f t="shared" si="7"/>
        <v/>
      </c>
      <c r="F28" s="735"/>
      <c r="G28" s="735"/>
      <c r="H28" s="682"/>
      <c r="I28" s="736"/>
      <c r="J28" s="736"/>
      <c r="K28" s="736"/>
      <c r="L28" s="1176">
        <f t="shared" si="8"/>
        <v>0</v>
      </c>
      <c r="M28" s="1176">
        <f t="shared" si="9"/>
        <v>0</v>
      </c>
      <c r="N28" s="730"/>
    </row>
    <row r="29" spans="1:14" s="731" customFormat="1" ht="19.5" x14ac:dyDescent="0.2">
      <c r="A29" s="734"/>
      <c r="B29" s="734"/>
      <c r="C29" s="1175" t="str">
        <f t="shared" si="5"/>
        <v/>
      </c>
      <c r="D29" s="1175" t="str">
        <f t="shared" si="6"/>
        <v/>
      </c>
      <c r="E29" s="1175" t="str">
        <f t="shared" si="7"/>
        <v/>
      </c>
      <c r="F29" s="735"/>
      <c r="G29" s="735"/>
      <c r="H29" s="682"/>
      <c r="I29" s="736"/>
      <c r="J29" s="736"/>
      <c r="K29" s="736"/>
      <c r="L29" s="1176">
        <f t="shared" si="8"/>
        <v>0</v>
      </c>
      <c r="M29" s="1176">
        <f t="shared" si="9"/>
        <v>0</v>
      </c>
      <c r="N29" s="730"/>
    </row>
    <row r="30" spans="1:14" s="731" customFormat="1" ht="19.5" x14ac:dyDescent="0.2">
      <c r="A30" s="734"/>
      <c r="B30" s="734"/>
      <c r="C30" s="1175" t="str">
        <f t="shared" si="5"/>
        <v/>
      </c>
      <c r="D30" s="1175" t="str">
        <f t="shared" si="6"/>
        <v/>
      </c>
      <c r="E30" s="1175" t="str">
        <f t="shared" si="7"/>
        <v/>
      </c>
      <c r="F30" s="735"/>
      <c r="G30" s="735"/>
      <c r="H30" s="682"/>
      <c r="I30" s="736"/>
      <c r="J30" s="736"/>
      <c r="K30" s="736"/>
      <c r="L30" s="1176">
        <f t="shared" si="8"/>
        <v>0</v>
      </c>
      <c r="M30" s="1176">
        <f t="shared" si="9"/>
        <v>0</v>
      </c>
      <c r="N30" s="730"/>
    </row>
    <row r="31" spans="1:14" s="731" customFormat="1" ht="19.5" x14ac:dyDescent="0.2">
      <c r="A31" s="734"/>
      <c r="B31" s="734"/>
      <c r="C31" s="1175" t="str">
        <f t="shared" si="0"/>
        <v/>
      </c>
      <c r="D31" s="1175" t="str">
        <f t="shared" si="1"/>
        <v/>
      </c>
      <c r="E31" s="1175" t="str">
        <f t="shared" si="2"/>
        <v/>
      </c>
      <c r="F31" s="735"/>
      <c r="G31" s="735"/>
      <c r="H31" s="682"/>
      <c r="I31" s="736"/>
      <c r="J31" s="736"/>
      <c r="K31" s="736"/>
      <c r="L31" s="1176">
        <f t="shared" si="3"/>
        <v>0</v>
      </c>
      <c r="M31" s="1176">
        <f t="shared" si="4"/>
        <v>0</v>
      </c>
      <c r="N31" s="730"/>
    </row>
    <row r="32" spans="1:14" s="731" customFormat="1" ht="19.5" x14ac:dyDescent="0.2">
      <c r="A32" s="734"/>
      <c r="B32" s="734"/>
      <c r="C32" s="1175" t="str">
        <f t="shared" si="0"/>
        <v/>
      </c>
      <c r="D32" s="1175" t="str">
        <f t="shared" si="1"/>
        <v/>
      </c>
      <c r="E32" s="1175" t="str">
        <f t="shared" si="2"/>
        <v/>
      </c>
      <c r="F32" s="735"/>
      <c r="G32" s="735"/>
      <c r="H32" s="682"/>
      <c r="I32" s="736"/>
      <c r="J32" s="736"/>
      <c r="K32" s="736"/>
      <c r="L32" s="1176">
        <f t="shared" si="3"/>
        <v>0</v>
      </c>
      <c r="M32" s="1176">
        <f t="shared" si="4"/>
        <v>0</v>
      </c>
      <c r="N32" s="730"/>
    </row>
    <row r="33" spans="1:14" s="731" customFormat="1" ht="19.5" x14ac:dyDescent="0.2">
      <c r="A33" s="734"/>
      <c r="B33" s="734"/>
      <c r="C33" s="1175" t="str">
        <f t="shared" si="0"/>
        <v/>
      </c>
      <c r="D33" s="1175" t="str">
        <f t="shared" si="1"/>
        <v/>
      </c>
      <c r="E33" s="1175" t="str">
        <f t="shared" si="2"/>
        <v/>
      </c>
      <c r="F33" s="735"/>
      <c r="G33" s="735"/>
      <c r="H33" s="682"/>
      <c r="I33" s="736"/>
      <c r="J33" s="736"/>
      <c r="K33" s="736"/>
      <c r="L33" s="1176">
        <f t="shared" si="3"/>
        <v>0</v>
      </c>
      <c r="M33" s="1176">
        <f t="shared" si="4"/>
        <v>0</v>
      </c>
      <c r="N33" s="730"/>
    </row>
    <row r="34" spans="1:14" s="731" customFormat="1" ht="19.5" x14ac:dyDescent="0.2">
      <c r="A34" s="734"/>
      <c r="B34" s="734"/>
      <c r="C34" s="1175" t="str">
        <f t="shared" si="0"/>
        <v/>
      </c>
      <c r="D34" s="1175" t="str">
        <f t="shared" si="1"/>
        <v/>
      </c>
      <c r="E34" s="1175" t="str">
        <f t="shared" si="2"/>
        <v/>
      </c>
      <c r="F34" s="735"/>
      <c r="G34" s="735"/>
      <c r="H34" s="682"/>
      <c r="I34" s="736"/>
      <c r="J34" s="736"/>
      <c r="K34" s="736"/>
      <c r="L34" s="1176">
        <f t="shared" si="3"/>
        <v>0</v>
      </c>
      <c r="M34" s="1176">
        <f t="shared" si="4"/>
        <v>0</v>
      </c>
      <c r="N34" s="730"/>
    </row>
    <row r="35" spans="1:14" s="731" customFormat="1" ht="19.5" x14ac:dyDescent="0.2">
      <c r="A35" s="734"/>
      <c r="B35" s="734"/>
      <c r="C35" s="1175" t="str">
        <f t="shared" si="0"/>
        <v/>
      </c>
      <c r="D35" s="1175" t="str">
        <f t="shared" si="1"/>
        <v/>
      </c>
      <c r="E35" s="1175" t="str">
        <f t="shared" si="2"/>
        <v/>
      </c>
      <c r="F35" s="735"/>
      <c r="G35" s="735"/>
      <c r="H35" s="682"/>
      <c r="I35" s="736"/>
      <c r="J35" s="736"/>
      <c r="K35" s="736"/>
      <c r="L35" s="1176">
        <f t="shared" si="3"/>
        <v>0</v>
      </c>
      <c r="M35" s="1176">
        <f t="shared" si="4"/>
        <v>0</v>
      </c>
      <c r="N35" s="730"/>
    </row>
    <row r="36" spans="1:14" s="731" customFormat="1" ht="19.5" x14ac:dyDescent="0.2">
      <c r="A36" s="734"/>
      <c r="B36" s="734"/>
      <c r="C36" s="1175" t="str">
        <f t="shared" si="0"/>
        <v/>
      </c>
      <c r="D36" s="1175" t="str">
        <f t="shared" si="1"/>
        <v/>
      </c>
      <c r="E36" s="1175" t="str">
        <f t="shared" si="2"/>
        <v/>
      </c>
      <c r="F36" s="735"/>
      <c r="G36" s="735"/>
      <c r="H36" s="682"/>
      <c r="I36" s="736"/>
      <c r="J36" s="736"/>
      <c r="K36" s="736"/>
      <c r="L36" s="1176">
        <f t="shared" si="3"/>
        <v>0</v>
      </c>
      <c r="M36" s="1176">
        <f t="shared" si="4"/>
        <v>0</v>
      </c>
      <c r="N36" s="730"/>
    </row>
    <row r="37" spans="1:14" s="731" customFormat="1" ht="19.5" x14ac:dyDescent="0.2">
      <c r="A37" s="734"/>
      <c r="B37" s="734"/>
      <c r="C37" s="1175" t="str">
        <f t="shared" si="0"/>
        <v/>
      </c>
      <c r="D37" s="1175" t="str">
        <f t="shared" si="1"/>
        <v/>
      </c>
      <c r="E37" s="1175" t="str">
        <f t="shared" si="2"/>
        <v/>
      </c>
      <c r="F37" s="735"/>
      <c r="G37" s="735"/>
      <c r="H37" s="682"/>
      <c r="I37" s="736"/>
      <c r="J37" s="736"/>
      <c r="K37" s="736"/>
      <c r="L37" s="1176">
        <f t="shared" si="3"/>
        <v>0</v>
      </c>
      <c r="M37" s="1176">
        <f t="shared" si="4"/>
        <v>0</v>
      </c>
      <c r="N37" s="730"/>
    </row>
    <row r="38" spans="1:14" s="731" customFormat="1" ht="19.5" x14ac:dyDescent="0.2">
      <c r="A38" s="734"/>
      <c r="B38" s="734"/>
      <c r="C38" s="1175" t="str">
        <f t="shared" si="0"/>
        <v/>
      </c>
      <c r="D38" s="1175" t="str">
        <f t="shared" si="1"/>
        <v/>
      </c>
      <c r="E38" s="1175" t="str">
        <f t="shared" si="2"/>
        <v/>
      </c>
      <c r="F38" s="735"/>
      <c r="G38" s="735"/>
      <c r="H38" s="682"/>
      <c r="I38" s="736"/>
      <c r="J38" s="736"/>
      <c r="K38" s="736"/>
      <c r="L38" s="1176">
        <f t="shared" si="3"/>
        <v>0</v>
      </c>
      <c r="M38" s="1176">
        <f t="shared" si="4"/>
        <v>0</v>
      </c>
      <c r="N38" s="730"/>
    </row>
    <row r="39" spans="1:14" s="731" customFormat="1" ht="19.5" x14ac:dyDescent="0.2">
      <c r="A39" s="734"/>
      <c r="B39" s="734"/>
      <c r="C39" s="1175" t="str">
        <f t="shared" si="0"/>
        <v/>
      </c>
      <c r="D39" s="1175" t="str">
        <f t="shared" si="1"/>
        <v/>
      </c>
      <c r="E39" s="1175" t="str">
        <f t="shared" si="2"/>
        <v/>
      </c>
      <c r="F39" s="735"/>
      <c r="G39" s="735"/>
      <c r="H39" s="682"/>
      <c r="I39" s="736"/>
      <c r="J39" s="736"/>
      <c r="K39" s="736"/>
      <c r="L39" s="1176">
        <f t="shared" si="3"/>
        <v>0</v>
      </c>
      <c r="M39" s="1176">
        <f t="shared" si="4"/>
        <v>0</v>
      </c>
      <c r="N39" s="730"/>
    </row>
    <row r="40" spans="1:14" s="731" customFormat="1" ht="19.5" x14ac:dyDescent="0.2">
      <c r="A40" s="734"/>
      <c r="B40" s="734"/>
      <c r="C40" s="1175" t="str">
        <f t="shared" si="0"/>
        <v/>
      </c>
      <c r="D40" s="1175" t="str">
        <f t="shared" si="1"/>
        <v/>
      </c>
      <c r="E40" s="1175" t="str">
        <f t="shared" si="2"/>
        <v/>
      </c>
      <c r="F40" s="735"/>
      <c r="G40" s="735"/>
      <c r="H40" s="682"/>
      <c r="I40" s="736"/>
      <c r="J40" s="736"/>
      <c r="K40" s="736"/>
      <c r="L40" s="1176">
        <f t="shared" si="3"/>
        <v>0</v>
      </c>
      <c r="M40" s="1176">
        <f t="shared" si="4"/>
        <v>0</v>
      </c>
      <c r="N40" s="730"/>
    </row>
    <row r="41" spans="1:14" s="731" customFormat="1" ht="19.5" x14ac:dyDescent="0.2">
      <c r="A41" s="734"/>
      <c r="B41" s="734"/>
      <c r="C41" s="1175" t="str">
        <f t="shared" si="0"/>
        <v/>
      </c>
      <c r="D41" s="1175" t="str">
        <f t="shared" si="1"/>
        <v/>
      </c>
      <c r="E41" s="1175" t="str">
        <f t="shared" si="2"/>
        <v/>
      </c>
      <c r="F41" s="735"/>
      <c r="G41" s="735"/>
      <c r="H41" s="682"/>
      <c r="I41" s="736"/>
      <c r="J41" s="736"/>
      <c r="K41" s="736"/>
      <c r="L41" s="1176">
        <f t="shared" si="3"/>
        <v>0</v>
      </c>
      <c r="M41" s="1176">
        <f t="shared" si="4"/>
        <v>0</v>
      </c>
      <c r="N41" s="730"/>
    </row>
    <row r="42" spans="1:14" s="731" customFormat="1" ht="19.5" x14ac:dyDescent="0.2">
      <c r="A42" s="734"/>
      <c r="B42" s="734"/>
      <c r="C42" s="1175" t="str">
        <f t="shared" si="0"/>
        <v/>
      </c>
      <c r="D42" s="1175" t="str">
        <f t="shared" si="1"/>
        <v/>
      </c>
      <c r="E42" s="1175" t="str">
        <f t="shared" si="2"/>
        <v/>
      </c>
      <c r="F42" s="735"/>
      <c r="G42" s="735"/>
      <c r="H42" s="682"/>
      <c r="I42" s="736"/>
      <c r="J42" s="736"/>
      <c r="K42" s="736"/>
      <c r="L42" s="1176">
        <f t="shared" si="3"/>
        <v>0</v>
      </c>
      <c r="M42" s="1176">
        <f t="shared" si="4"/>
        <v>0</v>
      </c>
      <c r="N42" s="730"/>
    </row>
    <row r="43" spans="1:14" s="731" customFormat="1" ht="19.5" x14ac:dyDescent="0.2">
      <c r="A43" s="734"/>
      <c r="B43" s="734"/>
      <c r="C43" s="1175" t="str">
        <f t="shared" si="0"/>
        <v/>
      </c>
      <c r="D43" s="1175" t="str">
        <f t="shared" si="1"/>
        <v/>
      </c>
      <c r="E43" s="1175" t="str">
        <f t="shared" si="2"/>
        <v/>
      </c>
      <c r="F43" s="735"/>
      <c r="G43" s="735"/>
      <c r="H43" s="682"/>
      <c r="I43" s="736"/>
      <c r="J43" s="736"/>
      <c r="K43" s="736"/>
      <c r="L43" s="1176">
        <f t="shared" si="3"/>
        <v>0</v>
      </c>
      <c r="M43" s="1176">
        <f t="shared" si="4"/>
        <v>0</v>
      </c>
      <c r="N43" s="730"/>
    </row>
    <row r="44" spans="1:14" s="731" customFormat="1" ht="19.5" x14ac:dyDescent="0.2">
      <c r="A44" s="734"/>
      <c r="B44" s="734"/>
      <c r="C44" s="1175" t="str">
        <f t="shared" si="0"/>
        <v/>
      </c>
      <c r="D44" s="1175" t="str">
        <f t="shared" si="1"/>
        <v/>
      </c>
      <c r="E44" s="1175" t="str">
        <f t="shared" si="2"/>
        <v/>
      </c>
      <c r="F44" s="735"/>
      <c r="G44" s="735"/>
      <c r="H44" s="682"/>
      <c r="I44" s="736"/>
      <c r="J44" s="736"/>
      <c r="K44" s="736"/>
      <c r="L44" s="1176">
        <f t="shared" si="3"/>
        <v>0</v>
      </c>
      <c r="M44" s="1176">
        <f t="shared" si="4"/>
        <v>0</v>
      </c>
      <c r="N44" s="730"/>
    </row>
    <row r="45" spans="1:14" s="731" customFormat="1" ht="19.5" x14ac:dyDescent="0.2">
      <c r="A45" s="734"/>
      <c r="B45" s="734"/>
      <c r="C45" s="1175" t="str">
        <f t="shared" si="0"/>
        <v/>
      </c>
      <c r="D45" s="1175" t="str">
        <f t="shared" si="1"/>
        <v/>
      </c>
      <c r="E45" s="1175" t="str">
        <f t="shared" si="2"/>
        <v/>
      </c>
      <c r="F45" s="735"/>
      <c r="G45" s="735"/>
      <c r="H45" s="682"/>
      <c r="I45" s="736"/>
      <c r="J45" s="736"/>
      <c r="K45" s="736"/>
      <c r="L45" s="1176">
        <f t="shared" si="3"/>
        <v>0</v>
      </c>
      <c r="M45" s="1176">
        <f t="shared" si="4"/>
        <v>0</v>
      </c>
      <c r="N45" s="730"/>
    </row>
    <row r="46" spans="1:14" s="731" customFormat="1" ht="19.5" x14ac:dyDescent="0.2">
      <c r="A46" s="734"/>
      <c r="B46" s="734"/>
      <c r="C46" s="1175" t="str">
        <f t="shared" si="0"/>
        <v/>
      </c>
      <c r="D46" s="1175" t="str">
        <f t="shared" si="1"/>
        <v/>
      </c>
      <c r="E46" s="1175" t="str">
        <f t="shared" si="2"/>
        <v/>
      </c>
      <c r="F46" s="735"/>
      <c r="G46" s="735"/>
      <c r="H46" s="682"/>
      <c r="I46" s="736"/>
      <c r="J46" s="736"/>
      <c r="K46" s="736"/>
      <c r="L46" s="1176">
        <f t="shared" si="3"/>
        <v>0</v>
      </c>
      <c r="M46" s="1176">
        <f t="shared" si="4"/>
        <v>0</v>
      </c>
      <c r="N46" s="730"/>
    </row>
    <row r="47" spans="1:14" s="731" customFormat="1" ht="19.5" x14ac:dyDescent="0.2">
      <c r="A47" s="734"/>
      <c r="B47" s="734"/>
      <c r="C47" s="1175" t="str">
        <f t="shared" si="0"/>
        <v/>
      </c>
      <c r="D47" s="1175" t="str">
        <f t="shared" si="1"/>
        <v/>
      </c>
      <c r="E47" s="1175" t="str">
        <f t="shared" si="2"/>
        <v/>
      </c>
      <c r="F47" s="735"/>
      <c r="G47" s="735"/>
      <c r="H47" s="682"/>
      <c r="I47" s="736"/>
      <c r="J47" s="736"/>
      <c r="K47" s="736"/>
      <c r="L47" s="1176">
        <f t="shared" si="3"/>
        <v>0</v>
      </c>
      <c r="M47" s="1176">
        <f t="shared" si="4"/>
        <v>0</v>
      </c>
      <c r="N47" s="730"/>
    </row>
    <row r="48" spans="1:14" s="731" customFormat="1" ht="19.5" x14ac:dyDescent="0.2">
      <c r="A48" s="734"/>
      <c r="B48" s="734"/>
      <c r="C48" s="1175" t="str">
        <f t="shared" si="0"/>
        <v/>
      </c>
      <c r="D48" s="1175" t="str">
        <f t="shared" si="1"/>
        <v/>
      </c>
      <c r="E48" s="1175" t="str">
        <f t="shared" si="2"/>
        <v/>
      </c>
      <c r="F48" s="735"/>
      <c r="G48" s="735"/>
      <c r="H48" s="682"/>
      <c r="I48" s="736"/>
      <c r="J48" s="736"/>
      <c r="K48" s="736"/>
      <c r="L48" s="1176">
        <f t="shared" si="3"/>
        <v>0</v>
      </c>
      <c r="M48" s="1176">
        <f t="shared" si="4"/>
        <v>0</v>
      </c>
      <c r="N48" s="730"/>
    </row>
    <row r="49" spans="1:14" s="731" customFormat="1" ht="19.5" x14ac:dyDescent="0.2">
      <c r="A49" s="734"/>
      <c r="B49" s="734"/>
      <c r="C49" s="1175" t="str">
        <f t="shared" si="0"/>
        <v/>
      </c>
      <c r="D49" s="1175" t="str">
        <f t="shared" si="1"/>
        <v/>
      </c>
      <c r="E49" s="1175" t="str">
        <f t="shared" si="2"/>
        <v/>
      </c>
      <c r="F49" s="735"/>
      <c r="G49" s="735"/>
      <c r="H49" s="682"/>
      <c r="I49" s="736"/>
      <c r="J49" s="736"/>
      <c r="K49" s="736"/>
      <c r="L49" s="1176">
        <f t="shared" si="3"/>
        <v>0</v>
      </c>
      <c r="M49" s="1176">
        <f t="shared" si="4"/>
        <v>0</v>
      </c>
      <c r="N49" s="730"/>
    </row>
    <row r="50" spans="1:14" s="731" customFormat="1" ht="19.5" x14ac:dyDescent="0.2">
      <c r="A50" s="734"/>
      <c r="B50" s="734"/>
      <c r="C50" s="1175" t="str">
        <f t="shared" si="0"/>
        <v/>
      </c>
      <c r="D50" s="1175" t="str">
        <f t="shared" si="1"/>
        <v/>
      </c>
      <c r="E50" s="1175" t="str">
        <f t="shared" si="2"/>
        <v/>
      </c>
      <c r="F50" s="735"/>
      <c r="G50" s="735"/>
      <c r="H50" s="682"/>
      <c r="I50" s="736"/>
      <c r="J50" s="736"/>
      <c r="K50" s="736"/>
      <c r="L50" s="1176">
        <f t="shared" si="3"/>
        <v>0</v>
      </c>
      <c r="M50" s="1176">
        <f t="shared" si="4"/>
        <v>0</v>
      </c>
      <c r="N50" s="730"/>
    </row>
    <row r="51" spans="1:14" s="731" customFormat="1" ht="19.5" x14ac:dyDescent="0.2">
      <c r="A51" s="734"/>
      <c r="B51" s="734"/>
      <c r="C51" s="1175" t="str">
        <f t="shared" si="0"/>
        <v/>
      </c>
      <c r="D51" s="1175" t="str">
        <f t="shared" si="1"/>
        <v/>
      </c>
      <c r="E51" s="1175" t="str">
        <f t="shared" si="2"/>
        <v/>
      </c>
      <c r="F51" s="735"/>
      <c r="G51" s="735"/>
      <c r="H51" s="682"/>
      <c r="I51" s="736"/>
      <c r="J51" s="736"/>
      <c r="K51" s="736"/>
      <c r="L51" s="1176">
        <f t="shared" si="3"/>
        <v>0</v>
      </c>
      <c r="M51" s="1176">
        <f t="shared" si="4"/>
        <v>0</v>
      </c>
      <c r="N51" s="730"/>
    </row>
    <row r="52" spans="1:14" s="731" customFormat="1" ht="19.5" x14ac:dyDescent="0.2">
      <c r="A52" s="734"/>
      <c r="B52" s="734"/>
      <c r="C52" s="1175" t="str">
        <f t="shared" ref="C52:C83" si="10">IF(ISBLANK(A52),"", "EMPG-S")</f>
        <v/>
      </c>
      <c r="D52" s="1175" t="str">
        <f t="shared" ref="D52:D83" si="11">IF(ISBLANK(A52),"", "EMG")</f>
        <v/>
      </c>
      <c r="E52" s="1175" t="str">
        <f t="shared" ref="E52:E83" si="12">IF(ISBLANK(A52),"", "Grant Admin")</f>
        <v/>
      </c>
      <c r="F52" s="735"/>
      <c r="G52" s="735"/>
      <c r="H52" s="682"/>
      <c r="I52" s="736"/>
      <c r="J52" s="736"/>
      <c r="K52" s="736"/>
      <c r="L52" s="1176">
        <f t="shared" ref="L52:L83" si="13">J52+I52</f>
        <v>0</v>
      </c>
      <c r="M52" s="1176">
        <f t="shared" ref="M52:M83" si="14">H52-L52</f>
        <v>0</v>
      </c>
      <c r="N52" s="730"/>
    </row>
    <row r="53" spans="1:14" s="731" customFormat="1" ht="19.5" x14ac:dyDescent="0.2">
      <c r="A53" s="734"/>
      <c r="B53" s="734"/>
      <c r="C53" s="1175" t="str">
        <f t="shared" si="10"/>
        <v/>
      </c>
      <c r="D53" s="1175" t="str">
        <f t="shared" si="11"/>
        <v/>
      </c>
      <c r="E53" s="1175" t="str">
        <f t="shared" si="12"/>
        <v/>
      </c>
      <c r="F53" s="735"/>
      <c r="G53" s="735"/>
      <c r="H53" s="682"/>
      <c r="I53" s="736"/>
      <c r="J53" s="736"/>
      <c r="K53" s="736"/>
      <c r="L53" s="1176">
        <f t="shared" si="13"/>
        <v>0</v>
      </c>
      <c r="M53" s="1176">
        <f t="shared" si="14"/>
        <v>0</v>
      </c>
      <c r="N53" s="730"/>
    </row>
    <row r="54" spans="1:14" s="731" customFormat="1" ht="19.5" x14ac:dyDescent="0.2">
      <c r="A54" s="734"/>
      <c r="B54" s="734"/>
      <c r="C54" s="1175" t="str">
        <f t="shared" si="10"/>
        <v/>
      </c>
      <c r="D54" s="1175" t="str">
        <f t="shared" si="11"/>
        <v/>
      </c>
      <c r="E54" s="1175" t="str">
        <f t="shared" si="12"/>
        <v/>
      </c>
      <c r="F54" s="735"/>
      <c r="G54" s="735"/>
      <c r="H54" s="682"/>
      <c r="I54" s="736"/>
      <c r="J54" s="736"/>
      <c r="K54" s="736"/>
      <c r="L54" s="1176">
        <f t="shared" si="13"/>
        <v>0</v>
      </c>
      <c r="M54" s="1176">
        <f t="shared" si="14"/>
        <v>0</v>
      </c>
      <c r="N54" s="730"/>
    </row>
    <row r="55" spans="1:14" s="731" customFormat="1" ht="19.5" x14ac:dyDescent="0.2">
      <c r="A55" s="734"/>
      <c r="B55" s="734"/>
      <c r="C55" s="1175" t="str">
        <f t="shared" si="10"/>
        <v/>
      </c>
      <c r="D55" s="1175" t="str">
        <f t="shared" si="11"/>
        <v/>
      </c>
      <c r="E55" s="1175" t="str">
        <f t="shared" si="12"/>
        <v/>
      </c>
      <c r="F55" s="735"/>
      <c r="G55" s="735"/>
      <c r="H55" s="682"/>
      <c r="I55" s="736"/>
      <c r="J55" s="736"/>
      <c r="K55" s="736"/>
      <c r="L55" s="1176">
        <f t="shared" si="13"/>
        <v>0</v>
      </c>
      <c r="M55" s="1176">
        <f t="shared" si="14"/>
        <v>0</v>
      </c>
      <c r="N55" s="730"/>
    </row>
    <row r="56" spans="1:14" s="731" customFormat="1" ht="19.5" x14ac:dyDescent="0.2">
      <c r="A56" s="734"/>
      <c r="B56" s="734"/>
      <c r="C56" s="1175" t="str">
        <f t="shared" si="10"/>
        <v/>
      </c>
      <c r="D56" s="1175" t="str">
        <f t="shared" si="11"/>
        <v/>
      </c>
      <c r="E56" s="1175" t="str">
        <f t="shared" si="12"/>
        <v/>
      </c>
      <c r="F56" s="735"/>
      <c r="G56" s="735"/>
      <c r="H56" s="682"/>
      <c r="I56" s="736"/>
      <c r="J56" s="736"/>
      <c r="K56" s="736"/>
      <c r="L56" s="1176">
        <f t="shared" si="13"/>
        <v>0</v>
      </c>
      <c r="M56" s="1176">
        <f t="shared" si="14"/>
        <v>0</v>
      </c>
      <c r="N56" s="730"/>
    </row>
    <row r="57" spans="1:14" s="731" customFormat="1" ht="19.5" x14ac:dyDescent="0.2">
      <c r="A57" s="734"/>
      <c r="B57" s="734"/>
      <c r="C57" s="1175" t="str">
        <f t="shared" si="10"/>
        <v/>
      </c>
      <c r="D57" s="1175" t="str">
        <f t="shared" si="11"/>
        <v/>
      </c>
      <c r="E57" s="1175" t="str">
        <f t="shared" si="12"/>
        <v/>
      </c>
      <c r="F57" s="735"/>
      <c r="G57" s="735"/>
      <c r="H57" s="682"/>
      <c r="I57" s="736"/>
      <c r="J57" s="736"/>
      <c r="K57" s="736"/>
      <c r="L57" s="1176">
        <f t="shared" si="13"/>
        <v>0</v>
      </c>
      <c r="M57" s="1176">
        <f t="shared" si="14"/>
        <v>0</v>
      </c>
      <c r="N57" s="730"/>
    </row>
    <row r="58" spans="1:14" s="731" customFormat="1" ht="19.5" x14ac:dyDescent="0.2">
      <c r="A58" s="734"/>
      <c r="B58" s="734"/>
      <c r="C58" s="1175" t="str">
        <f t="shared" si="10"/>
        <v/>
      </c>
      <c r="D58" s="1175" t="str">
        <f t="shared" si="11"/>
        <v/>
      </c>
      <c r="E58" s="1175" t="str">
        <f t="shared" si="12"/>
        <v/>
      </c>
      <c r="F58" s="735"/>
      <c r="G58" s="735"/>
      <c r="H58" s="682"/>
      <c r="I58" s="736"/>
      <c r="J58" s="736"/>
      <c r="K58" s="736"/>
      <c r="L58" s="1176">
        <f t="shared" si="13"/>
        <v>0</v>
      </c>
      <c r="M58" s="1176">
        <f t="shared" si="14"/>
        <v>0</v>
      </c>
      <c r="N58" s="730"/>
    </row>
    <row r="59" spans="1:14" s="731" customFormat="1" ht="19.5" x14ac:dyDescent="0.2">
      <c r="A59" s="734"/>
      <c r="B59" s="734"/>
      <c r="C59" s="1175" t="str">
        <f t="shared" si="10"/>
        <v/>
      </c>
      <c r="D59" s="1175" t="str">
        <f t="shared" si="11"/>
        <v/>
      </c>
      <c r="E59" s="1175" t="str">
        <f t="shared" si="12"/>
        <v/>
      </c>
      <c r="F59" s="735"/>
      <c r="G59" s="735"/>
      <c r="H59" s="682"/>
      <c r="I59" s="736"/>
      <c r="J59" s="736"/>
      <c r="K59" s="736"/>
      <c r="L59" s="1176">
        <f t="shared" si="13"/>
        <v>0</v>
      </c>
      <c r="M59" s="1176">
        <f t="shared" si="14"/>
        <v>0</v>
      </c>
      <c r="N59" s="730"/>
    </row>
    <row r="60" spans="1:14" s="731" customFormat="1" ht="19.5" x14ac:dyDescent="0.2">
      <c r="A60" s="734"/>
      <c r="B60" s="734"/>
      <c r="C60" s="1175" t="str">
        <f t="shared" si="10"/>
        <v/>
      </c>
      <c r="D60" s="1175" t="str">
        <f t="shared" si="11"/>
        <v/>
      </c>
      <c r="E60" s="1175" t="str">
        <f t="shared" si="12"/>
        <v/>
      </c>
      <c r="F60" s="735"/>
      <c r="G60" s="735"/>
      <c r="H60" s="682"/>
      <c r="I60" s="736"/>
      <c r="J60" s="736"/>
      <c r="K60" s="736"/>
      <c r="L60" s="1176">
        <f t="shared" si="13"/>
        <v>0</v>
      </c>
      <c r="M60" s="1176">
        <f t="shared" si="14"/>
        <v>0</v>
      </c>
      <c r="N60" s="730"/>
    </row>
    <row r="61" spans="1:14" s="731" customFormat="1" ht="19.5" x14ac:dyDescent="0.2">
      <c r="A61" s="734"/>
      <c r="B61" s="734"/>
      <c r="C61" s="1175" t="str">
        <f t="shared" si="10"/>
        <v/>
      </c>
      <c r="D61" s="1175" t="str">
        <f t="shared" si="11"/>
        <v/>
      </c>
      <c r="E61" s="1175" t="str">
        <f t="shared" si="12"/>
        <v/>
      </c>
      <c r="F61" s="735"/>
      <c r="G61" s="735"/>
      <c r="H61" s="682"/>
      <c r="I61" s="736"/>
      <c r="J61" s="736"/>
      <c r="K61" s="736"/>
      <c r="L61" s="1176">
        <f t="shared" si="13"/>
        <v>0</v>
      </c>
      <c r="M61" s="1176">
        <f t="shared" si="14"/>
        <v>0</v>
      </c>
      <c r="N61" s="730"/>
    </row>
    <row r="62" spans="1:14" s="731" customFormat="1" ht="19.5" x14ac:dyDescent="0.2">
      <c r="A62" s="734"/>
      <c r="B62" s="734"/>
      <c r="C62" s="1175" t="str">
        <f t="shared" si="10"/>
        <v/>
      </c>
      <c r="D62" s="1175" t="str">
        <f t="shared" si="11"/>
        <v/>
      </c>
      <c r="E62" s="1175" t="str">
        <f t="shared" si="12"/>
        <v/>
      </c>
      <c r="F62" s="735"/>
      <c r="G62" s="735"/>
      <c r="H62" s="682"/>
      <c r="I62" s="736"/>
      <c r="J62" s="736"/>
      <c r="K62" s="736"/>
      <c r="L62" s="1176">
        <f t="shared" si="13"/>
        <v>0</v>
      </c>
      <c r="M62" s="1176">
        <f t="shared" si="14"/>
        <v>0</v>
      </c>
      <c r="N62" s="730"/>
    </row>
    <row r="63" spans="1:14" s="731" customFormat="1" ht="19.5" x14ac:dyDescent="0.2">
      <c r="A63" s="734"/>
      <c r="B63" s="734"/>
      <c r="C63" s="1175" t="str">
        <f t="shared" si="10"/>
        <v/>
      </c>
      <c r="D63" s="1175" t="str">
        <f t="shared" si="11"/>
        <v/>
      </c>
      <c r="E63" s="1175" t="str">
        <f t="shared" si="12"/>
        <v/>
      </c>
      <c r="F63" s="735"/>
      <c r="G63" s="735"/>
      <c r="H63" s="682"/>
      <c r="I63" s="736"/>
      <c r="J63" s="736"/>
      <c r="K63" s="736"/>
      <c r="L63" s="1176">
        <f t="shared" si="13"/>
        <v>0</v>
      </c>
      <c r="M63" s="1176">
        <f t="shared" si="14"/>
        <v>0</v>
      </c>
      <c r="N63" s="730"/>
    </row>
    <row r="64" spans="1:14" s="731" customFormat="1" ht="19.5" x14ac:dyDescent="0.2">
      <c r="A64" s="734"/>
      <c r="B64" s="734"/>
      <c r="C64" s="1175" t="str">
        <f t="shared" si="10"/>
        <v/>
      </c>
      <c r="D64" s="1175" t="str">
        <f t="shared" si="11"/>
        <v/>
      </c>
      <c r="E64" s="1175" t="str">
        <f t="shared" si="12"/>
        <v/>
      </c>
      <c r="F64" s="735"/>
      <c r="G64" s="735"/>
      <c r="H64" s="682"/>
      <c r="I64" s="736"/>
      <c r="J64" s="736"/>
      <c r="K64" s="736"/>
      <c r="L64" s="1176">
        <f t="shared" si="13"/>
        <v>0</v>
      </c>
      <c r="M64" s="1176">
        <f t="shared" si="14"/>
        <v>0</v>
      </c>
      <c r="N64" s="730"/>
    </row>
    <row r="65" spans="1:14" s="731" customFormat="1" ht="19.5" x14ac:dyDescent="0.2">
      <c r="A65" s="734"/>
      <c r="B65" s="734"/>
      <c r="C65" s="1175" t="str">
        <f t="shared" si="10"/>
        <v/>
      </c>
      <c r="D65" s="1175" t="str">
        <f t="shared" si="11"/>
        <v/>
      </c>
      <c r="E65" s="1175" t="str">
        <f t="shared" si="12"/>
        <v/>
      </c>
      <c r="F65" s="735"/>
      <c r="G65" s="735"/>
      <c r="H65" s="682"/>
      <c r="I65" s="736"/>
      <c r="J65" s="736"/>
      <c r="K65" s="736"/>
      <c r="L65" s="1176">
        <f t="shared" si="13"/>
        <v>0</v>
      </c>
      <c r="M65" s="1176">
        <f t="shared" si="14"/>
        <v>0</v>
      </c>
      <c r="N65" s="730"/>
    </row>
    <row r="66" spans="1:14" s="731" customFormat="1" ht="19.5" x14ac:dyDescent="0.2">
      <c r="A66" s="734"/>
      <c r="B66" s="734"/>
      <c r="C66" s="1175" t="str">
        <f t="shared" si="10"/>
        <v/>
      </c>
      <c r="D66" s="1175" t="str">
        <f t="shared" si="11"/>
        <v/>
      </c>
      <c r="E66" s="1175" t="str">
        <f t="shared" si="12"/>
        <v/>
      </c>
      <c r="F66" s="735"/>
      <c r="G66" s="735"/>
      <c r="H66" s="682"/>
      <c r="I66" s="736"/>
      <c r="J66" s="736"/>
      <c r="K66" s="736"/>
      <c r="L66" s="1176">
        <f t="shared" si="13"/>
        <v>0</v>
      </c>
      <c r="M66" s="1176">
        <f t="shared" si="14"/>
        <v>0</v>
      </c>
      <c r="N66" s="730"/>
    </row>
    <row r="67" spans="1:14" s="731" customFormat="1" ht="19.5" x14ac:dyDescent="0.2">
      <c r="A67" s="734"/>
      <c r="B67" s="734"/>
      <c r="C67" s="1175" t="str">
        <f t="shared" si="10"/>
        <v/>
      </c>
      <c r="D67" s="1175" t="str">
        <f t="shared" si="11"/>
        <v/>
      </c>
      <c r="E67" s="1175" t="str">
        <f t="shared" si="12"/>
        <v/>
      </c>
      <c r="F67" s="735"/>
      <c r="G67" s="735"/>
      <c r="H67" s="682"/>
      <c r="I67" s="736"/>
      <c r="J67" s="736"/>
      <c r="K67" s="736"/>
      <c r="L67" s="1176">
        <f t="shared" si="13"/>
        <v>0</v>
      </c>
      <c r="M67" s="1176">
        <f t="shared" si="14"/>
        <v>0</v>
      </c>
      <c r="N67" s="730"/>
    </row>
    <row r="68" spans="1:14" s="731" customFormat="1" ht="19.5" x14ac:dyDescent="0.2">
      <c r="A68" s="734"/>
      <c r="B68" s="734"/>
      <c r="C68" s="1175" t="str">
        <f t="shared" si="10"/>
        <v/>
      </c>
      <c r="D68" s="1175" t="str">
        <f t="shared" si="11"/>
        <v/>
      </c>
      <c r="E68" s="1175" t="str">
        <f t="shared" si="12"/>
        <v/>
      </c>
      <c r="F68" s="735"/>
      <c r="G68" s="735"/>
      <c r="H68" s="682"/>
      <c r="I68" s="736"/>
      <c r="J68" s="736"/>
      <c r="K68" s="736"/>
      <c r="L68" s="1176">
        <f t="shared" si="13"/>
        <v>0</v>
      </c>
      <c r="M68" s="1176">
        <f t="shared" si="14"/>
        <v>0</v>
      </c>
      <c r="N68" s="730"/>
    </row>
    <row r="69" spans="1:14" s="731" customFormat="1" ht="19.5" x14ac:dyDescent="0.2">
      <c r="A69" s="734"/>
      <c r="B69" s="734"/>
      <c r="C69" s="1175" t="str">
        <f t="shared" si="10"/>
        <v/>
      </c>
      <c r="D69" s="1175" t="str">
        <f t="shared" si="11"/>
        <v/>
      </c>
      <c r="E69" s="1175" t="str">
        <f t="shared" si="12"/>
        <v/>
      </c>
      <c r="F69" s="735"/>
      <c r="G69" s="735"/>
      <c r="H69" s="682"/>
      <c r="I69" s="736"/>
      <c r="J69" s="736"/>
      <c r="K69" s="736"/>
      <c r="L69" s="1176">
        <f t="shared" si="13"/>
        <v>0</v>
      </c>
      <c r="M69" s="1176">
        <f t="shared" si="14"/>
        <v>0</v>
      </c>
      <c r="N69" s="730"/>
    </row>
    <row r="70" spans="1:14" s="731" customFormat="1" ht="19.5" x14ac:dyDescent="0.2">
      <c r="A70" s="734"/>
      <c r="B70" s="734"/>
      <c r="C70" s="1175" t="str">
        <f t="shared" si="10"/>
        <v/>
      </c>
      <c r="D70" s="1175" t="str">
        <f t="shared" si="11"/>
        <v/>
      </c>
      <c r="E70" s="1175" t="str">
        <f t="shared" si="12"/>
        <v/>
      </c>
      <c r="F70" s="735"/>
      <c r="G70" s="735"/>
      <c r="H70" s="682"/>
      <c r="I70" s="736"/>
      <c r="J70" s="736"/>
      <c r="K70" s="736"/>
      <c r="L70" s="1176">
        <f t="shared" si="13"/>
        <v>0</v>
      </c>
      <c r="M70" s="1176">
        <f t="shared" si="14"/>
        <v>0</v>
      </c>
      <c r="N70" s="730"/>
    </row>
    <row r="71" spans="1:14" s="731" customFormat="1" ht="19.5" x14ac:dyDescent="0.2">
      <c r="A71" s="734"/>
      <c r="B71" s="734"/>
      <c r="C71" s="1175" t="str">
        <f t="shared" si="10"/>
        <v/>
      </c>
      <c r="D71" s="1175" t="str">
        <f t="shared" si="11"/>
        <v/>
      </c>
      <c r="E71" s="1175" t="str">
        <f t="shared" si="12"/>
        <v/>
      </c>
      <c r="F71" s="735"/>
      <c r="G71" s="735"/>
      <c r="H71" s="682"/>
      <c r="I71" s="736"/>
      <c r="J71" s="736"/>
      <c r="K71" s="736"/>
      <c r="L71" s="1176">
        <f t="shared" si="13"/>
        <v>0</v>
      </c>
      <c r="M71" s="1176">
        <f t="shared" si="14"/>
        <v>0</v>
      </c>
      <c r="N71" s="730"/>
    </row>
    <row r="72" spans="1:14" s="731" customFormat="1" ht="19.5" x14ac:dyDescent="0.2">
      <c r="A72" s="734"/>
      <c r="B72" s="734"/>
      <c r="C72" s="1175" t="str">
        <f t="shared" si="10"/>
        <v/>
      </c>
      <c r="D72" s="1175" t="str">
        <f t="shared" si="11"/>
        <v/>
      </c>
      <c r="E72" s="1175" t="str">
        <f t="shared" si="12"/>
        <v/>
      </c>
      <c r="F72" s="735"/>
      <c r="G72" s="735"/>
      <c r="H72" s="682"/>
      <c r="I72" s="736"/>
      <c r="J72" s="736"/>
      <c r="K72" s="736"/>
      <c r="L72" s="1176">
        <f t="shared" si="13"/>
        <v>0</v>
      </c>
      <c r="M72" s="1176">
        <f t="shared" si="14"/>
        <v>0</v>
      </c>
      <c r="N72" s="730"/>
    </row>
    <row r="73" spans="1:14" s="731" customFormat="1" ht="19.5" x14ac:dyDescent="0.2">
      <c r="A73" s="734"/>
      <c r="B73" s="734"/>
      <c r="C73" s="1175" t="str">
        <f t="shared" si="10"/>
        <v/>
      </c>
      <c r="D73" s="1175" t="str">
        <f t="shared" si="11"/>
        <v/>
      </c>
      <c r="E73" s="1175" t="str">
        <f t="shared" si="12"/>
        <v/>
      </c>
      <c r="F73" s="735"/>
      <c r="G73" s="735"/>
      <c r="H73" s="682"/>
      <c r="I73" s="736"/>
      <c r="J73" s="736"/>
      <c r="K73" s="736"/>
      <c r="L73" s="1176">
        <f t="shared" si="13"/>
        <v>0</v>
      </c>
      <c r="M73" s="1176">
        <f t="shared" si="14"/>
        <v>0</v>
      </c>
      <c r="N73" s="730"/>
    </row>
    <row r="74" spans="1:14" s="731" customFormat="1" ht="19.5" x14ac:dyDescent="0.2">
      <c r="A74" s="734"/>
      <c r="B74" s="734"/>
      <c r="C74" s="1175" t="str">
        <f t="shared" si="10"/>
        <v/>
      </c>
      <c r="D74" s="1175" t="str">
        <f t="shared" si="11"/>
        <v/>
      </c>
      <c r="E74" s="1175" t="str">
        <f t="shared" si="12"/>
        <v/>
      </c>
      <c r="F74" s="735"/>
      <c r="G74" s="735"/>
      <c r="H74" s="682"/>
      <c r="I74" s="736"/>
      <c r="J74" s="736"/>
      <c r="K74" s="736"/>
      <c r="L74" s="1176">
        <f t="shared" si="13"/>
        <v>0</v>
      </c>
      <c r="M74" s="1176">
        <f t="shared" si="14"/>
        <v>0</v>
      </c>
      <c r="N74" s="730"/>
    </row>
    <row r="75" spans="1:14" s="731" customFormat="1" ht="19.5" x14ac:dyDescent="0.2">
      <c r="A75" s="734"/>
      <c r="B75" s="734"/>
      <c r="C75" s="1175" t="str">
        <f t="shared" si="10"/>
        <v/>
      </c>
      <c r="D75" s="1175" t="str">
        <f t="shared" si="11"/>
        <v/>
      </c>
      <c r="E75" s="1175" t="str">
        <f t="shared" si="12"/>
        <v/>
      </c>
      <c r="F75" s="735"/>
      <c r="G75" s="735"/>
      <c r="H75" s="682"/>
      <c r="I75" s="736"/>
      <c r="J75" s="736"/>
      <c r="K75" s="736"/>
      <c r="L75" s="1176">
        <f t="shared" si="13"/>
        <v>0</v>
      </c>
      <c r="M75" s="1176">
        <f t="shared" si="14"/>
        <v>0</v>
      </c>
      <c r="N75" s="730"/>
    </row>
    <row r="76" spans="1:14" s="731" customFormat="1" ht="19.5" x14ac:dyDescent="0.2">
      <c r="A76" s="734"/>
      <c r="B76" s="734"/>
      <c r="C76" s="1175" t="str">
        <f t="shared" si="10"/>
        <v/>
      </c>
      <c r="D76" s="1175" t="str">
        <f t="shared" si="11"/>
        <v/>
      </c>
      <c r="E76" s="1175" t="str">
        <f t="shared" si="12"/>
        <v/>
      </c>
      <c r="F76" s="735"/>
      <c r="G76" s="735"/>
      <c r="H76" s="682"/>
      <c r="I76" s="736"/>
      <c r="J76" s="736"/>
      <c r="K76" s="736"/>
      <c r="L76" s="1176">
        <f t="shared" si="13"/>
        <v>0</v>
      </c>
      <c r="M76" s="1176">
        <f t="shared" si="14"/>
        <v>0</v>
      </c>
      <c r="N76" s="730"/>
    </row>
    <row r="77" spans="1:14" s="731" customFormat="1" ht="19.5" x14ac:dyDescent="0.2">
      <c r="A77" s="734"/>
      <c r="B77" s="734"/>
      <c r="C77" s="1175" t="str">
        <f t="shared" si="10"/>
        <v/>
      </c>
      <c r="D77" s="1175" t="str">
        <f t="shared" si="11"/>
        <v/>
      </c>
      <c r="E77" s="1175" t="str">
        <f t="shared" si="12"/>
        <v/>
      </c>
      <c r="F77" s="735"/>
      <c r="G77" s="735"/>
      <c r="H77" s="682"/>
      <c r="I77" s="736"/>
      <c r="J77" s="736"/>
      <c r="K77" s="736"/>
      <c r="L77" s="1176">
        <f t="shared" si="13"/>
        <v>0</v>
      </c>
      <c r="M77" s="1176">
        <f t="shared" si="14"/>
        <v>0</v>
      </c>
      <c r="N77" s="730"/>
    </row>
    <row r="78" spans="1:14" s="731" customFormat="1" ht="19.5" x14ac:dyDescent="0.2">
      <c r="A78" s="734"/>
      <c r="B78" s="734"/>
      <c r="C78" s="1175" t="str">
        <f t="shared" si="10"/>
        <v/>
      </c>
      <c r="D78" s="1175" t="str">
        <f t="shared" si="11"/>
        <v/>
      </c>
      <c r="E78" s="1175" t="str">
        <f t="shared" si="12"/>
        <v/>
      </c>
      <c r="F78" s="735"/>
      <c r="G78" s="735"/>
      <c r="H78" s="682"/>
      <c r="I78" s="736"/>
      <c r="J78" s="736"/>
      <c r="K78" s="736"/>
      <c r="L78" s="1176">
        <f t="shared" si="13"/>
        <v>0</v>
      </c>
      <c r="M78" s="1176">
        <f t="shared" si="14"/>
        <v>0</v>
      </c>
      <c r="N78" s="730"/>
    </row>
    <row r="79" spans="1:14" s="731" customFormat="1" ht="19.5" x14ac:dyDescent="0.2">
      <c r="A79" s="734"/>
      <c r="B79" s="734"/>
      <c r="C79" s="1175" t="str">
        <f t="shared" si="10"/>
        <v/>
      </c>
      <c r="D79" s="1175" t="str">
        <f t="shared" si="11"/>
        <v/>
      </c>
      <c r="E79" s="1175" t="str">
        <f t="shared" si="12"/>
        <v/>
      </c>
      <c r="F79" s="735"/>
      <c r="G79" s="735"/>
      <c r="H79" s="682"/>
      <c r="I79" s="736"/>
      <c r="J79" s="736"/>
      <c r="K79" s="736"/>
      <c r="L79" s="1176">
        <f t="shared" si="13"/>
        <v>0</v>
      </c>
      <c r="M79" s="1176">
        <f t="shared" si="14"/>
        <v>0</v>
      </c>
      <c r="N79" s="730"/>
    </row>
    <row r="80" spans="1:14" s="731" customFormat="1" ht="19.5" x14ac:dyDescent="0.2">
      <c r="A80" s="734"/>
      <c r="B80" s="734"/>
      <c r="C80" s="1175" t="str">
        <f t="shared" si="10"/>
        <v/>
      </c>
      <c r="D80" s="1175" t="str">
        <f t="shared" si="11"/>
        <v/>
      </c>
      <c r="E80" s="1175" t="str">
        <f t="shared" si="12"/>
        <v/>
      </c>
      <c r="F80" s="735"/>
      <c r="G80" s="735"/>
      <c r="H80" s="682"/>
      <c r="I80" s="736"/>
      <c r="J80" s="736"/>
      <c r="K80" s="736"/>
      <c r="L80" s="1176">
        <f t="shared" si="13"/>
        <v>0</v>
      </c>
      <c r="M80" s="1176">
        <f t="shared" si="14"/>
        <v>0</v>
      </c>
      <c r="N80" s="730"/>
    </row>
    <row r="81" spans="1:14" s="731" customFormat="1" ht="19.5" x14ac:dyDescent="0.2">
      <c r="A81" s="734"/>
      <c r="B81" s="734"/>
      <c r="C81" s="1175" t="str">
        <f t="shared" si="10"/>
        <v/>
      </c>
      <c r="D81" s="1175" t="str">
        <f t="shared" si="11"/>
        <v/>
      </c>
      <c r="E81" s="1175" t="str">
        <f t="shared" si="12"/>
        <v/>
      </c>
      <c r="F81" s="735"/>
      <c r="G81" s="735"/>
      <c r="H81" s="682"/>
      <c r="I81" s="736"/>
      <c r="J81" s="736"/>
      <c r="K81" s="736"/>
      <c r="L81" s="1176">
        <f t="shared" si="13"/>
        <v>0</v>
      </c>
      <c r="M81" s="1176">
        <f t="shared" si="14"/>
        <v>0</v>
      </c>
      <c r="N81" s="730"/>
    </row>
    <row r="82" spans="1:14" s="731" customFormat="1" ht="19.5" x14ac:dyDescent="0.2">
      <c r="A82" s="734"/>
      <c r="B82" s="734"/>
      <c r="C82" s="1175" t="str">
        <f t="shared" si="10"/>
        <v/>
      </c>
      <c r="D82" s="1175" t="str">
        <f t="shared" si="11"/>
        <v/>
      </c>
      <c r="E82" s="1175" t="str">
        <f t="shared" si="12"/>
        <v/>
      </c>
      <c r="F82" s="735"/>
      <c r="G82" s="735"/>
      <c r="H82" s="682"/>
      <c r="I82" s="736"/>
      <c r="J82" s="736"/>
      <c r="K82" s="736"/>
      <c r="L82" s="1176">
        <f t="shared" si="13"/>
        <v>0</v>
      </c>
      <c r="M82" s="1176">
        <f t="shared" si="14"/>
        <v>0</v>
      </c>
      <c r="N82" s="730"/>
    </row>
    <row r="83" spans="1:14" s="731" customFormat="1" ht="19.5" x14ac:dyDescent="0.2">
      <c r="A83" s="734"/>
      <c r="B83" s="734"/>
      <c r="C83" s="1175" t="str">
        <f t="shared" si="10"/>
        <v/>
      </c>
      <c r="D83" s="1175" t="str">
        <f t="shared" si="11"/>
        <v/>
      </c>
      <c r="E83" s="1175" t="str">
        <f t="shared" si="12"/>
        <v/>
      </c>
      <c r="F83" s="735"/>
      <c r="G83" s="735"/>
      <c r="H83" s="682"/>
      <c r="I83" s="736"/>
      <c r="J83" s="736"/>
      <c r="K83" s="736"/>
      <c r="L83" s="1176">
        <f t="shared" si="13"/>
        <v>0</v>
      </c>
      <c r="M83" s="1176">
        <f t="shared" si="14"/>
        <v>0</v>
      </c>
      <c r="N83" s="730"/>
    </row>
    <row r="84" spans="1:14" s="731" customFormat="1" ht="19.5" x14ac:dyDescent="0.2">
      <c r="A84" s="734"/>
      <c r="B84" s="734"/>
      <c r="C84" s="1175" t="str">
        <f t="shared" ref="C84:C115" si="15">IF(ISBLANK(A84),"", "EMPG-S")</f>
        <v/>
      </c>
      <c r="D84" s="1175" t="str">
        <f t="shared" ref="D84:D115" si="16">IF(ISBLANK(A84),"", "EMG")</f>
        <v/>
      </c>
      <c r="E84" s="1175" t="str">
        <f t="shared" ref="E84:E115" si="17">IF(ISBLANK(A84),"", "Grant Admin")</f>
        <v/>
      </c>
      <c r="F84" s="735"/>
      <c r="G84" s="735"/>
      <c r="H84" s="682"/>
      <c r="I84" s="736"/>
      <c r="J84" s="736"/>
      <c r="K84" s="736"/>
      <c r="L84" s="1176">
        <f t="shared" ref="L84:L115" si="18">J84+I84</f>
        <v>0</v>
      </c>
      <c r="M84" s="1176">
        <f t="shared" ref="M84:M115" si="19">H84-L84</f>
        <v>0</v>
      </c>
      <c r="N84" s="730"/>
    </row>
    <row r="85" spans="1:14" s="731" customFormat="1" ht="19.5" x14ac:dyDescent="0.2">
      <c r="A85" s="734"/>
      <c r="B85" s="734"/>
      <c r="C85" s="1175" t="str">
        <f t="shared" si="15"/>
        <v/>
      </c>
      <c r="D85" s="1175" t="str">
        <f t="shared" si="16"/>
        <v/>
      </c>
      <c r="E85" s="1175" t="str">
        <f t="shared" si="17"/>
        <v/>
      </c>
      <c r="F85" s="735"/>
      <c r="G85" s="735"/>
      <c r="H85" s="682"/>
      <c r="I85" s="736"/>
      <c r="J85" s="736"/>
      <c r="K85" s="736"/>
      <c r="L85" s="1176">
        <f t="shared" si="18"/>
        <v>0</v>
      </c>
      <c r="M85" s="1176">
        <f t="shared" si="19"/>
        <v>0</v>
      </c>
      <c r="N85" s="730"/>
    </row>
    <row r="86" spans="1:14" s="731" customFormat="1" ht="19.5" x14ac:dyDescent="0.2">
      <c r="A86" s="734"/>
      <c r="B86" s="734"/>
      <c r="C86" s="1175" t="str">
        <f t="shared" si="15"/>
        <v/>
      </c>
      <c r="D86" s="1175" t="str">
        <f t="shared" si="16"/>
        <v/>
      </c>
      <c r="E86" s="1175" t="str">
        <f t="shared" si="17"/>
        <v/>
      </c>
      <c r="F86" s="735"/>
      <c r="G86" s="735"/>
      <c r="H86" s="682"/>
      <c r="I86" s="736"/>
      <c r="J86" s="736"/>
      <c r="K86" s="736"/>
      <c r="L86" s="1176">
        <f t="shared" si="18"/>
        <v>0</v>
      </c>
      <c r="M86" s="1176">
        <f t="shared" si="19"/>
        <v>0</v>
      </c>
      <c r="N86" s="730"/>
    </row>
    <row r="87" spans="1:14" s="731" customFormat="1" ht="19.5" x14ac:dyDescent="0.2">
      <c r="A87" s="734"/>
      <c r="B87" s="734"/>
      <c r="C87" s="1175" t="str">
        <f t="shared" si="15"/>
        <v/>
      </c>
      <c r="D87" s="1175" t="str">
        <f t="shared" si="16"/>
        <v/>
      </c>
      <c r="E87" s="1175" t="str">
        <f t="shared" si="17"/>
        <v/>
      </c>
      <c r="F87" s="735"/>
      <c r="G87" s="735"/>
      <c r="H87" s="682"/>
      <c r="I87" s="736"/>
      <c r="J87" s="736"/>
      <c r="K87" s="736"/>
      <c r="L87" s="1176">
        <f t="shared" si="18"/>
        <v>0</v>
      </c>
      <c r="M87" s="1176">
        <f t="shared" si="19"/>
        <v>0</v>
      </c>
      <c r="N87" s="730"/>
    </row>
    <row r="88" spans="1:14" s="731" customFormat="1" ht="19.5" x14ac:dyDescent="0.2">
      <c r="A88" s="734"/>
      <c r="B88" s="734"/>
      <c r="C88" s="1175" t="str">
        <f t="shared" si="15"/>
        <v/>
      </c>
      <c r="D88" s="1175" t="str">
        <f t="shared" si="16"/>
        <v/>
      </c>
      <c r="E88" s="1175" t="str">
        <f t="shared" si="17"/>
        <v/>
      </c>
      <c r="F88" s="735"/>
      <c r="G88" s="735"/>
      <c r="H88" s="682"/>
      <c r="I88" s="736"/>
      <c r="J88" s="736"/>
      <c r="K88" s="736"/>
      <c r="L88" s="1176">
        <f t="shared" si="18"/>
        <v>0</v>
      </c>
      <c r="M88" s="1176">
        <f t="shared" si="19"/>
        <v>0</v>
      </c>
      <c r="N88" s="730"/>
    </row>
    <row r="89" spans="1:14" s="731" customFormat="1" ht="19.5" x14ac:dyDescent="0.2">
      <c r="A89" s="734"/>
      <c r="B89" s="734"/>
      <c r="C89" s="1175" t="str">
        <f t="shared" si="15"/>
        <v/>
      </c>
      <c r="D89" s="1175" t="str">
        <f t="shared" si="16"/>
        <v/>
      </c>
      <c r="E89" s="1175" t="str">
        <f t="shared" si="17"/>
        <v/>
      </c>
      <c r="F89" s="735"/>
      <c r="G89" s="735"/>
      <c r="H89" s="682"/>
      <c r="I89" s="736"/>
      <c r="J89" s="736"/>
      <c r="K89" s="736"/>
      <c r="L89" s="1176">
        <f t="shared" si="18"/>
        <v>0</v>
      </c>
      <c r="M89" s="1176">
        <f t="shared" si="19"/>
        <v>0</v>
      </c>
      <c r="N89" s="730"/>
    </row>
    <row r="90" spans="1:14" s="731" customFormat="1" ht="19.5" x14ac:dyDescent="0.2">
      <c r="A90" s="734"/>
      <c r="B90" s="734"/>
      <c r="C90" s="1175" t="str">
        <f t="shared" si="15"/>
        <v/>
      </c>
      <c r="D90" s="1175" t="str">
        <f t="shared" si="16"/>
        <v/>
      </c>
      <c r="E90" s="1175" t="str">
        <f t="shared" si="17"/>
        <v/>
      </c>
      <c r="F90" s="735"/>
      <c r="G90" s="735"/>
      <c r="H90" s="682"/>
      <c r="I90" s="736"/>
      <c r="J90" s="736"/>
      <c r="K90" s="736"/>
      <c r="L90" s="1176">
        <f t="shared" si="18"/>
        <v>0</v>
      </c>
      <c r="M90" s="1176">
        <f t="shared" si="19"/>
        <v>0</v>
      </c>
      <c r="N90" s="730"/>
    </row>
    <row r="91" spans="1:14" s="731" customFormat="1" ht="19.5" x14ac:dyDescent="0.2">
      <c r="A91" s="734"/>
      <c r="B91" s="734"/>
      <c r="C91" s="1175" t="str">
        <f t="shared" si="15"/>
        <v/>
      </c>
      <c r="D91" s="1175" t="str">
        <f t="shared" si="16"/>
        <v/>
      </c>
      <c r="E91" s="1175" t="str">
        <f t="shared" si="17"/>
        <v/>
      </c>
      <c r="F91" s="735"/>
      <c r="G91" s="735"/>
      <c r="H91" s="682"/>
      <c r="I91" s="736"/>
      <c r="J91" s="736"/>
      <c r="K91" s="736"/>
      <c r="L91" s="1176">
        <f t="shared" si="18"/>
        <v>0</v>
      </c>
      <c r="M91" s="1176">
        <f t="shared" si="19"/>
        <v>0</v>
      </c>
      <c r="N91" s="730"/>
    </row>
    <row r="92" spans="1:14" s="731" customFormat="1" ht="19.5" x14ac:dyDescent="0.2">
      <c r="A92" s="734"/>
      <c r="B92" s="734"/>
      <c r="C92" s="1175" t="str">
        <f t="shared" si="15"/>
        <v/>
      </c>
      <c r="D92" s="1175" t="str">
        <f t="shared" si="16"/>
        <v/>
      </c>
      <c r="E92" s="1175" t="str">
        <f t="shared" si="17"/>
        <v/>
      </c>
      <c r="F92" s="735"/>
      <c r="G92" s="735"/>
      <c r="H92" s="682"/>
      <c r="I92" s="736"/>
      <c r="J92" s="736"/>
      <c r="K92" s="736"/>
      <c r="L92" s="1176">
        <f t="shared" si="18"/>
        <v>0</v>
      </c>
      <c r="M92" s="1176">
        <f t="shared" si="19"/>
        <v>0</v>
      </c>
      <c r="N92" s="730"/>
    </row>
    <row r="93" spans="1:14" s="731" customFormat="1" ht="19.5" x14ac:dyDescent="0.2">
      <c r="A93" s="734"/>
      <c r="B93" s="734"/>
      <c r="C93" s="1175" t="str">
        <f t="shared" si="15"/>
        <v/>
      </c>
      <c r="D93" s="1175" t="str">
        <f t="shared" si="16"/>
        <v/>
      </c>
      <c r="E93" s="1175" t="str">
        <f t="shared" si="17"/>
        <v/>
      </c>
      <c r="F93" s="735"/>
      <c r="G93" s="735"/>
      <c r="H93" s="682"/>
      <c r="I93" s="736"/>
      <c r="J93" s="736"/>
      <c r="K93" s="736"/>
      <c r="L93" s="1176">
        <f t="shared" si="18"/>
        <v>0</v>
      </c>
      <c r="M93" s="1176">
        <f t="shared" si="19"/>
        <v>0</v>
      </c>
      <c r="N93" s="730"/>
    </row>
    <row r="94" spans="1:14" s="731" customFormat="1" ht="19.5" x14ac:dyDescent="0.2">
      <c r="A94" s="734"/>
      <c r="B94" s="734"/>
      <c r="C94" s="1175" t="str">
        <f t="shared" si="15"/>
        <v/>
      </c>
      <c r="D94" s="1175" t="str">
        <f t="shared" si="16"/>
        <v/>
      </c>
      <c r="E94" s="1175" t="str">
        <f t="shared" si="17"/>
        <v/>
      </c>
      <c r="F94" s="735"/>
      <c r="G94" s="735"/>
      <c r="H94" s="682"/>
      <c r="I94" s="736"/>
      <c r="J94" s="736"/>
      <c r="K94" s="736"/>
      <c r="L94" s="1176">
        <f t="shared" si="18"/>
        <v>0</v>
      </c>
      <c r="M94" s="1176">
        <f t="shared" si="19"/>
        <v>0</v>
      </c>
      <c r="N94" s="730"/>
    </row>
    <row r="95" spans="1:14" s="731" customFormat="1" ht="19.5" x14ac:dyDescent="0.2">
      <c r="A95" s="734"/>
      <c r="B95" s="734"/>
      <c r="C95" s="1175" t="str">
        <f t="shared" si="15"/>
        <v/>
      </c>
      <c r="D95" s="1175" t="str">
        <f t="shared" si="16"/>
        <v/>
      </c>
      <c r="E95" s="1175" t="str">
        <f t="shared" si="17"/>
        <v/>
      </c>
      <c r="F95" s="735"/>
      <c r="G95" s="735"/>
      <c r="H95" s="682"/>
      <c r="I95" s="736"/>
      <c r="J95" s="736"/>
      <c r="K95" s="736"/>
      <c r="L95" s="1176">
        <f t="shared" si="18"/>
        <v>0</v>
      </c>
      <c r="M95" s="1176">
        <f t="shared" si="19"/>
        <v>0</v>
      </c>
      <c r="N95" s="730"/>
    </row>
    <row r="96" spans="1:14" s="731" customFormat="1" ht="19.5" x14ac:dyDescent="0.2">
      <c r="A96" s="734"/>
      <c r="B96" s="734"/>
      <c r="C96" s="1175" t="str">
        <f t="shared" si="15"/>
        <v/>
      </c>
      <c r="D96" s="1175" t="str">
        <f t="shared" si="16"/>
        <v/>
      </c>
      <c r="E96" s="1175" t="str">
        <f t="shared" si="17"/>
        <v/>
      </c>
      <c r="F96" s="735"/>
      <c r="G96" s="735"/>
      <c r="H96" s="682"/>
      <c r="I96" s="736"/>
      <c r="J96" s="736"/>
      <c r="K96" s="736"/>
      <c r="L96" s="1176">
        <f t="shared" si="18"/>
        <v>0</v>
      </c>
      <c r="M96" s="1176">
        <f t="shared" si="19"/>
        <v>0</v>
      </c>
      <c r="N96" s="730"/>
    </row>
    <row r="97" spans="1:14" s="731" customFormat="1" ht="19.5" x14ac:dyDescent="0.2">
      <c r="A97" s="734"/>
      <c r="B97" s="734"/>
      <c r="C97" s="1175" t="str">
        <f t="shared" si="15"/>
        <v/>
      </c>
      <c r="D97" s="1175" t="str">
        <f t="shared" si="16"/>
        <v/>
      </c>
      <c r="E97" s="1175" t="str">
        <f t="shared" si="17"/>
        <v/>
      </c>
      <c r="F97" s="735"/>
      <c r="G97" s="735"/>
      <c r="H97" s="682"/>
      <c r="I97" s="736"/>
      <c r="J97" s="736"/>
      <c r="K97" s="736"/>
      <c r="L97" s="1176">
        <f t="shared" si="18"/>
        <v>0</v>
      </c>
      <c r="M97" s="1176">
        <f t="shared" si="19"/>
        <v>0</v>
      </c>
      <c r="N97" s="730"/>
    </row>
    <row r="98" spans="1:14" s="731" customFormat="1" ht="19.5" x14ac:dyDescent="0.2">
      <c r="A98" s="734"/>
      <c r="B98" s="734"/>
      <c r="C98" s="1175" t="str">
        <f t="shared" si="15"/>
        <v/>
      </c>
      <c r="D98" s="1175" t="str">
        <f t="shared" si="16"/>
        <v/>
      </c>
      <c r="E98" s="1175" t="str">
        <f t="shared" si="17"/>
        <v/>
      </c>
      <c r="F98" s="735"/>
      <c r="G98" s="735"/>
      <c r="H98" s="682"/>
      <c r="I98" s="736"/>
      <c r="J98" s="736"/>
      <c r="K98" s="736"/>
      <c r="L98" s="1176">
        <f t="shared" si="18"/>
        <v>0</v>
      </c>
      <c r="M98" s="1176">
        <f t="shared" si="19"/>
        <v>0</v>
      </c>
      <c r="N98" s="730"/>
    </row>
    <row r="99" spans="1:14" s="731" customFormat="1" ht="19.5" x14ac:dyDescent="0.2">
      <c r="A99" s="734"/>
      <c r="B99" s="734"/>
      <c r="C99" s="1175" t="str">
        <f t="shared" si="15"/>
        <v/>
      </c>
      <c r="D99" s="1175" t="str">
        <f t="shared" si="16"/>
        <v/>
      </c>
      <c r="E99" s="1175" t="str">
        <f t="shared" si="17"/>
        <v/>
      </c>
      <c r="F99" s="735"/>
      <c r="G99" s="735"/>
      <c r="H99" s="682"/>
      <c r="I99" s="736"/>
      <c r="J99" s="736"/>
      <c r="K99" s="736"/>
      <c r="L99" s="1176">
        <f t="shared" si="18"/>
        <v>0</v>
      </c>
      <c r="M99" s="1176">
        <f t="shared" si="19"/>
        <v>0</v>
      </c>
      <c r="N99" s="730"/>
    </row>
    <row r="100" spans="1:14" s="731" customFormat="1" ht="19.5" x14ac:dyDescent="0.2">
      <c r="A100" s="734"/>
      <c r="B100" s="734"/>
      <c r="C100" s="1175" t="str">
        <f t="shared" si="15"/>
        <v/>
      </c>
      <c r="D100" s="1175" t="str">
        <f t="shared" si="16"/>
        <v/>
      </c>
      <c r="E100" s="1175" t="str">
        <f t="shared" si="17"/>
        <v/>
      </c>
      <c r="F100" s="735"/>
      <c r="G100" s="735"/>
      <c r="H100" s="682"/>
      <c r="I100" s="736"/>
      <c r="J100" s="736"/>
      <c r="K100" s="736"/>
      <c r="L100" s="1176">
        <f t="shared" si="18"/>
        <v>0</v>
      </c>
      <c r="M100" s="1176">
        <f t="shared" si="19"/>
        <v>0</v>
      </c>
      <c r="N100" s="730"/>
    </row>
    <row r="101" spans="1:14" s="731" customFormat="1" ht="19.5" x14ac:dyDescent="0.2">
      <c r="A101" s="734"/>
      <c r="B101" s="734"/>
      <c r="C101" s="1175" t="str">
        <f t="shared" si="15"/>
        <v/>
      </c>
      <c r="D101" s="1175" t="str">
        <f t="shared" si="16"/>
        <v/>
      </c>
      <c r="E101" s="1175" t="str">
        <f t="shared" si="17"/>
        <v/>
      </c>
      <c r="F101" s="735"/>
      <c r="G101" s="735"/>
      <c r="H101" s="682"/>
      <c r="I101" s="736"/>
      <c r="J101" s="736"/>
      <c r="K101" s="736"/>
      <c r="L101" s="1176">
        <f t="shared" si="18"/>
        <v>0</v>
      </c>
      <c r="M101" s="1176">
        <f t="shared" si="19"/>
        <v>0</v>
      </c>
      <c r="N101" s="730"/>
    </row>
    <row r="102" spans="1:14" s="731" customFormat="1" ht="19.5" x14ac:dyDescent="0.2">
      <c r="A102" s="734"/>
      <c r="B102" s="734"/>
      <c r="C102" s="1175" t="str">
        <f t="shared" si="15"/>
        <v/>
      </c>
      <c r="D102" s="1175" t="str">
        <f t="shared" si="16"/>
        <v/>
      </c>
      <c r="E102" s="1175" t="str">
        <f t="shared" si="17"/>
        <v/>
      </c>
      <c r="F102" s="735"/>
      <c r="G102" s="735"/>
      <c r="H102" s="682"/>
      <c r="I102" s="736"/>
      <c r="J102" s="736"/>
      <c r="K102" s="736"/>
      <c r="L102" s="1176">
        <f t="shared" si="18"/>
        <v>0</v>
      </c>
      <c r="M102" s="1176">
        <f t="shared" si="19"/>
        <v>0</v>
      </c>
      <c r="N102" s="730"/>
    </row>
    <row r="103" spans="1:14" s="731" customFormat="1" ht="19.5" x14ac:dyDescent="0.2">
      <c r="A103" s="734"/>
      <c r="B103" s="734"/>
      <c r="C103" s="1175" t="str">
        <f t="shared" si="15"/>
        <v/>
      </c>
      <c r="D103" s="1175" t="str">
        <f t="shared" si="16"/>
        <v/>
      </c>
      <c r="E103" s="1175" t="str">
        <f t="shared" si="17"/>
        <v/>
      </c>
      <c r="F103" s="735"/>
      <c r="G103" s="735"/>
      <c r="H103" s="682"/>
      <c r="I103" s="736"/>
      <c r="J103" s="736"/>
      <c r="K103" s="736"/>
      <c r="L103" s="1176">
        <f t="shared" si="18"/>
        <v>0</v>
      </c>
      <c r="M103" s="1176">
        <f t="shared" si="19"/>
        <v>0</v>
      </c>
      <c r="N103" s="730"/>
    </row>
    <row r="104" spans="1:14" s="731" customFormat="1" ht="19.5" x14ac:dyDescent="0.2">
      <c r="A104" s="734"/>
      <c r="B104" s="734"/>
      <c r="C104" s="1175" t="str">
        <f t="shared" si="15"/>
        <v/>
      </c>
      <c r="D104" s="1175" t="str">
        <f t="shared" si="16"/>
        <v/>
      </c>
      <c r="E104" s="1175" t="str">
        <f t="shared" si="17"/>
        <v/>
      </c>
      <c r="F104" s="735"/>
      <c r="G104" s="735"/>
      <c r="H104" s="682"/>
      <c r="I104" s="736"/>
      <c r="J104" s="736"/>
      <c r="K104" s="736"/>
      <c r="L104" s="1176">
        <f t="shared" si="18"/>
        <v>0</v>
      </c>
      <c r="M104" s="1176">
        <f t="shared" si="19"/>
        <v>0</v>
      </c>
      <c r="N104" s="730"/>
    </row>
    <row r="105" spans="1:14" s="731" customFormat="1" ht="19.5" x14ac:dyDescent="0.2">
      <c r="A105" s="734"/>
      <c r="B105" s="734"/>
      <c r="C105" s="1175" t="str">
        <f t="shared" si="15"/>
        <v/>
      </c>
      <c r="D105" s="1175" t="str">
        <f t="shared" si="16"/>
        <v/>
      </c>
      <c r="E105" s="1175" t="str">
        <f t="shared" si="17"/>
        <v/>
      </c>
      <c r="F105" s="735"/>
      <c r="G105" s="735"/>
      <c r="H105" s="682"/>
      <c r="I105" s="736"/>
      <c r="J105" s="736"/>
      <c r="K105" s="736"/>
      <c r="L105" s="1176">
        <f t="shared" si="18"/>
        <v>0</v>
      </c>
      <c r="M105" s="1176">
        <f t="shared" si="19"/>
        <v>0</v>
      </c>
      <c r="N105" s="730"/>
    </row>
    <row r="106" spans="1:14" s="731" customFormat="1" ht="19.5" x14ac:dyDescent="0.2">
      <c r="A106" s="734"/>
      <c r="B106" s="734"/>
      <c r="C106" s="1175" t="str">
        <f t="shared" si="15"/>
        <v/>
      </c>
      <c r="D106" s="1175" t="str">
        <f t="shared" si="16"/>
        <v/>
      </c>
      <c r="E106" s="1175" t="str">
        <f t="shared" si="17"/>
        <v/>
      </c>
      <c r="F106" s="735"/>
      <c r="G106" s="735"/>
      <c r="H106" s="682"/>
      <c r="I106" s="736"/>
      <c r="J106" s="736"/>
      <c r="K106" s="736"/>
      <c r="L106" s="1176">
        <f t="shared" si="18"/>
        <v>0</v>
      </c>
      <c r="M106" s="1176">
        <f t="shared" si="19"/>
        <v>0</v>
      </c>
      <c r="N106" s="730"/>
    </row>
    <row r="107" spans="1:14" s="731" customFormat="1" ht="19.5" x14ac:dyDescent="0.2">
      <c r="A107" s="734"/>
      <c r="B107" s="734"/>
      <c r="C107" s="1175" t="str">
        <f t="shared" si="15"/>
        <v/>
      </c>
      <c r="D107" s="1175" t="str">
        <f t="shared" si="16"/>
        <v/>
      </c>
      <c r="E107" s="1175" t="str">
        <f t="shared" si="17"/>
        <v/>
      </c>
      <c r="F107" s="735"/>
      <c r="G107" s="735"/>
      <c r="H107" s="682"/>
      <c r="I107" s="736"/>
      <c r="J107" s="736"/>
      <c r="K107" s="736"/>
      <c r="L107" s="1176">
        <f t="shared" si="18"/>
        <v>0</v>
      </c>
      <c r="M107" s="1176">
        <f t="shared" si="19"/>
        <v>0</v>
      </c>
      <c r="N107" s="730"/>
    </row>
    <row r="108" spans="1:14" s="731" customFormat="1" ht="19.5" x14ac:dyDescent="0.2">
      <c r="A108" s="734"/>
      <c r="B108" s="734"/>
      <c r="C108" s="1175" t="str">
        <f t="shared" si="15"/>
        <v/>
      </c>
      <c r="D108" s="1175" t="str">
        <f t="shared" si="16"/>
        <v/>
      </c>
      <c r="E108" s="1175" t="str">
        <f t="shared" si="17"/>
        <v/>
      </c>
      <c r="F108" s="735"/>
      <c r="G108" s="735"/>
      <c r="H108" s="682"/>
      <c r="I108" s="736"/>
      <c r="J108" s="736"/>
      <c r="K108" s="736"/>
      <c r="L108" s="1176">
        <f t="shared" si="18"/>
        <v>0</v>
      </c>
      <c r="M108" s="1176">
        <f t="shared" si="19"/>
        <v>0</v>
      </c>
      <c r="N108" s="730"/>
    </row>
    <row r="109" spans="1:14" s="731" customFormat="1" ht="19.5" x14ac:dyDescent="0.2">
      <c r="A109" s="734"/>
      <c r="B109" s="734"/>
      <c r="C109" s="1175" t="str">
        <f t="shared" si="15"/>
        <v/>
      </c>
      <c r="D109" s="1175" t="str">
        <f t="shared" si="16"/>
        <v/>
      </c>
      <c r="E109" s="1175" t="str">
        <f t="shared" si="17"/>
        <v/>
      </c>
      <c r="F109" s="735"/>
      <c r="G109" s="735"/>
      <c r="H109" s="682"/>
      <c r="I109" s="736"/>
      <c r="J109" s="736"/>
      <c r="K109" s="736"/>
      <c r="L109" s="1176">
        <f t="shared" si="18"/>
        <v>0</v>
      </c>
      <c r="M109" s="1176">
        <f t="shared" si="19"/>
        <v>0</v>
      </c>
      <c r="N109" s="730"/>
    </row>
    <row r="110" spans="1:14" s="731" customFormat="1" ht="19.5" x14ac:dyDescent="0.2">
      <c r="A110" s="734"/>
      <c r="B110" s="734"/>
      <c r="C110" s="1175" t="str">
        <f t="shared" si="15"/>
        <v/>
      </c>
      <c r="D110" s="1175" t="str">
        <f t="shared" si="16"/>
        <v/>
      </c>
      <c r="E110" s="1175" t="str">
        <f t="shared" si="17"/>
        <v/>
      </c>
      <c r="F110" s="735"/>
      <c r="G110" s="735"/>
      <c r="H110" s="682"/>
      <c r="I110" s="736"/>
      <c r="J110" s="736"/>
      <c r="K110" s="736"/>
      <c r="L110" s="1176">
        <f t="shared" si="18"/>
        <v>0</v>
      </c>
      <c r="M110" s="1176">
        <f t="shared" si="19"/>
        <v>0</v>
      </c>
      <c r="N110" s="730"/>
    </row>
    <row r="111" spans="1:14" s="731" customFormat="1" ht="19.5" x14ac:dyDescent="0.2">
      <c r="A111" s="734"/>
      <c r="B111" s="734"/>
      <c r="C111" s="1175" t="str">
        <f t="shared" si="15"/>
        <v/>
      </c>
      <c r="D111" s="1175" t="str">
        <f t="shared" si="16"/>
        <v/>
      </c>
      <c r="E111" s="1175" t="str">
        <f t="shared" si="17"/>
        <v/>
      </c>
      <c r="F111" s="735"/>
      <c r="G111" s="735"/>
      <c r="H111" s="682"/>
      <c r="I111" s="736"/>
      <c r="J111" s="736"/>
      <c r="K111" s="736"/>
      <c r="L111" s="1176">
        <f t="shared" si="18"/>
        <v>0</v>
      </c>
      <c r="M111" s="1176">
        <f t="shared" si="19"/>
        <v>0</v>
      </c>
      <c r="N111" s="730"/>
    </row>
    <row r="112" spans="1:14" s="731" customFormat="1" ht="19.5" x14ac:dyDescent="0.2">
      <c r="A112" s="734"/>
      <c r="B112" s="734"/>
      <c r="C112" s="1175" t="str">
        <f t="shared" si="15"/>
        <v/>
      </c>
      <c r="D112" s="1175" t="str">
        <f t="shared" si="16"/>
        <v/>
      </c>
      <c r="E112" s="1175" t="str">
        <f t="shared" si="17"/>
        <v/>
      </c>
      <c r="F112" s="735"/>
      <c r="G112" s="735"/>
      <c r="H112" s="682"/>
      <c r="I112" s="736"/>
      <c r="J112" s="736"/>
      <c r="K112" s="736"/>
      <c r="L112" s="1176">
        <f t="shared" si="18"/>
        <v>0</v>
      </c>
      <c r="M112" s="1176">
        <f t="shared" si="19"/>
        <v>0</v>
      </c>
      <c r="N112" s="730"/>
    </row>
    <row r="113" spans="1:14" s="731" customFormat="1" ht="19.5" x14ac:dyDescent="0.2">
      <c r="A113" s="734"/>
      <c r="B113" s="734"/>
      <c r="C113" s="1175" t="str">
        <f t="shared" si="15"/>
        <v/>
      </c>
      <c r="D113" s="1175" t="str">
        <f t="shared" si="16"/>
        <v/>
      </c>
      <c r="E113" s="1175" t="str">
        <f t="shared" si="17"/>
        <v/>
      </c>
      <c r="F113" s="735"/>
      <c r="G113" s="735"/>
      <c r="H113" s="682"/>
      <c r="I113" s="736"/>
      <c r="J113" s="736"/>
      <c r="K113" s="736"/>
      <c r="L113" s="1176">
        <f t="shared" si="18"/>
        <v>0</v>
      </c>
      <c r="M113" s="1176">
        <f t="shared" si="19"/>
        <v>0</v>
      </c>
      <c r="N113" s="730"/>
    </row>
    <row r="114" spans="1:14" s="731" customFormat="1" ht="19.5" x14ac:dyDescent="0.2">
      <c r="A114" s="734"/>
      <c r="B114" s="734"/>
      <c r="C114" s="1175" t="str">
        <f t="shared" si="15"/>
        <v/>
      </c>
      <c r="D114" s="1175" t="str">
        <f t="shared" si="16"/>
        <v/>
      </c>
      <c r="E114" s="1175" t="str">
        <f t="shared" si="17"/>
        <v/>
      </c>
      <c r="F114" s="735"/>
      <c r="G114" s="735"/>
      <c r="H114" s="682"/>
      <c r="I114" s="736"/>
      <c r="J114" s="736"/>
      <c r="K114" s="736"/>
      <c r="L114" s="1176">
        <f t="shared" si="18"/>
        <v>0</v>
      </c>
      <c r="M114" s="1176">
        <f t="shared" si="19"/>
        <v>0</v>
      </c>
      <c r="N114" s="730"/>
    </row>
    <row r="115" spans="1:14" s="731" customFormat="1" ht="19.5" x14ac:dyDescent="0.2">
      <c r="A115" s="734"/>
      <c r="B115" s="734"/>
      <c r="C115" s="1175" t="str">
        <f t="shared" si="15"/>
        <v/>
      </c>
      <c r="D115" s="1175" t="str">
        <f t="shared" si="16"/>
        <v/>
      </c>
      <c r="E115" s="1175" t="str">
        <f t="shared" si="17"/>
        <v/>
      </c>
      <c r="F115" s="735"/>
      <c r="G115" s="735"/>
      <c r="H115" s="682"/>
      <c r="I115" s="736"/>
      <c r="J115" s="736"/>
      <c r="K115" s="736"/>
      <c r="L115" s="1176">
        <f t="shared" si="18"/>
        <v>0</v>
      </c>
      <c r="M115" s="1176">
        <f t="shared" si="19"/>
        <v>0</v>
      </c>
      <c r="N115" s="730"/>
    </row>
    <row r="116" spans="1:14" s="731" customFormat="1" ht="19.5" x14ac:dyDescent="0.2">
      <c r="A116" s="734"/>
      <c r="B116" s="734"/>
      <c r="C116" s="1175" t="str">
        <f t="shared" ref="C116:C147" si="20">IF(ISBLANK(A116),"", "EMPG-S")</f>
        <v/>
      </c>
      <c r="D116" s="1175" t="str">
        <f t="shared" ref="D116:D147" si="21">IF(ISBLANK(A116),"", "EMG")</f>
        <v/>
      </c>
      <c r="E116" s="1175" t="str">
        <f t="shared" ref="E116:E147" si="22">IF(ISBLANK(A116),"", "Grant Admin")</f>
        <v/>
      </c>
      <c r="F116" s="735"/>
      <c r="G116" s="735"/>
      <c r="H116" s="682"/>
      <c r="I116" s="736"/>
      <c r="J116" s="736"/>
      <c r="K116" s="736"/>
      <c r="L116" s="1176">
        <f t="shared" ref="L116:L147" si="23">J116+I116</f>
        <v>0</v>
      </c>
      <c r="M116" s="1176">
        <f t="shared" ref="M116:M147" si="24">H116-L116</f>
        <v>0</v>
      </c>
      <c r="N116" s="730"/>
    </row>
    <row r="117" spans="1:14" s="731" customFormat="1" ht="19.5" x14ac:dyDescent="0.2">
      <c r="A117" s="734"/>
      <c r="B117" s="734"/>
      <c r="C117" s="1175" t="str">
        <f t="shared" si="20"/>
        <v/>
      </c>
      <c r="D117" s="1175" t="str">
        <f t="shared" si="21"/>
        <v/>
      </c>
      <c r="E117" s="1175" t="str">
        <f t="shared" si="22"/>
        <v/>
      </c>
      <c r="F117" s="735"/>
      <c r="G117" s="735"/>
      <c r="H117" s="682"/>
      <c r="I117" s="736"/>
      <c r="J117" s="736"/>
      <c r="K117" s="736"/>
      <c r="L117" s="1176">
        <f t="shared" si="23"/>
        <v>0</v>
      </c>
      <c r="M117" s="1176">
        <f t="shared" si="24"/>
        <v>0</v>
      </c>
      <c r="N117" s="730"/>
    </row>
    <row r="118" spans="1:14" s="731" customFormat="1" ht="19.5" x14ac:dyDescent="0.2">
      <c r="A118" s="734"/>
      <c r="B118" s="734"/>
      <c r="C118" s="1175" t="str">
        <f t="shared" si="20"/>
        <v/>
      </c>
      <c r="D118" s="1175" t="str">
        <f t="shared" si="21"/>
        <v/>
      </c>
      <c r="E118" s="1175" t="str">
        <f t="shared" si="22"/>
        <v/>
      </c>
      <c r="F118" s="735"/>
      <c r="G118" s="735"/>
      <c r="H118" s="682"/>
      <c r="I118" s="736"/>
      <c r="J118" s="736"/>
      <c r="K118" s="736"/>
      <c r="L118" s="1176">
        <f t="shared" si="23"/>
        <v>0</v>
      </c>
      <c r="M118" s="1176">
        <f t="shared" si="24"/>
        <v>0</v>
      </c>
      <c r="N118" s="730"/>
    </row>
    <row r="119" spans="1:14" s="731" customFormat="1" ht="19.5" x14ac:dyDescent="0.2">
      <c r="A119" s="734"/>
      <c r="B119" s="734"/>
      <c r="C119" s="1175" t="str">
        <f t="shared" si="20"/>
        <v/>
      </c>
      <c r="D119" s="1175" t="str">
        <f t="shared" si="21"/>
        <v/>
      </c>
      <c r="E119" s="1175" t="str">
        <f t="shared" si="22"/>
        <v/>
      </c>
      <c r="F119" s="735"/>
      <c r="G119" s="735"/>
      <c r="H119" s="682"/>
      <c r="I119" s="736"/>
      <c r="J119" s="736"/>
      <c r="K119" s="736"/>
      <c r="L119" s="1176">
        <f t="shared" si="23"/>
        <v>0</v>
      </c>
      <c r="M119" s="1176">
        <f t="shared" si="24"/>
        <v>0</v>
      </c>
      <c r="N119" s="730"/>
    </row>
    <row r="120" spans="1:14" s="731" customFormat="1" ht="19.5" x14ac:dyDescent="0.2">
      <c r="A120" s="734"/>
      <c r="B120" s="734"/>
      <c r="C120" s="1175" t="str">
        <f t="shared" si="20"/>
        <v/>
      </c>
      <c r="D120" s="1175" t="str">
        <f t="shared" si="21"/>
        <v/>
      </c>
      <c r="E120" s="1175" t="str">
        <f t="shared" si="22"/>
        <v/>
      </c>
      <c r="F120" s="735"/>
      <c r="G120" s="735"/>
      <c r="H120" s="682"/>
      <c r="I120" s="736"/>
      <c r="J120" s="736"/>
      <c r="K120" s="736"/>
      <c r="L120" s="1176">
        <f t="shared" si="23"/>
        <v>0</v>
      </c>
      <c r="M120" s="1176">
        <f t="shared" si="24"/>
        <v>0</v>
      </c>
      <c r="N120" s="730"/>
    </row>
    <row r="121" spans="1:14" s="731" customFormat="1" ht="19.5" x14ac:dyDescent="0.2">
      <c r="A121" s="734"/>
      <c r="B121" s="734"/>
      <c r="C121" s="1175" t="str">
        <f t="shared" si="20"/>
        <v/>
      </c>
      <c r="D121" s="1175" t="str">
        <f t="shared" si="21"/>
        <v/>
      </c>
      <c r="E121" s="1175" t="str">
        <f t="shared" si="22"/>
        <v/>
      </c>
      <c r="F121" s="735"/>
      <c r="G121" s="735"/>
      <c r="H121" s="682"/>
      <c r="I121" s="736"/>
      <c r="J121" s="736"/>
      <c r="K121" s="736"/>
      <c r="L121" s="1176">
        <f t="shared" si="23"/>
        <v>0</v>
      </c>
      <c r="M121" s="1176">
        <f t="shared" si="24"/>
        <v>0</v>
      </c>
      <c r="N121" s="730"/>
    </row>
    <row r="122" spans="1:14" s="731" customFormat="1" ht="19.5" x14ac:dyDescent="0.2">
      <c r="A122" s="734"/>
      <c r="B122" s="734"/>
      <c r="C122" s="1175" t="str">
        <f t="shared" si="20"/>
        <v/>
      </c>
      <c r="D122" s="1175" t="str">
        <f t="shared" si="21"/>
        <v/>
      </c>
      <c r="E122" s="1175" t="str">
        <f t="shared" si="22"/>
        <v/>
      </c>
      <c r="F122" s="735"/>
      <c r="G122" s="735"/>
      <c r="H122" s="682"/>
      <c r="I122" s="736"/>
      <c r="J122" s="736"/>
      <c r="K122" s="736"/>
      <c r="L122" s="1176">
        <f t="shared" si="23"/>
        <v>0</v>
      </c>
      <c r="M122" s="1176">
        <f t="shared" si="24"/>
        <v>0</v>
      </c>
      <c r="N122" s="730"/>
    </row>
    <row r="123" spans="1:14" s="731" customFormat="1" ht="19.5" x14ac:dyDescent="0.2">
      <c r="A123" s="734"/>
      <c r="B123" s="734"/>
      <c r="C123" s="1175" t="str">
        <f t="shared" si="20"/>
        <v/>
      </c>
      <c r="D123" s="1175" t="str">
        <f t="shared" si="21"/>
        <v/>
      </c>
      <c r="E123" s="1175" t="str">
        <f t="shared" si="22"/>
        <v/>
      </c>
      <c r="F123" s="735"/>
      <c r="G123" s="735"/>
      <c r="H123" s="682"/>
      <c r="I123" s="736"/>
      <c r="J123" s="736"/>
      <c r="K123" s="736"/>
      <c r="L123" s="1176">
        <f t="shared" si="23"/>
        <v>0</v>
      </c>
      <c r="M123" s="1176">
        <f t="shared" si="24"/>
        <v>0</v>
      </c>
      <c r="N123" s="730"/>
    </row>
    <row r="124" spans="1:14" s="731" customFormat="1" ht="19.5" x14ac:dyDescent="0.2">
      <c r="A124" s="734"/>
      <c r="B124" s="734"/>
      <c r="C124" s="1175" t="str">
        <f t="shared" si="20"/>
        <v/>
      </c>
      <c r="D124" s="1175" t="str">
        <f t="shared" si="21"/>
        <v/>
      </c>
      <c r="E124" s="1175" t="str">
        <f t="shared" si="22"/>
        <v/>
      </c>
      <c r="F124" s="735"/>
      <c r="G124" s="735"/>
      <c r="H124" s="682"/>
      <c r="I124" s="736"/>
      <c r="J124" s="736"/>
      <c r="K124" s="736"/>
      <c r="L124" s="1176">
        <f t="shared" si="23"/>
        <v>0</v>
      </c>
      <c r="M124" s="1176">
        <f t="shared" si="24"/>
        <v>0</v>
      </c>
      <c r="N124" s="730"/>
    </row>
    <row r="125" spans="1:14" s="731" customFormat="1" ht="19.5" x14ac:dyDescent="0.2">
      <c r="A125" s="734"/>
      <c r="B125" s="734"/>
      <c r="C125" s="1175" t="str">
        <f t="shared" si="20"/>
        <v/>
      </c>
      <c r="D125" s="1175" t="str">
        <f t="shared" si="21"/>
        <v/>
      </c>
      <c r="E125" s="1175" t="str">
        <f t="shared" si="22"/>
        <v/>
      </c>
      <c r="F125" s="735"/>
      <c r="G125" s="735"/>
      <c r="H125" s="682"/>
      <c r="I125" s="736"/>
      <c r="J125" s="736"/>
      <c r="K125" s="736"/>
      <c r="L125" s="1176">
        <f t="shared" si="23"/>
        <v>0</v>
      </c>
      <c r="M125" s="1176">
        <f t="shared" si="24"/>
        <v>0</v>
      </c>
      <c r="N125" s="730"/>
    </row>
    <row r="126" spans="1:14" s="731" customFormat="1" ht="19.5" x14ac:dyDescent="0.2">
      <c r="A126" s="734"/>
      <c r="B126" s="734"/>
      <c r="C126" s="1175" t="str">
        <f t="shared" si="20"/>
        <v/>
      </c>
      <c r="D126" s="1175" t="str">
        <f t="shared" si="21"/>
        <v/>
      </c>
      <c r="E126" s="1175" t="str">
        <f t="shared" si="22"/>
        <v/>
      </c>
      <c r="F126" s="735"/>
      <c r="G126" s="735"/>
      <c r="H126" s="682"/>
      <c r="I126" s="736"/>
      <c r="J126" s="736"/>
      <c r="K126" s="736"/>
      <c r="L126" s="1176">
        <f t="shared" si="23"/>
        <v>0</v>
      </c>
      <c r="M126" s="1176">
        <f t="shared" si="24"/>
        <v>0</v>
      </c>
      <c r="N126" s="730"/>
    </row>
    <row r="127" spans="1:14" s="731" customFormat="1" ht="19.5" x14ac:dyDescent="0.2">
      <c r="A127" s="734"/>
      <c r="B127" s="734"/>
      <c r="C127" s="1175" t="str">
        <f t="shared" si="20"/>
        <v/>
      </c>
      <c r="D127" s="1175" t="str">
        <f t="shared" si="21"/>
        <v/>
      </c>
      <c r="E127" s="1175" t="str">
        <f t="shared" si="22"/>
        <v/>
      </c>
      <c r="F127" s="735"/>
      <c r="G127" s="735"/>
      <c r="H127" s="682"/>
      <c r="I127" s="736"/>
      <c r="J127" s="736"/>
      <c r="K127" s="736"/>
      <c r="L127" s="1176">
        <f t="shared" si="23"/>
        <v>0</v>
      </c>
      <c r="M127" s="1176">
        <f t="shared" si="24"/>
        <v>0</v>
      </c>
      <c r="N127" s="730"/>
    </row>
    <row r="128" spans="1:14" s="731" customFormat="1" ht="19.5" x14ac:dyDescent="0.2">
      <c r="A128" s="734"/>
      <c r="B128" s="734"/>
      <c r="C128" s="1175" t="str">
        <f t="shared" si="20"/>
        <v/>
      </c>
      <c r="D128" s="1175" t="str">
        <f t="shared" si="21"/>
        <v/>
      </c>
      <c r="E128" s="1175" t="str">
        <f t="shared" si="22"/>
        <v/>
      </c>
      <c r="F128" s="735"/>
      <c r="G128" s="735"/>
      <c r="H128" s="682"/>
      <c r="I128" s="736"/>
      <c r="J128" s="736"/>
      <c r="K128" s="736"/>
      <c r="L128" s="1176">
        <f t="shared" si="23"/>
        <v>0</v>
      </c>
      <c r="M128" s="1176">
        <f t="shared" si="24"/>
        <v>0</v>
      </c>
      <c r="N128" s="730"/>
    </row>
    <row r="129" spans="1:14" s="731" customFormat="1" ht="19.5" x14ac:dyDescent="0.2">
      <c r="A129" s="734"/>
      <c r="B129" s="734"/>
      <c r="C129" s="1175" t="str">
        <f t="shared" si="20"/>
        <v/>
      </c>
      <c r="D129" s="1175" t="str">
        <f t="shared" si="21"/>
        <v/>
      </c>
      <c r="E129" s="1175" t="str">
        <f t="shared" si="22"/>
        <v/>
      </c>
      <c r="F129" s="735"/>
      <c r="G129" s="735"/>
      <c r="H129" s="682"/>
      <c r="I129" s="736"/>
      <c r="J129" s="736"/>
      <c r="K129" s="736"/>
      <c r="L129" s="1176">
        <f t="shared" si="23"/>
        <v>0</v>
      </c>
      <c r="M129" s="1176">
        <f t="shared" si="24"/>
        <v>0</v>
      </c>
      <c r="N129" s="730"/>
    </row>
    <row r="130" spans="1:14" s="731" customFormat="1" ht="19.5" x14ac:dyDescent="0.2">
      <c r="A130" s="734"/>
      <c r="B130" s="734"/>
      <c r="C130" s="1175" t="str">
        <f t="shared" si="20"/>
        <v/>
      </c>
      <c r="D130" s="1175" t="str">
        <f t="shared" si="21"/>
        <v/>
      </c>
      <c r="E130" s="1175" t="str">
        <f t="shared" si="22"/>
        <v/>
      </c>
      <c r="F130" s="735"/>
      <c r="G130" s="735"/>
      <c r="H130" s="682"/>
      <c r="I130" s="736"/>
      <c r="J130" s="736"/>
      <c r="K130" s="736"/>
      <c r="L130" s="1176">
        <f t="shared" si="23"/>
        <v>0</v>
      </c>
      <c r="M130" s="1176">
        <f t="shared" si="24"/>
        <v>0</v>
      </c>
      <c r="N130" s="730"/>
    </row>
    <row r="131" spans="1:14" s="731" customFormat="1" ht="19.5" x14ac:dyDescent="0.2">
      <c r="A131" s="734"/>
      <c r="B131" s="734"/>
      <c r="C131" s="1175" t="str">
        <f t="shared" si="20"/>
        <v/>
      </c>
      <c r="D131" s="1175" t="str">
        <f t="shared" si="21"/>
        <v/>
      </c>
      <c r="E131" s="1175" t="str">
        <f t="shared" si="22"/>
        <v/>
      </c>
      <c r="F131" s="735"/>
      <c r="G131" s="735"/>
      <c r="H131" s="682"/>
      <c r="I131" s="736"/>
      <c r="J131" s="736"/>
      <c r="K131" s="736"/>
      <c r="L131" s="1176">
        <f t="shared" si="23"/>
        <v>0</v>
      </c>
      <c r="M131" s="1176">
        <f t="shared" si="24"/>
        <v>0</v>
      </c>
      <c r="N131" s="730"/>
    </row>
    <row r="132" spans="1:14" s="731" customFormat="1" ht="19.5" x14ac:dyDescent="0.2">
      <c r="A132" s="734"/>
      <c r="B132" s="734"/>
      <c r="C132" s="1175" t="str">
        <f t="shared" si="20"/>
        <v/>
      </c>
      <c r="D132" s="1175" t="str">
        <f t="shared" si="21"/>
        <v/>
      </c>
      <c r="E132" s="1175" t="str">
        <f t="shared" si="22"/>
        <v/>
      </c>
      <c r="F132" s="735"/>
      <c r="G132" s="735"/>
      <c r="H132" s="682"/>
      <c r="I132" s="736"/>
      <c r="J132" s="736"/>
      <c r="K132" s="736"/>
      <c r="L132" s="1176">
        <f t="shared" si="23"/>
        <v>0</v>
      </c>
      <c r="M132" s="1176">
        <f t="shared" si="24"/>
        <v>0</v>
      </c>
      <c r="N132" s="730"/>
    </row>
    <row r="133" spans="1:14" s="731" customFormat="1" ht="19.5" x14ac:dyDescent="0.2">
      <c r="A133" s="734"/>
      <c r="B133" s="734"/>
      <c r="C133" s="1175" t="str">
        <f t="shared" si="20"/>
        <v/>
      </c>
      <c r="D133" s="1175" t="str">
        <f t="shared" si="21"/>
        <v/>
      </c>
      <c r="E133" s="1175" t="str">
        <f t="shared" si="22"/>
        <v/>
      </c>
      <c r="F133" s="735"/>
      <c r="G133" s="735"/>
      <c r="H133" s="682"/>
      <c r="I133" s="736"/>
      <c r="J133" s="736"/>
      <c r="K133" s="736"/>
      <c r="L133" s="1176">
        <f t="shared" si="23"/>
        <v>0</v>
      </c>
      <c r="M133" s="1176">
        <f t="shared" si="24"/>
        <v>0</v>
      </c>
      <c r="N133" s="730"/>
    </row>
    <row r="134" spans="1:14" s="731" customFormat="1" ht="19.5" x14ac:dyDescent="0.2">
      <c r="A134" s="734"/>
      <c r="B134" s="734"/>
      <c r="C134" s="1175" t="str">
        <f t="shared" si="20"/>
        <v/>
      </c>
      <c r="D134" s="1175" t="str">
        <f t="shared" si="21"/>
        <v/>
      </c>
      <c r="E134" s="1175" t="str">
        <f t="shared" si="22"/>
        <v/>
      </c>
      <c r="F134" s="735"/>
      <c r="G134" s="735"/>
      <c r="H134" s="682"/>
      <c r="I134" s="736"/>
      <c r="J134" s="736"/>
      <c r="K134" s="736"/>
      <c r="L134" s="1176">
        <f t="shared" si="23"/>
        <v>0</v>
      </c>
      <c r="M134" s="1176">
        <f t="shared" si="24"/>
        <v>0</v>
      </c>
      <c r="N134" s="730"/>
    </row>
    <row r="135" spans="1:14" s="731" customFormat="1" ht="19.5" x14ac:dyDescent="0.2">
      <c r="A135" s="734"/>
      <c r="B135" s="734"/>
      <c r="C135" s="1175" t="str">
        <f t="shared" si="20"/>
        <v/>
      </c>
      <c r="D135" s="1175" t="str">
        <f t="shared" si="21"/>
        <v/>
      </c>
      <c r="E135" s="1175" t="str">
        <f t="shared" si="22"/>
        <v/>
      </c>
      <c r="F135" s="735"/>
      <c r="G135" s="735"/>
      <c r="H135" s="682"/>
      <c r="I135" s="736"/>
      <c r="J135" s="736"/>
      <c r="K135" s="736"/>
      <c r="L135" s="1176">
        <f t="shared" si="23"/>
        <v>0</v>
      </c>
      <c r="M135" s="1176">
        <f t="shared" si="24"/>
        <v>0</v>
      </c>
      <c r="N135" s="730"/>
    </row>
    <row r="136" spans="1:14" s="731" customFormat="1" ht="19.5" x14ac:dyDescent="0.2">
      <c r="A136" s="734"/>
      <c r="B136" s="734"/>
      <c r="C136" s="1175" t="str">
        <f t="shared" si="20"/>
        <v/>
      </c>
      <c r="D136" s="1175" t="str">
        <f t="shared" si="21"/>
        <v/>
      </c>
      <c r="E136" s="1175" t="str">
        <f t="shared" si="22"/>
        <v/>
      </c>
      <c r="F136" s="735"/>
      <c r="G136" s="735"/>
      <c r="H136" s="682"/>
      <c r="I136" s="736"/>
      <c r="J136" s="736"/>
      <c r="K136" s="736"/>
      <c r="L136" s="1176">
        <f t="shared" si="23"/>
        <v>0</v>
      </c>
      <c r="M136" s="1176">
        <f t="shared" si="24"/>
        <v>0</v>
      </c>
      <c r="N136" s="730"/>
    </row>
    <row r="137" spans="1:14" s="731" customFormat="1" ht="19.5" x14ac:dyDescent="0.2">
      <c r="A137" s="734"/>
      <c r="B137" s="734"/>
      <c r="C137" s="1175" t="str">
        <f t="shared" si="20"/>
        <v/>
      </c>
      <c r="D137" s="1175" t="str">
        <f t="shared" si="21"/>
        <v/>
      </c>
      <c r="E137" s="1175" t="str">
        <f t="shared" si="22"/>
        <v/>
      </c>
      <c r="F137" s="735"/>
      <c r="G137" s="735"/>
      <c r="H137" s="682"/>
      <c r="I137" s="736"/>
      <c r="J137" s="736"/>
      <c r="K137" s="736"/>
      <c r="L137" s="1176">
        <f t="shared" si="23"/>
        <v>0</v>
      </c>
      <c r="M137" s="1176">
        <f t="shared" si="24"/>
        <v>0</v>
      </c>
      <c r="N137" s="730"/>
    </row>
    <row r="138" spans="1:14" s="731" customFormat="1" ht="19.5" x14ac:dyDescent="0.2">
      <c r="A138" s="734"/>
      <c r="B138" s="734"/>
      <c r="C138" s="1175" t="str">
        <f t="shared" si="20"/>
        <v/>
      </c>
      <c r="D138" s="1175" t="str">
        <f t="shared" si="21"/>
        <v/>
      </c>
      <c r="E138" s="1175" t="str">
        <f t="shared" si="22"/>
        <v/>
      </c>
      <c r="F138" s="735"/>
      <c r="G138" s="735"/>
      <c r="H138" s="682"/>
      <c r="I138" s="736"/>
      <c r="J138" s="736"/>
      <c r="K138" s="736"/>
      <c r="L138" s="1176">
        <f t="shared" si="23"/>
        <v>0</v>
      </c>
      <c r="M138" s="1176">
        <f t="shared" si="24"/>
        <v>0</v>
      </c>
      <c r="N138" s="730"/>
    </row>
    <row r="139" spans="1:14" s="731" customFormat="1" ht="19.5" x14ac:dyDescent="0.2">
      <c r="A139" s="734"/>
      <c r="B139" s="734"/>
      <c r="C139" s="1175" t="str">
        <f t="shared" si="20"/>
        <v/>
      </c>
      <c r="D139" s="1175" t="str">
        <f t="shared" si="21"/>
        <v/>
      </c>
      <c r="E139" s="1175" t="str">
        <f t="shared" si="22"/>
        <v/>
      </c>
      <c r="F139" s="735"/>
      <c r="G139" s="735"/>
      <c r="H139" s="682"/>
      <c r="I139" s="736"/>
      <c r="J139" s="736"/>
      <c r="K139" s="736"/>
      <c r="L139" s="1176">
        <f t="shared" si="23"/>
        <v>0</v>
      </c>
      <c r="M139" s="1176">
        <f t="shared" si="24"/>
        <v>0</v>
      </c>
      <c r="N139" s="730"/>
    </row>
    <row r="140" spans="1:14" s="731" customFormat="1" ht="19.5" x14ac:dyDescent="0.2">
      <c r="A140" s="734"/>
      <c r="B140" s="734"/>
      <c r="C140" s="1175" t="str">
        <f t="shared" si="20"/>
        <v/>
      </c>
      <c r="D140" s="1175" t="str">
        <f t="shared" si="21"/>
        <v/>
      </c>
      <c r="E140" s="1175" t="str">
        <f t="shared" si="22"/>
        <v/>
      </c>
      <c r="F140" s="735"/>
      <c r="G140" s="735"/>
      <c r="H140" s="682"/>
      <c r="I140" s="736"/>
      <c r="J140" s="736"/>
      <c r="K140" s="736"/>
      <c r="L140" s="1176">
        <f t="shared" si="23"/>
        <v>0</v>
      </c>
      <c r="M140" s="1176">
        <f t="shared" si="24"/>
        <v>0</v>
      </c>
      <c r="N140" s="730"/>
    </row>
    <row r="141" spans="1:14" s="731" customFormat="1" ht="19.5" x14ac:dyDescent="0.2">
      <c r="A141" s="734"/>
      <c r="B141" s="734"/>
      <c r="C141" s="1175" t="str">
        <f t="shared" si="20"/>
        <v/>
      </c>
      <c r="D141" s="1175" t="str">
        <f t="shared" si="21"/>
        <v/>
      </c>
      <c r="E141" s="1175" t="str">
        <f t="shared" si="22"/>
        <v/>
      </c>
      <c r="F141" s="735"/>
      <c r="G141" s="735"/>
      <c r="H141" s="682"/>
      <c r="I141" s="736"/>
      <c r="J141" s="736"/>
      <c r="K141" s="736"/>
      <c r="L141" s="1176">
        <f t="shared" si="23"/>
        <v>0</v>
      </c>
      <c r="M141" s="1176">
        <f t="shared" si="24"/>
        <v>0</v>
      </c>
      <c r="N141" s="730"/>
    </row>
    <row r="142" spans="1:14" s="731" customFormat="1" ht="19.5" x14ac:dyDescent="0.2">
      <c r="A142" s="734"/>
      <c r="B142" s="734"/>
      <c r="C142" s="1175" t="str">
        <f t="shared" si="20"/>
        <v/>
      </c>
      <c r="D142" s="1175" t="str">
        <f t="shared" si="21"/>
        <v/>
      </c>
      <c r="E142" s="1175" t="str">
        <f t="shared" si="22"/>
        <v/>
      </c>
      <c r="F142" s="735"/>
      <c r="G142" s="735"/>
      <c r="H142" s="682"/>
      <c r="I142" s="736"/>
      <c r="J142" s="736"/>
      <c r="K142" s="736"/>
      <c r="L142" s="1176">
        <f t="shared" si="23"/>
        <v>0</v>
      </c>
      <c r="M142" s="1176">
        <f t="shared" si="24"/>
        <v>0</v>
      </c>
      <c r="N142" s="730"/>
    </row>
    <row r="143" spans="1:14" s="731" customFormat="1" ht="19.5" x14ac:dyDescent="0.2">
      <c r="A143" s="734"/>
      <c r="B143" s="734"/>
      <c r="C143" s="1175" t="str">
        <f t="shared" si="20"/>
        <v/>
      </c>
      <c r="D143" s="1175" t="str">
        <f t="shared" si="21"/>
        <v/>
      </c>
      <c r="E143" s="1175" t="str">
        <f t="shared" si="22"/>
        <v/>
      </c>
      <c r="F143" s="735"/>
      <c r="G143" s="735"/>
      <c r="H143" s="682"/>
      <c r="I143" s="736"/>
      <c r="J143" s="736"/>
      <c r="K143" s="736"/>
      <c r="L143" s="1176">
        <f t="shared" si="23"/>
        <v>0</v>
      </c>
      <c r="M143" s="1176">
        <f t="shared" si="24"/>
        <v>0</v>
      </c>
      <c r="N143" s="730"/>
    </row>
    <row r="144" spans="1:14" s="731" customFormat="1" ht="19.5" x14ac:dyDescent="0.2">
      <c r="A144" s="734"/>
      <c r="B144" s="734"/>
      <c r="C144" s="1175" t="str">
        <f t="shared" si="20"/>
        <v/>
      </c>
      <c r="D144" s="1175" t="str">
        <f t="shared" si="21"/>
        <v/>
      </c>
      <c r="E144" s="1175" t="str">
        <f t="shared" si="22"/>
        <v/>
      </c>
      <c r="F144" s="735"/>
      <c r="G144" s="735"/>
      <c r="H144" s="682"/>
      <c r="I144" s="736"/>
      <c r="J144" s="736"/>
      <c r="K144" s="736"/>
      <c r="L144" s="1176">
        <f t="shared" si="23"/>
        <v>0</v>
      </c>
      <c r="M144" s="1176">
        <f t="shared" si="24"/>
        <v>0</v>
      </c>
      <c r="N144" s="730"/>
    </row>
    <row r="145" spans="1:14" s="731" customFormat="1" ht="19.5" x14ac:dyDescent="0.2">
      <c r="A145" s="734"/>
      <c r="B145" s="734"/>
      <c r="C145" s="1175" t="str">
        <f t="shared" si="20"/>
        <v/>
      </c>
      <c r="D145" s="1175" t="str">
        <f t="shared" si="21"/>
        <v/>
      </c>
      <c r="E145" s="1175" t="str">
        <f t="shared" si="22"/>
        <v/>
      </c>
      <c r="F145" s="735"/>
      <c r="G145" s="735"/>
      <c r="H145" s="682"/>
      <c r="I145" s="736"/>
      <c r="J145" s="736"/>
      <c r="K145" s="736"/>
      <c r="L145" s="1176">
        <f t="shared" si="23"/>
        <v>0</v>
      </c>
      <c r="M145" s="1176">
        <f t="shared" si="24"/>
        <v>0</v>
      </c>
      <c r="N145" s="730"/>
    </row>
    <row r="146" spans="1:14" s="731" customFormat="1" ht="19.5" x14ac:dyDescent="0.2">
      <c r="A146" s="734"/>
      <c r="B146" s="734"/>
      <c r="C146" s="1175" t="str">
        <f t="shared" si="20"/>
        <v/>
      </c>
      <c r="D146" s="1175" t="str">
        <f t="shared" si="21"/>
        <v/>
      </c>
      <c r="E146" s="1175" t="str">
        <f t="shared" si="22"/>
        <v/>
      </c>
      <c r="F146" s="735"/>
      <c r="G146" s="735"/>
      <c r="H146" s="682"/>
      <c r="I146" s="736"/>
      <c r="J146" s="736"/>
      <c r="K146" s="736"/>
      <c r="L146" s="1176">
        <f t="shared" si="23"/>
        <v>0</v>
      </c>
      <c r="M146" s="1176">
        <f t="shared" si="24"/>
        <v>0</v>
      </c>
      <c r="N146" s="730"/>
    </row>
    <row r="147" spans="1:14" s="731" customFormat="1" ht="19.5" x14ac:dyDescent="0.2">
      <c r="A147" s="734"/>
      <c r="B147" s="734"/>
      <c r="C147" s="1175" t="str">
        <f t="shared" si="20"/>
        <v/>
      </c>
      <c r="D147" s="1175" t="str">
        <f t="shared" si="21"/>
        <v/>
      </c>
      <c r="E147" s="1175" t="str">
        <f t="shared" si="22"/>
        <v/>
      </c>
      <c r="F147" s="735"/>
      <c r="G147" s="735"/>
      <c r="H147" s="682"/>
      <c r="I147" s="736"/>
      <c r="J147" s="736"/>
      <c r="K147" s="736"/>
      <c r="L147" s="1176">
        <f t="shared" si="23"/>
        <v>0</v>
      </c>
      <c r="M147" s="1176">
        <f t="shared" si="24"/>
        <v>0</v>
      </c>
      <c r="N147" s="730"/>
    </row>
    <row r="148" spans="1:14" s="731" customFormat="1" ht="19.5" x14ac:dyDescent="0.2">
      <c r="A148" s="734"/>
      <c r="B148" s="734"/>
      <c r="C148" s="1175" t="str">
        <f t="shared" ref="C148:C158" si="25">IF(ISBLANK(A148),"", "EMPG-S")</f>
        <v/>
      </c>
      <c r="D148" s="1175" t="str">
        <f t="shared" ref="D148:D158" si="26">IF(ISBLANK(A148),"", "EMG")</f>
        <v/>
      </c>
      <c r="E148" s="1175" t="str">
        <f t="shared" ref="E148:E158" si="27">IF(ISBLANK(A148),"", "Grant Admin")</f>
        <v/>
      </c>
      <c r="F148" s="735"/>
      <c r="G148" s="735"/>
      <c r="H148" s="682"/>
      <c r="I148" s="736"/>
      <c r="J148" s="736"/>
      <c r="K148" s="736"/>
      <c r="L148" s="1176">
        <f t="shared" ref="L148:L158" si="28">J148+I148</f>
        <v>0</v>
      </c>
      <c r="M148" s="1176">
        <f t="shared" ref="M148:M158" si="29">H148-L148</f>
        <v>0</v>
      </c>
      <c r="N148" s="730"/>
    </row>
    <row r="149" spans="1:14" s="731" customFormat="1" ht="19.5" x14ac:dyDescent="0.2">
      <c r="A149" s="734"/>
      <c r="B149" s="734"/>
      <c r="C149" s="1175" t="str">
        <f t="shared" si="25"/>
        <v/>
      </c>
      <c r="D149" s="1175" t="str">
        <f t="shared" si="26"/>
        <v/>
      </c>
      <c r="E149" s="1175" t="str">
        <f t="shared" si="27"/>
        <v/>
      </c>
      <c r="F149" s="735"/>
      <c r="G149" s="735"/>
      <c r="H149" s="682"/>
      <c r="I149" s="736"/>
      <c r="J149" s="736"/>
      <c r="K149" s="736"/>
      <c r="L149" s="1176">
        <f t="shared" si="28"/>
        <v>0</v>
      </c>
      <c r="M149" s="1176">
        <f t="shared" si="29"/>
        <v>0</v>
      </c>
      <c r="N149" s="730"/>
    </row>
    <row r="150" spans="1:14" s="731" customFormat="1" ht="19.5" x14ac:dyDescent="0.2">
      <c r="A150" s="734"/>
      <c r="B150" s="734"/>
      <c r="C150" s="1175" t="str">
        <f t="shared" si="25"/>
        <v/>
      </c>
      <c r="D150" s="1175" t="str">
        <f t="shared" si="26"/>
        <v/>
      </c>
      <c r="E150" s="1175" t="str">
        <f t="shared" si="27"/>
        <v/>
      </c>
      <c r="F150" s="735"/>
      <c r="G150" s="735"/>
      <c r="H150" s="682"/>
      <c r="I150" s="736"/>
      <c r="J150" s="736"/>
      <c r="K150" s="736"/>
      <c r="L150" s="1176">
        <f t="shared" si="28"/>
        <v>0</v>
      </c>
      <c r="M150" s="1176">
        <f t="shared" si="29"/>
        <v>0</v>
      </c>
      <c r="N150" s="730"/>
    </row>
    <row r="151" spans="1:14" s="731" customFormat="1" ht="19.5" hidden="1" x14ac:dyDescent="0.2">
      <c r="A151" s="734"/>
      <c r="B151" s="734"/>
      <c r="C151" s="859" t="str">
        <f t="shared" si="25"/>
        <v/>
      </c>
      <c r="D151" s="859" t="str">
        <f t="shared" si="26"/>
        <v/>
      </c>
      <c r="E151" s="859" t="str">
        <f t="shared" si="27"/>
        <v/>
      </c>
      <c r="F151" s="735"/>
      <c r="G151" s="735"/>
      <c r="H151" s="682"/>
      <c r="I151" s="736"/>
      <c r="J151" s="736"/>
      <c r="K151" s="736"/>
      <c r="L151" s="860">
        <f t="shared" si="28"/>
        <v>0</v>
      </c>
      <c r="M151" s="860">
        <f t="shared" si="29"/>
        <v>0</v>
      </c>
      <c r="N151" s="730"/>
    </row>
    <row r="152" spans="1:14" s="731" customFormat="1" ht="19.5" hidden="1" x14ac:dyDescent="0.2">
      <c r="A152" s="734"/>
      <c r="B152" s="734"/>
      <c r="C152" s="859" t="str">
        <f t="shared" si="25"/>
        <v/>
      </c>
      <c r="D152" s="859" t="str">
        <f t="shared" si="26"/>
        <v/>
      </c>
      <c r="E152" s="859" t="str">
        <f t="shared" si="27"/>
        <v/>
      </c>
      <c r="F152" s="735"/>
      <c r="G152" s="735"/>
      <c r="H152" s="682"/>
      <c r="I152" s="736"/>
      <c r="J152" s="736"/>
      <c r="K152" s="736"/>
      <c r="L152" s="860">
        <f t="shared" si="28"/>
        <v>0</v>
      </c>
      <c r="M152" s="860">
        <f t="shared" si="29"/>
        <v>0</v>
      </c>
      <c r="N152" s="730"/>
    </row>
    <row r="153" spans="1:14" s="731" customFormat="1" ht="19.5" hidden="1" x14ac:dyDescent="0.2">
      <c r="A153" s="734"/>
      <c r="B153" s="734"/>
      <c r="C153" s="859" t="str">
        <f t="shared" si="25"/>
        <v/>
      </c>
      <c r="D153" s="859" t="str">
        <f t="shared" si="26"/>
        <v/>
      </c>
      <c r="E153" s="859" t="str">
        <f t="shared" si="27"/>
        <v/>
      </c>
      <c r="F153" s="735"/>
      <c r="G153" s="735"/>
      <c r="H153" s="682"/>
      <c r="I153" s="736"/>
      <c r="J153" s="736"/>
      <c r="K153" s="736"/>
      <c r="L153" s="860">
        <f t="shared" si="28"/>
        <v>0</v>
      </c>
      <c r="M153" s="860">
        <f t="shared" si="29"/>
        <v>0</v>
      </c>
      <c r="N153" s="730"/>
    </row>
    <row r="154" spans="1:14" s="731" customFormat="1" ht="19.5" hidden="1" x14ac:dyDescent="0.2">
      <c r="A154" s="734"/>
      <c r="B154" s="734"/>
      <c r="C154" s="859" t="str">
        <f t="shared" si="25"/>
        <v/>
      </c>
      <c r="D154" s="859" t="str">
        <f t="shared" si="26"/>
        <v/>
      </c>
      <c r="E154" s="859" t="str">
        <f t="shared" si="27"/>
        <v/>
      </c>
      <c r="F154" s="735"/>
      <c r="G154" s="735"/>
      <c r="H154" s="682"/>
      <c r="I154" s="736"/>
      <c r="J154" s="736"/>
      <c r="K154" s="736"/>
      <c r="L154" s="860">
        <f t="shared" si="28"/>
        <v>0</v>
      </c>
      <c r="M154" s="860">
        <f t="shared" si="29"/>
        <v>0</v>
      </c>
      <c r="N154" s="730"/>
    </row>
    <row r="155" spans="1:14" s="731" customFormat="1" ht="19.5" hidden="1" x14ac:dyDescent="0.2">
      <c r="A155" s="734"/>
      <c r="B155" s="734"/>
      <c r="C155" s="859" t="str">
        <f t="shared" si="25"/>
        <v/>
      </c>
      <c r="D155" s="859" t="str">
        <f t="shared" si="26"/>
        <v/>
      </c>
      <c r="E155" s="859" t="str">
        <f t="shared" si="27"/>
        <v/>
      </c>
      <c r="F155" s="735"/>
      <c r="G155" s="735"/>
      <c r="H155" s="682"/>
      <c r="I155" s="736"/>
      <c r="J155" s="736"/>
      <c r="K155" s="736"/>
      <c r="L155" s="860">
        <f t="shared" si="28"/>
        <v>0</v>
      </c>
      <c r="M155" s="860">
        <f t="shared" si="29"/>
        <v>0</v>
      </c>
      <c r="N155" s="730"/>
    </row>
    <row r="156" spans="1:14" s="731" customFormat="1" ht="19.5" hidden="1" x14ac:dyDescent="0.2">
      <c r="A156" s="734"/>
      <c r="B156" s="734"/>
      <c r="C156" s="859" t="str">
        <f t="shared" si="25"/>
        <v/>
      </c>
      <c r="D156" s="859" t="str">
        <f t="shared" si="26"/>
        <v/>
      </c>
      <c r="E156" s="859" t="str">
        <f t="shared" si="27"/>
        <v/>
      </c>
      <c r="F156" s="735"/>
      <c r="G156" s="735"/>
      <c r="H156" s="682"/>
      <c r="I156" s="736"/>
      <c r="J156" s="736"/>
      <c r="K156" s="736"/>
      <c r="L156" s="860">
        <f t="shared" si="28"/>
        <v>0</v>
      </c>
      <c r="M156" s="860">
        <f t="shared" si="29"/>
        <v>0</v>
      </c>
      <c r="N156" s="730"/>
    </row>
    <row r="157" spans="1:14" s="731" customFormat="1" ht="19.5" hidden="1" x14ac:dyDescent="0.2">
      <c r="A157" s="734"/>
      <c r="B157" s="734"/>
      <c r="C157" s="859" t="str">
        <f t="shared" si="25"/>
        <v/>
      </c>
      <c r="D157" s="859" t="str">
        <f t="shared" si="26"/>
        <v/>
      </c>
      <c r="E157" s="859" t="str">
        <f t="shared" si="27"/>
        <v/>
      </c>
      <c r="F157" s="735"/>
      <c r="G157" s="735"/>
      <c r="H157" s="682"/>
      <c r="I157" s="736"/>
      <c r="J157" s="736"/>
      <c r="K157" s="736"/>
      <c r="L157" s="860">
        <f t="shared" si="28"/>
        <v>0</v>
      </c>
      <c r="M157" s="860">
        <f t="shared" si="29"/>
        <v>0</v>
      </c>
      <c r="N157" s="730"/>
    </row>
    <row r="158" spans="1:14" s="731" customFormat="1" ht="19.5" hidden="1" x14ac:dyDescent="0.2">
      <c r="A158" s="734"/>
      <c r="B158" s="734"/>
      <c r="C158" s="859" t="str">
        <f t="shared" si="25"/>
        <v/>
      </c>
      <c r="D158" s="859" t="str">
        <f t="shared" si="26"/>
        <v/>
      </c>
      <c r="E158" s="859" t="str">
        <f t="shared" si="27"/>
        <v/>
      </c>
      <c r="F158" s="735"/>
      <c r="G158" s="735"/>
      <c r="H158" s="682"/>
      <c r="I158" s="736"/>
      <c r="J158" s="736"/>
      <c r="K158" s="736"/>
      <c r="L158" s="860">
        <f t="shared" si="28"/>
        <v>0</v>
      </c>
      <c r="M158" s="860">
        <f t="shared" si="29"/>
        <v>0</v>
      </c>
      <c r="N158" s="730"/>
    </row>
    <row r="159" spans="1:14" s="585" customFormat="1" ht="17.25" hidden="1" x14ac:dyDescent="0.25">
      <c r="A159" s="425"/>
      <c r="B159" s="425"/>
      <c r="C159" s="425"/>
      <c r="D159" s="425"/>
      <c r="E159" s="425"/>
      <c r="F159" s="425"/>
      <c r="G159" s="425"/>
      <c r="H159" s="425"/>
      <c r="I159" s="425"/>
      <c r="J159" s="425"/>
      <c r="K159" s="425"/>
      <c r="L159" s="425"/>
      <c r="M159" s="425"/>
      <c r="N159" s="719"/>
    </row>
    <row r="160" spans="1:14" s="585" customFormat="1" ht="17.25" hidden="1" x14ac:dyDescent="0.25">
      <c r="A160" s="425"/>
      <c r="B160" s="425"/>
      <c r="C160" s="425"/>
      <c r="D160" s="425"/>
      <c r="E160" s="425"/>
      <c r="F160" s="425"/>
      <c r="G160" s="425"/>
      <c r="H160" s="425"/>
      <c r="I160" s="425"/>
      <c r="J160" s="425"/>
      <c r="K160" s="425"/>
      <c r="L160" s="425"/>
      <c r="M160" s="425"/>
      <c r="N160" s="719"/>
    </row>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sheetData>
  <sheetProtection sheet="1" objects="1" scenarios="1" formatCells="0" formatColumns="0" formatRows="0" insertRows="0" deleteRows="0" sort="0" autoFilter="0"/>
  <dataConsolidate/>
  <customSheetViews>
    <customSheetView guid="{864452AF-FE8B-4AB5-A77B-41D8DD524B81}" scale="70" showPageBreaks="1" showGridLines="0" zeroValues="0" fitToPage="1" printArea="1">
      <pane ySplit="21" topLeftCell="A22" activePane="bottomLeft" state="frozen"/>
      <selection pane="bottomLeft" activeCell="J7" sqref="A5:J7"/>
      <pageMargins left="0.25" right="0.25" top="0.25" bottom="0.25" header="0.25" footer="0.25"/>
      <printOptions horizontalCentered="1"/>
      <pageSetup scale="64" fitToHeight="0" orientation="landscape" useFirstPageNumber="1" r:id="rId1"/>
      <headerFooter alignWithMargins="0">
        <oddFooter>&amp;L&amp;"Tahoma,Regular"&amp;12FMFW v1.18 - 2018</oddFooter>
      </headerFooter>
    </customSheetView>
  </customSheetViews>
  <mergeCells count="13">
    <mergeCell ref="A1:M1"/>
    <mergeCell ref="K3:M3"/>
    <mergeCell ref="A3:I3"/>
    <mergeCell ref="A2:M2"/>
    <mergeCell ref="A7:I7"/>
    <mergeCell ref="A8:I8"/>
    <mergeCell ref="K4:M4"/>
    <mergeCell ref="K5:M5"/>
    <mergeCell ref="A4:I4"/>
    <mergeCell ref="A5:I5"/>
    <mergeCell ref="A6:I6"/>
    <mergeCell ref="K6:M6"/>
    <mergeCell ref="K7:M7"/>
  </mergeCells>
  <conditionalFormatting sqref="J12:J158">
    <cfRule type="cellIs" dxfId="157" priority="2" operator="notEqual">
      <formula>0</formula>
    </cfRule>
  </conditionalFormatting>
  <dataValidations count="10">
    <dataValidation allowBlank="1" showInputMessage="1" showErrorMessage="1" promptTitle="Cal OES ONLY" prompt="For Cal OES use only.  Do not enter." sqref="L8:M8"/>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K5:M5">
      <formula1>0</formula1>
    </dataValidation>
    <dataValidation type="list" allowBlank="1" showInputMessage="1" showErrorMessage="1" sqref="A12:A158">
      <formula1>SOURCE_ProjectLetter</formula1>
    </dataValidation>
    <dataValidation type="list" allowBlank="1" showInputMessage="1" sqref="G12:G158">
      <formula1>"Staffing, Backfill, Overtime, N/A"</formula1>
    </dataValidation>
    <dataValidation showInputMessage="1" showErrorMessage="1" sqref="B12:B158"/>
    <dataValidation type="whole" operator="greaterThan" allowBlank="1" showInputMessage="1" showErrorMessage="1" errorTitle="BUDGETED COST" error="Enter the Budged Cost for this project, rounded DOWN to the nearest dollar." sqref="H12:H158">
      <formula1>0</formula1>
    </dataValidation>
    <dataValidation type="whole" operator="lessThanOrEqual" allowBlank="1" showInputMessage="1" showErrorMessage="1" sqref="J12:J158">
      <formula1>H12-I12</formula1>
    </dataValidation>
    <dataValidation type="list" allowBlank="1" showInputMessage="1" showErrorMessage="1" sqref="F12:F158">
      <formula1>INDIRECT(VLOOKUP(E12,Source_MANameLookup,2,0))</formula1>
    </dataValidation>
    <dataValidation type="date" operator="greaterThan" allowBlank="1" showErrorMessage="1" prompt="Enter the date this request is initiated." sqref="K4:M4">
      <formula1>43857</formula1>
    </dataValidation>
    <dataValidation type="list" allowBlank="1" showErrorMessage="1" promptTitle="Ledger Type" prompt="Select the request type from the drop down list." sqref="K3:M3">
      <formula1>"Initial Application, Modification, Reimbursement, Final Reimbursement"</formula1>
    </dataValidation>
  </dataValidations>
  <printOptions horizontalCentered="1"/>
  <pageMargins left="0.15" right="0.15" top="0.5" bottom="0.5" header="0.25" footer="0.25"/>
  <pageSetup scale="43"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legacyDrawing r:id="rId4"/>
  <tableParts count="1">
    <tablePart r:id="rId5"/>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FFCCCC"/>
    <pageSetUpPr fitToPage="1"/>
  </sheetPr>
  <dimension ref="A1:N209"/>
  <sheetViews>
    <sheetView showGridLines="0" showZeros="0" zoomScale="65" zoomScaleNormal="65" zoomScalePageLayoutView="70" workbookViewId="0">
      <selection activeCell="J3" sqref="J3:L3"/>
    </sheetView>
  </sheetViews>
  <sheetFormatPr defaultColWidth="0" defaultRowHeight="12.75" zeroHeight="1" x14ac:dyDescent="0.2"/>
  <cols>
    <col min="1" max="1" width="13.42578125" style="247" customWidth="1"/>
    <col min="2" max="2" width="44.5703125" style="247" customWidth="1"/>
    <col min="3" max="3" width="20.7109375" style="247" customWidth="1"/>
    <col min="4" max="4" width="35.5703125" style="247" customWidth="1"/>
    <col min="5" max="5" width="23" style="247" customWidth="1"/>
    <col min="6" max="7" width="21.7109375" style="247" customWidth="1"/>
    <col min="8" max="8" width="21.7109375" style="249" customWidth="1"/>
    <col min="9" max="12" width="21.7109375" style="247" customWidth="1"/>
    <col min="13" max="13" width="0.140625" style="579" customWidth="1"/>
    <col min="14" max="14" width="0" style="579" hidden="1" customWidth="1"/>
    <col min="15" max="16384" width="9.140625" style="579" hidden="1"/>
  </cols>
  <sheetData>
    <row r="1" spans="1:14" ht="30" customHeight="1" x14ac:dyDescent="0.2">
      <c r="A1" s="1079" t="s">
        <v>920</v>
      </c>
      <c r="B1" s="1079"/>
      <c r="C1" s="1079"/>
      <c r="D1" s="1079"/>
      <c r="E1" s="1079"/>
      <c r="F1" s="1079"/>
      <c r="G1" s="1079"/>
      <c r="H1" s="1079"/>
      <c r="I1" s="1079"/>
      <c r="J1" s="1079"/>
      <c r="K1" s="1079"/>
      <c r="L1" s="1079"/>
      <c r="M1" s="247"/>
    </row>
    <row r="2" spans="1:14" s="581" customFormat="1" ht="20.100000000000001" customHeight="1" x14ac:dyDescent="0.2">
      <c r="A2" s="1078" t="s">
        <v>1328</v>
      </c>
      <c r="B2" s="1078"/>
      <c r="C2" s="1078"/>
      <c r="D2" s="1078"/>
      <c r="E2" s="1078"/>
      <c r="F2" s="1078"/>
      <c r="G2" s="1078"/>
      <c r="H2" s="1078"/>
      <c r="I2" s="1078"/>
      <c r="J2" s="1078"/>
      <c r="K2" s="1078"/>
      <c r="L2" s="1078"/>
      <c r="M2" s="249"/>
    </row>
    <row r="3" spans="1:14" ht="24.95" customHeight="1" x14ac:dyDescent="0.2">
      <c r="A3" s="965">
        <f>SubrecipientName</f>
        <v>0</v>
      </c>
      <c r="B3" s="965"/>
      <c r="C3" s="965"/>
      <c r="D3" s="965"/>
      <c r="E3" s="965"/>
      <c r="F3" s="965"/>
      <c r="G3" s="965"/>
      <c r="H3" s="965"/>
      <c r="I3" s="435" t="s">
        <v>48</v>
      </c>
      <c r="J3" s="1080"/>
      <c r="K3" s="1083"/>
      <c r="L3" s="1083"/>
      <c r="M3" s="247"/>
    </row>
    <row r="4" spans="1:14" ht="24.95" customHeight="1" x14ac:dyDescent="0.25">
      <c r="A4" s="986">
        <f>FIPSNumber</f>
        <v>0</v>
      </c>
      <c r="B4" s="986"/>
      <c r="C4" s="986"/>
      <c r="D4" s="986"/>
      <c r="E4" s="986"/>
      <c r="F4" s="986"/>
      <c r="G4" s="986"/>
      <c r="H4" s="986"/>
      <c r="I4" s="435" t="s">
        <v>10</v>
      </c>
      <c r="J4" s="1084"/>
      <c r="K4" s="1085"/>
      <c r="L4" s="1085"/>
      <c r="M4" s="247"/>
    </row>
    <row r="5" spans="1:14" ht="24.95" customHeight="1" x14ac:dyDescent="0.2">
      <c r="A5" s="1023">
        <f>SubawardNumber</f>
        <v>0</v>
      </c>
      <c r="B5" s="1023"/>
      <c r="C5" s="1023"/>
      <c r="D5" s="1023"/>
      <c r="E5" s="1023"/>
      <c r="F5" s="1023"/>
      <c r="G5" s="1023"/>
      <c r="H5" s="1023"/>
      <c r="I5" s="435" t="s">
        <v>1344</v>
      </c>
      <c r="J5" s="1080"/>
      <c r="K5" s="1080"/>
      <c r="L5" s="1080"/>
      <c r="M5" s="247"/>
      <c r="N5" s="744"/>
    </row>
    <row r="6" spans="1:14" s="573" customFormat="1" ht="24.95" customHeight="1" x14ac:dyDescent="0.25">
      <c r="A6" s="1086"/>
      <c r="B6" s="1086"/>
      <c r="C6" s="1086"/>
      <c r="D6" s="1086"/>
      <c r="E6" s="1086"/>
      <c r="F6" s="1086"/>
      <c r="G6" s="1086"/>
      <c r="H6" s="1087"/>
      <c r="I6" s="720" t="s">
        <v>1039</v>
      </c>
      <c r="J6" s="1089">
        <f>StartDate</f>
        <v>43857</v>
      </c>
      <c r="K6" s="1090"/>
      <c r="L6" s="1090"/>
      <c r="M6" s="237"/>
    </row>
    <row r="7" spans="1:14" s="573" customFormat="1" ht="24.95" customHeight="1" x14ac:dyDescent="0.3">
      <c r="A7" s="1081"/>
      <c r="B7" s="1081"/>
      <c r="C7" s="1081"/>
      <c r="D7" s="1081"/>
      <c r="E7" s="1081"/>
      <c r="F7" s="1081"/>
      <c r="G7" s="1081"/>
      <c r="H7" s="1088"/>
      <c r="I7" s="720" t="s">
        <v>1040</v>
      </c>
      <c r="J7" s="1089">
        <f>EndDate</f>
        <v>44495</v>
      </c>
      <c r="K7" s="1090"/>
      <c r="L7" s="1090"/>
      <c r="M7" s="237"/>
    </row>
    <row r="8" spans="1:14" ht="39.950000000000003" customHeight="1" x14ac:dyDescent="0.3">
      <c r="A8" s="1081"/>
      <c r="B8" s="1081"/>
      <c r="C8" s="1081"/>
      <c r="D8" s="1081"/>
      <c r="E8" s="1081"/>
      <c r="F8" s="1081"/>
      <c r="G8" s="1081"/>
      <c r="H8" s="1082"/>
      <c r="I8" s="234" t="s">
        <v>1043</v>
      </c>
      <c r="J8" s="235" t="s">
        <v>1011</v>
      </c>
      <c r="K8" s="275"/>
      <c r="L8" s="424"/>
      <c r="M8" s="247"/>
    </row>
    <row r="9" spans="1:14" ht="50.1" customHeight="1" x14ac:dyDescent="0.2">
      <c r="A9" s="755" t="s">
        <v>216</v>
      </c>
      <c r="B9" s="755" t="s">
        <v>617</v>
      </c>
      <c r="C9" s="756" t="s">
        <v>1007</v>
      </c>
      <c r="D9" s="756" t="s">
        <v>1008</v>
      </c>
      <c r="E9" s="756" t="s">
        <v>887</v>
      </c>
      <c r="F9" s="756" t="s">
        <v>888</v>
      </c>
      <c r="G9" s="757" t="s">
        <v>1075</v>
      </c>
      <c r="H9" s="757" t="s">
        <v>1113</v>
      </c>
      <c r="I9" s="757" t="s">
        <v>1071</v>
      </c>
      <c r="J9" s="757" t="s">
        <v>1072</v>
      </c>
      <c r="K9" s="757" t="s">
        <v>1041</v>
      </c>
      <c r="L9" s="757" t="s">
        <v>1042</v>
      </c>
    </row>
    <row r="10" spans="1:14" s="584" customFormat="1" ht="21.95" customHeight="1" x14ac:dyDescent="0.25">
      <c r="A10" s="751">
        <v>0</v>
      </c>
      <c r="B10" s="751"/>
      <c r="C10" s="752"/>
      <c r="D10" s="752"/>
      <c r="E10" s="753"/>
      <c r="F10" s="753"/>
      <c r="G10" s="849">
        <f>SUM(RangeCost)</f>
        <v>0</v>
      </c>
      <c r="H10" s="849">
        <f>SUM(RangePrevious)</f>
        <v>0</v>
      </c>
      <c r="I10" s="849">
        <f>SUM(RangeThisRequest)</f>
        <v>0</v>
      </c>
      <c r="J10" s="754"/>
      <c r="K10" s="849">
        <f>SUM(RangeApproved)</f>
        <v>0</v>
      </c>
      <c r="L10" s="850">
        <f>SUM(RangeBalance)</f>
        <v>0</v>
      </c>
    </row>
    <row r="11" spans="1:14" s="584" customFormat="1" ht="12.95" customHeight="1" x14ac:dyDescent="0.2">
      <c r="A11" s="750" t="s">
        <v>216</v>
      </c>
      <c r="B11" s="746" t="s">
        <v>617</v>
      </c>
      <c r="C11" s="747" t="s">
        <v>1007</v>
      </c>
      <c r="D11" s="747" t="s">
        <v>1008</v>
      </c>
      <c r="E11" s="747" t="s">
        <v>887</v>
      </c>
      <c r="F11" s="747" t="s">
        <v>888</v>
      </c>
      <c r="G11" s="748" t="s">
        <v>1075</v>
      </c>
      <c r="H11" s="748" t="s">
        <v>1113</v>
      </c>
      <c r="I11" s="748" t="s">
        <v>1071</v>
      </c>
      <c r="J11" s="748" t="s">
        <v>1072</v>
      </c>
      <c r="K11" s="748" t="s">
        <v>1041</v>
      </c>
      <c r="L11" s="758" t="s">
        <v>1042</v>
      </c>
    </row>
    <row r="12" spans="1:14" s="585" customFormat="1" ht="19.5" x14ac:dyDescent="0.2">
      <c r="A12" s="597"/>
      <c r="B12" s="597"/>
      <c r="C12" s="1175" t="str">
        <f t="shared" ref="C12:C47" si="0">IF(ISBLANK(A12),"", "EMPG-S")</f>
        <v/>
      </c>
      <c r="D12" s="1175" t="str">
        <f t="shared" ref="D12:D47" si="1">IF(ISBLANK(A12),"", "Facilities &amp; Administration")</f>
        <v/>
      </c>
      <c r="E12" s="611"/>
      <c r="F12" s="651"/>
      <c r="G12" s="612"/>
      <c r="H12" s="736"/>
      <c r="I12" s="598"/>
      <c r="J12" s="613"/>
      <c r="K12" s="1176">
        <f t="shared" ref="K12:K47" si="2">I12+H12</f>
        <v>0</v>
      </c>
      <c r="L12" s="1176">
        <f t="shared" ref="L12:L47" si="3">G12-K12</f>
        <v>0</v>
      </c>
    </row>
    <row r="13" spans="1:14" s="585" customFormat="1" ht="19.5" x14ac:dyDescent="0.2">
      <c r="A13" s="597"/>
      <c r="B13" s="597"/>
      <c r="C13" s="1175" t="str">
        <f t="shared" si="0"/>
        <v/>
      </c>
      <c r="D13" s="1175" t="str">
        <f t="shared" si="1"/>
        <v/>
      </c>
      <c r="E13" s="611"/>
      <c r="F13" s="651"/>
      <c r="G13" s="612"/>
      <c r="H13" s="736"/>
      <c r="I13" s="598"/>
      <c r="J13" s="613"/>
      <c r="K13" s="1176">
        <f t="shared" si="2"/>
        <v>0</v>
      </c>
      <c r="L13" s="1176">
        <f t="shared" si="3"/>
        <v>0</v>
      </c>
    </row>
    <row r="14" spans="1:14" s="585" customFormat="1" ht="19.5" x14ac:dyDescent="0.2">
      <c r="A14" s="597"/>
      <c r="B14" s="597"/>
      <c r="C14" s="1175" t="str">
        <f>IF(ISBLANK(A14),"", "EMPG-S")</f>
        <v/>
      </c>
      <c r="D14" s="1175" t="str">
        <f>IF(ISBLANK(A14),"", "Facilities &amp; Administration")</f>
        <v/>
      </c>
      <c r="E14" s="611"/>
      <c r="F14" s="651"/>
      <c r="G14" s="612"/>
      <c r="H14" s="736"/>
      <c r="I14" s="598"/>
      <c r="J14" s="613"/>
      <c r="K14" s="1176">
        <f>I14+H14</f>
        <v>0</v>
      </c>
      <c r="L14" s="1176">
        <f>G14-K14</f>
        <v>0</v>
      </c>
    </row>
    <row r="15" spans="1:14" s="585" customFormat="1" ht="19.5" x14ac:dyDescent="0.2">
      <c r="A15" s="597"/>
      <c r="B15" s="597"/>
      <c r="C15" s="1175" t="str">
        <f t="shared" si="0"/>
        <v/>
      </c>
      <c r="D15" s="1175" t="str">
        <f t="shared" si="1"/>
        <v/>
      </c>
      <c r="E15" s="611"/>
      <c r="F15" s="651"/>
      <c r="G15" s="612"/>
      <c r="H15" s="736"/>
      <c r="I15" s="598"/>
      <c r="J15" s="613"/>
      <c r="K15" s="1176">
        <f t="shared" si="2"/>
        <v>0</v>
      </c>
      <c r="L15" s="1176">
        <f t="shared" si="3"/>
        <v>0</v>
      </c>
    </row>
    <row r="16" spans="1:14" s="585" customFormat="1" ht="19.5" x14ac:dyDescent="0.2">
      <c r="A16" s="597"/>
      <c r="B16" s="597"/>
      <c r="C16" s="1175" t="str">
        <f t="shared" si="0"/>
        <v/>
      </c>
      <c r="D16" s="1175" t="str">
        <f t="shared" si="1"/>
        <v/>
      </c>
      <c r="E16" s="611"/>
      <c r="F16" s="651"/>
      <c r="G16" s="612"/>
      <c r="H16" s="736"/>
      <c r="I16" s="598"/>
      <c r="J16" s="613"/>
      <c r="K16" s="1176">
        <f t="shared" si="2"/>
        <v>0</v>
      </c>
      <c r="L16" s="1176">
        <f t="shared" si="3"/>
        <v>0</v>
      </c>
    </row>
    <row r="17" spans="1:12" s="585" customFormat="1" ht="19.5" x14ac:dyDescent="0.2">
      <c r="A17" s="597"/>
      <c r="B17" s="597"/>
      <c r="C17" s="1175" t="str">
        <f t="shared" si="0"/>
        <v/>
      </c>
      <c r="D17" s="1175" t="str">
        <f t="shared" si="1"/>
        <v/>
      </c>
      <c r="E17" s="611"/>
      <c r="F17" s="651"/>
      <c r="G17" s="612"/>
      <c r="H17" s="736"/>
      <c r="I17" s="598"/>
      <c r="J17" s="613"/>
      <c r="K17" s="1176">
        <f t="shared" si="2"/>
        <v>0</v>
      </c>
      <c r="L17" s="1176">
        <f t="shared" si="3"/>
        <v>0</v>
      </c>
    </row>
    <row r="18" spans="1:12" s="585" customFormat="1" ht="19.5" x14ac:dyDescent="0.2">
      <c r="A18" s="597"/>
      <c r="B18" s="597"/>
      <c r="C18" s="1175" t="str">
        <f t="shared" si="0"/>
        <v/>
      </c>
      <c r="D18" s="1175" t="str">
        <f t="shared" si="1"/>
        <v/>
      </c>
      <c r="E18" s="611"/>
      <c r="F18" s="651"/>
      <c r="G18" s="612"/>
      <c r="H18" s="736"/>
      <c r="I18" s="598"/>
      <c r="J18" s="613"/>
      <c r="K18" s="1176">
        <f t="shared" si="2"/>
        <v>0</v>
      </c>
      <c r="L18" s="1176">
        <f t="shared" si="3"/>
        <v>0</v>
      </c>
    </row>
    <row r="19" spans="1:12" s="585" customFormat="1" ht="19.5" x14ac:dyDescent="0.2">
      <c r="A19" s="597"/>
      <c r="B19" s="597"/>
      <c r="C19" s="1175" t="str">
        <f t="shared" si="0"/>
        <v/>
      </c>
      <c r="D19" s="1175" t="str">
        <f t="shared" si="1"/>
        <v/>
      </c>
      <c r="E19" s="611"/>
      <c r="F19" s="651"/>
      <c r="G19" s="612"/>
      <c r="H19" s="736"/>
      <c r="I19" s="598"/>
      <c r="J19" s="613"/>
      <c r="K19" s="1176">
        <f t="shared" si="2"/>
        <v>0</v>
      </c>
      <c r="L19" s="1176">
        <f t="shared" si="3"/>
        <v>0</v>
      </c>
    </row>
    <row r="20" spans="1:12" s="585" customFormat="1" ht="19.5" x14ac:dyDescent="0.2">
      <c r="A20" s="597"/>
      <c r="B20" s="597"/>
      <c r="C20" s="1175" t="str">
        <f t="shared" si="0"/>
        <v/>
      </c>
      <c r="D20" s="1175" t="str">
        <f t="shared" si="1"/>
        <v/>
      </c>
      <c r="E20" s="611"/>
      <c r="F20" s="651"/>
      <c r="G20" s="612"/>
      <c r="H20" s="736"/>
      <c r="I20" s="598"/>
      <c r="J20" s="613"/>
      <c r="K20" s="1176">
        <f t="shared" si="2"/>
        <v>0</v>
      </c>
      <c r="L20" s="1176">
        <f t="shared" si="3"/>
        <v>0</v>
      </c>
    </row>
    <row r="21" spans="1:12" s="585" customFormat="1" ht="19.5" x14ac:dyDescent="0.2">
      <c r="A21" s="597"/>
      <c r="B21" s="597"/>
      <c r="C21" s="1175" t="str">
        <f t="shared" si="0"/>
        <v/>
      </c>
      <c r="D21" s="1175" t="str">
        <f t="shared" si="1"/>
        <v/>
      </c>
      <c r="E21" s="611"/>
      <c r="F21" s="651"/>
      <c r="G21" s="612"/>
      <c r="H21" s="736"/>
      <c r="I21" s="598"/>
      <c r="J21" s="613"/>
      <c r="K21" s="1176">
        <f t="shared" si="2"/>
        <v>0</v>
      </c>
      <c r="L21" s="1176">
        <f t="shared" si="3"/>
        <v>0</v>
      </c>
    </row>
    <row r="22" spans="1:12" s="585" customFormat="1" ht="19.5" x14ac:dyDescent="0.2">
      <c r="A22" s="597"/>
      <c r="B22" s="597"/>
      <c r="C22" s="1175" t="str">
        <f>IF(ISBLANK(A22),"", "EMPG-S")</f>
        <v/>
      </c>
      <c r="D22" s="1175" t="str">
        <f>IF(ISBLANK(A22),"", "Facilities &amp; Administration")</f>
        <v/>
      </c>
      <c r="E22" s="611"/>
      <c r="F22" s="651"/>
      <c r="G22" s="612"/>
      <c r="H22" s="736"/>
      <c r="I22" s="598"/>
      <c r="J22" s="613"/>
      <c r="K22" s="1176">
        <f>I22+H22</f>
        <v>0</v>
      </c>
      <c r="L22" s="1176">
        <f>G22-K22</f>
        <v>0</v>
      </c>
    </row>
    <row r="23" spans="1:12" s="585" customFormat="1" ht="19.5" x14ac:dyDescent="0.2">
      <c r="A23" s="597"/>
      <c r="B23" s="597"/>
      <c r="C23" s="1175" t="str">
        <f t="shared" si="0"/>
        <v/>
      </c>
      <c r="D23" s="1175" t="str">
        <f t="shared" si="1"/>
        <v/>
      </c>
      <c r="E23" s="611"/>
      <c r="F23" s="651"/>
      <c r="G23" s="612"/>
      <c r="H23" s="736"/>
      <c r="I23" s="598"/>
      <c r="J23" s="613"/>
      <c r="K23" s="1176">
        <f t="shared" si="2"/>
        <v>0</v>
      </c>
      <c r="L23" s="1176">
        <f t="shared" si="3"/>
        <v>0</v>
      </c>
    </row>
    <row r="24" spans="1:12" s="585" customFormat="1" ht="19.5" x14ac:dyDescent="0.2">
      <c r="A24" s="597"/>
      <c r="B24" s="597"/>
      <c r="C24" s="1175" t="str">
        <f t="shared" si="0"/>
        <v/>
      </c>
      <c r="D24" s="1175" t="str">
        <f t="shared" si="1"/>
        <v/>
      </c>
      <c r="E24" s="611"/>
      <c r="F24" s="651"/>
      <c r="G24" s="612"/>
      <c r="H24" s="736"/>
      <c r="I24" s="598"/>
      <c r="J24" s="613"/>
      <c r="K24" s="1176">
        <f t="shared" si="2"/>
        <v>0</v>
      </c>
      <c r="L24" s="1176">
        <f t="shared" si="3"/>
        <v>0</v>
      </c>
    </row>
    <row r="25" spans="1:12" s="585" customFormat="1" ht="19.5" x14ac:dyDescent="0.2">
      <c r="A25" s="597"/>
      <c r="B25" s="597"/>
      <c r="C25" s="1175" t="str">
        <f t="shared" si="0"/>
        <v/>
      </c>
      <c r="D25" s="1175" t="str">
        <f t="shared" si="1"/>
        <v/>
      </c>
      <c r="E25" s="611"/>
      <c r="F25" s="651"/>
      <c r="G25" s="612"/>
      <c r="H25" s="736"/>
      <c r="I25" s="598"/>
      <c r="J25" s="613"/>
      <c r="K25" s="1176">
        <f t="shared" si="2"/>
        <v>0</v>
      </c>
      <c r="L25" s="1176">
        <f t="shared" si="3"/>
        <v>0</v>
      </c>
    </row>
    <row r="26" spans="1:12" s="585" customFormat="1" ht="19.5" x14ac:dyDescent="0.2">
      <c r="A26" s="597"/>
      <c r="B26" s="597"/>
      <c r="C26" s="1175" t="str">
        <f>IF(ISBLANK(A26),"", "EMPG-S")</f>
        <v/>
      </c>
      <c r="D26" s="1175" t="str">
        <f>IF(ISBLANK(A26),"", "Facilities &amp; Administration")</f>
        <v/>
      </c>
      <c r="E26" s="611"/>
      <c r="F26" s="651"/>
      <c r="G26" s="612"/>
      <c r="H26" s="736"/>
      <c r="I26" s="598"/>
      <c r="J26" s="613"/>
      <c r="K26" s="1176">
        <f>I26+H26</f>
        <v>0</v>
      </c>
      <c r="L26" s="1176">
        <f>G26-K26</f>
        <v>0</v>
      </c>
    </row>
    <row r="27" spans="1:12" s="585" customFormat="1" ht="19.5" x14ac:dyDescent="0.2">
      <c r="A27" s="597"/>
      <c r="B27" s="597"/>
      <c r="C27" s="1175" t="str">
        <f t="shared" si="0"/>
        <v/>
      </c>
      <c r="D27" s="1175" t="str">
        <f t="shared" si="1"/>
        <v/>
      </c>
      <c r="E27" s="611"/>
      <c r="F27" s="651"/>
      <c r="G27" s="612"/>
      <c r="H27" s="736"/>
      <c r="I27" s="598"/>
      <c r="J27" s="613"/>
      <c r="K27" s="1176">
        <f t="shared" si="2"/>
        <v>0</v>
      </c>
      <c r="L27" s="1176">
        <f t="shared" si="3"/>
        <v>0</v>
      </c>
    </row>
    <row r="28" spans="1:12" s="585" customFormat="1" ht="19.5" x14ac:dyDescent="0.2">
      <c r="A28" s="597"/>
      <c r="B28" s="597"/>
      <c r="C28" s="1175" t="str">
        <f t="shared" si="0"/>
        <v/>
      </c>
      <c r="D28" s="1175" t="str">
        <f t="shared" si="1"/>
        <v/>
      </c>
      <c r="E28" s="611"/>
      <c r="F28" s="651"/>
      <c r="G28" s="612"/>
      <c r="H28" s="736"/>
      <c r="I28" s="598"/>
      <c r="J28" s="613"/>
      <c r="K28" s="1176">
        <f t="shared" si="2"/>
        <v>0</v>
      </c>
      <c r="L28" s="1176">
        <f t="shared" si="3"/>
        <v>0</v>
      </c>
    </row>
    <row r="29" spans="1:12" s="585" customFormat="1" ht="19.5" x14ac:dyDescent="0.2">
      <c r="A29" s="597"/>
      <c r="B29" s="597"/>
      <c r="C29" s="1175" t="str">
        <f t="shared" si="0"/>
        <v/>
      </c>
      <c r="D29" s="1175" t="str">
        <f t="shared" si="1"/>
        <v/>
      </c>
      <c r="E29" s="611"/>
      <c r="F29" s="651"/>
      <c r="G29" s="612"/>
      <c r="H29" s="736"/>
      <c r="I29" s="598"/>
      <c r="J29" s="613"/>
      <c r="K29" s="1176">
        <f t="shared" si="2"/>
        <v>0</v>
      </c>
      <c r="L29" s="1176">
        <f t="shared" si="3"/>
        <v>0</v>
      </c>
    </row>
    <row r="30" spans="1:12" s="585" customFormat="1" ht="19.5" x14ac:dyDescent="0.2">
      <c r="A30" s="597"/>
      <c r="B30" s="597"/>
      <c r="C30" s="1175" t="str">
        <f t="shared" si="0"/>
        <v/>
      </c>
      <c r="D30" s="1175" t="str">
        <f t="shared" si="1"/>
        <v/>
      </c>
      <c r="E30" s="611"/>
      <c r="F30" s="651"/>
      <c r="G30" s="612"/>
      <c r="H30" s="736"/>
      <c r="I30" s="598"/>
      <c r="J30" s="613"/>
      <c r="K30" s="1176">
        <f t="shared" si="2"/>
        <v>0</v>
      </c>
      <c r="L30" s="1176">
        <f t="shared" si="3"/>
        <v>0</v>
      </c>
    </row>
    <row r="31" spans="1:12" s="585" customFormat="1" ht="19.5" x14ac:dyDescent="0.2">
      <c r="A31" s="597"/>
      <c r="B31" s="597"/>
      <c r="C31" s="1175" t="str">
        <f t="shared" si="0"/>
        <v/>
      </c>
      <c r="D31" s="1175" t="str">
        <f t="shared" si="1"/>
        <v/>
      </c>
      <c r="E31" s="611"/>
      <c r="F31" s="651"/>
      <c r="G31" s="612"/>
      <c r="H31" s="736"/>
      <c r="I31" s="598"/>
      <c r="J31" s="613"/>
      <c r="K31" s="1176">
        <f t="shared" si="2"/>
        <v>0</v>
      </c>
      <c r="L31" s="1176">
        <f t="shared" si="3"/>
        <v>0</v>
      </c>
    </row>
    <row r="32" spans="1:12" s="585" customFormat="1" ht="19.5" x14ac:dyDescent="0.2">
      <c r="A32" s="597"/>
      <c r="B32" s="597"/>
      <c r="C32" s="1175" t="str">
        <f t="shared" si="0"/>
        <v/>
      </c>
      <c r="D32" s="1175" t="str">
        <f t="shared" si="1"/>
        <v/>
      </c>
      <c r="E32" s="611"/>
      <c r="F32" s="651"/>
      <c r="G32" s="612"/>
      <c r="H32" s="736"/>
      <c r="I32" s="598"/>
      <c r="J32" s="613"/>
      <c r="K32" s="1176">
        <f t="shared" si="2"/>
        <v>0</v>
      </c>
      <c r="L32" s="1176">
        <f t="shared" si="3"/>
        <v>0</v>
      </c>
    </row>
    <row r="33" spans="1:12" s="585" customFormat="1" ht="19.5" x14ac:dyDescent="0.2">
      <c r="A33" s="597"/>
      <c r="B33" s="597"/>
      <c r="C33" s="1175" t="str">
        <f t="shared" si="0"/>
        <v/>
      </c>
      <c r="D33" s="1175" t="str">
        <f t="shared" si="1"/>
        <v/>
      </c>
      <c r="E33" s="611"/>
      <c r="F33" s="651"/>
      <c r="G33" s="612"/>
      <c r="H33" s="736"/>
      <c r="I33" s="598"/>
      <c r="J33" s="613"/>
      <c r="K33" s="1176">
        <f t="shared" si="2"/>
        <v>0</v>
      </c>
      <c r="L33" s="1176">
        <f t="shared" si="3"/>
        <v>0</v>
      </c>
    </row>
    <row r="34" spans="1:12" s="585" customFormat="1" ht="19.5" x14ac:dyDescent="0.2">
      <c r="A34" s="597"/>
      <c r="B34" s="597"/>
      <c r="C34" s="1175" t="str">
        <f>IF(ISBLANK(A34),"", "EMPG-S")</f>
        <v/>
      </c>
      <c r="D34" s="1175" t="str">
        <f>IF(ISBLANK(A34),"", "Facilities &amp; Administration")</f>
        <v/>
      </c>
      <c r="E34" s="611"/>
      <c r="F34" s="651"/>
      <c r="G34" s="612"/>
      <c r="H34" s="736"/>
      <c r="I34" s="598"/>
      <c r="J34" s="613"/>
      <c r="K34" s="1176">
        <f>I34+H34</f>
        <v>0</v>
      </c>
      <c r="L34" s="1176">
        <f>G34-K34</f>
        <v>0</v>
      </c>
    </row>
    <row r="35" spans="1:12" s="585" customFormat="1" ht="19.5" x14ac:dyDescent="0.2">
      <c r="A35" s="597"/>
      <c r="B35" s="597"/>
      <c r="C35" s="1175" t="str">
        <f t="shared" si="0"/>
        <v/>
      </c>
      <c r="D35" s="1175" t="str">
        <f t="shared" si="1"/>
        <v/>
      </c>
      <c r="E35" s="611"/>
      <c r="F35" s="651"/>
      <c r="G35" s="612"/>
      <c r="H35" s="736"/>
      <c r="I35" s="598"/>
      <c r="J35" s="613"/>
      <c r="K35" s="1176">
        <f t="shared" si="2"/>
        <v>0</v>
      </c>
      <c r="L35" s="1176">
        <f t="shared" si="3"/>
        <v>0</v>
      </c>
    </row>
    <row r="36" spans="1:12" s="585" customFormat="1" ht="19.5" x14ac:dyDescent="0.2">
      <c r="A36" s="597"/>
      <c r="B36" s="597"/>
      <c r="C36" s="1175" t="str">
        <f t="shared" si="0"/>
        <v/>
      </c>
      <c r="D36" s="1175" t="str">
        <f t="shared" si="1"/>
        <v/>
      </c>
      <c r="E36" s="611"/>
      <c r="F36" s="651"/>
      <c r="G36" s="612"/>
      <c r="H36" s="736"/>
      <c r="I36" s="598"/>
      <c r="J36" s="613"/>
      <c r="K36" s="1176">
        <f t="shared" si="2"/>
        <v>0</v>
      </c>
      <c r="L36" s="1176">
        <f t="shared" si="3"/>
        <v>0</v>
      </c>
    </row>
    <row r="37" spans="1:12" s="585" customFormat="1" ht="19.5" x14ac:dyDescent="0.2">
      <c r="A37" s="597"/>
      <c r="B37" s="597"/>
      <c r="C37" s="1175" t="str">
        <f t="shared" si="0"/>
        <v/>
      </c>
      <c r="D37" s="1175" t="str">
        <f t="shared" si="1"/>
        <v/>
      </c>
      <c r="E37" s="611"/>
      <c r="F37" s="651"/>
      <c r="G37" s="612"/>
      <c r="H37" s="736"/>
      <c r="I37" s="598"/>
      <c r="J37" s="613"/>
      <c r="K37" s="1176">
        <f t="shared" si="2"/>
        <v>0</v>
      </c>
      <c r="L37" s="1176">
        <f t="shared" si="3"/>
        <v>0</v>
      </c>
    </row>
    <row r="38" spans="1:12" s="585" customFormat="1" ht="19.5" x14ac:dyDescent="0.2">
      <c r="A38" s="597"/>
      <c r="B38" s="597"/>
      <c r="C38" s="1175" t="str">
        <f t="shared" si="0"/>
        <v/>
      </c>
      <c r="D38" s="1175" t="str">
        <f t="shared" si="1"/>
        <v/>
      </c>
      <c r="E38" s="611"/>
      <c r="F38" s="651"/>
      <c r="G38" s="612"/>
      <c r="H38" s="736"/>
      <c r="I38" s="598"/>
      <c r="J38" s="613"/>
      <c r="K38" s="1176">
        <f t="shared" si="2"/>
        <v>0</v>
      </c>
      <c r="L38" s="1176">
        <f t="shared" si="3"/>
        <v>0</v>
      </c>
    </row>
    <row r="39" spans="1:12" s="585" customFormat="1" ht="19.5" x14ac:dyDescent="0.2">
      <c r="A39" s="597"/>
      <c r="B39" s="597"/>
      <c r="C39" s="1175" t="str">
        <f t="shared" si="0"/>
        <v/>
      </c>
      <c r="D39" s="1175" t="str">
        <f t="shared" si="1"/>
        <v/>
      </c>
      <c r="E39" s="611"/>
      <c r="F39" s="651"/>
      <c r="G39" s="612"/>
      <c r="H39" s="736"/>
      <c r="I39" s="598"/>
      <c r="J39" s="613"/>
      <c r="K39" s="1176">
        <f t="shared" si="2"/>
        <v>0</v>
      </c>
      <c r="L39" s="1176">
        <f t="shared" si="3"/>
        <v>0</v>
      </c>
    </row>
    <row r="40" spans="1:12" s="585" customFormat="1" ht="19.5" x14ac:dyDescent="0.2">
      <c r="A40" s="597"/>
      <c r="B40" s="597"/>
      <c r="C40" s="1175" t="str">
        <f t="shared" si="0"/>
        <v/>
      </c>
      <c r="D40" s="1175" t="str">
        <f t="shared" si="1"/>
        <v/>
      </c>
      <c r="E40" s="611"/>
      <c r="F40" s="651"/>
      <c r="G40" s="612"/>
      <c r="H40" s="736"/>
      <c r="I40" s="598"/>
      <c r="J40" s="613"/>
      <c r="K40" s="1176">
        <f t="shared" si="2"/>
        <v>0</v>
      </c>
      <c r="L40" s="1176">
        <f t="shared" si="3"/>
        <v>0</v>
      </c>
    </row>
    <row r="41" spans="1:12" s="585" customFormat="1" ht="19.5" x14ac:dyDescent="0.2">
      <c r="A41" s="597"/>
      <c r="B41" s="597"/>
      <c r="C41" s="1175" t="str">
        <f t="shared" si="0"/>
        <v/>
      </c>
      <c r="D41" s="1175" t="str">
        <f t="shared" si="1"/>
        <v/>
      </c>
      <c r="E41" s="611"/>
      <c r="F41" s="651"/>
      <c r="G41" s="612"/>
      <c r="H41" s="736"/>
      <c r="I41" s="598"/>
      <c r="J41" s="613"/>
      <c r="K41" s="1176">
        <f t="shared" si="2"/>
        <v>0</v>
      </c>
      <c r="L41" s="1176">
        <f t="shared" si="3"/>
        <v>0</v>
      </c>
    </row>
    <row r="42" spans="1:12" s="585" customFormat="1" ht="19.5" x14ac:dyDescent="0.2">
      <c r="A42" s="597"/>
      <c r="B42" s="597"/>
      <c r="C42" s="1175" t="str">
        <f t="shared" si="0"/>
        <v/>
      </c>
      <c r="D42" s="1175" t="str">
        <f t="shared" si="1"/>
        <v/>
      </c>
      <c r="E42" s="611"/>
      <c r="F42" s="651"/>
      <c r="G42" s="612"/>
      <c r="H42" s="736"/>
      <c r="I42" s="598"/>
      <c r="J42" s="613"/>
      <c r="K42" s="1176">
        <f t="shared" si="2"/>
        <v>0</v>
      </c>
      <c r="L42" s="1176">
        <f t="shared" si="3"/>
        <v>0</v>
      </c>
    </row>
    <row r="43" spans="1:12" s="585" customFormat="1" ht="19.5" x14ac:dyDescent="0.2">
      <c r="A43" s="597"/>
      <c r="B43" s="597"/>
      <c r="C43" s="1175" t="str">
        <f t="shared" si="0"/>
        <v/>
      </c>
      <c r="D43" s="1175" t="str">
        <f t="shared" si="1"/>
        <v/>
      </c>
      <c r="E43" s="611"/>
      <c r="F43" s="651"/>
      <c r="G43" s="612"/>
      <c r="H43" s="736"/>
      <c r="I43" s="598"/>
      <c r="J43" s="613"/>
      <c r="K43" s="1176">
        <f t="shared" si="2"/>
        <v>0</v>
      </c>
      <c r="L43" s="1176">
        <f t="shared" si="3"/>
        <v>0</v>
      </c>
    </row>
    <row r="44" spans="1:12" s="585" customFormat="1" ht="19.5" x14ac:dyDescent="0.2">
      <c r="A44" s="597"/>
      <c r="B44" s="597"/>
      <c r="C44" s="1175" t="str">
        <f t="shared" si="0"/>
        <v/>
      </c>
      <c r="D44" s="1175" t="str">
        <f t="shared" si="1"/>
        <v/>
      </c>
      <c r="E44" s="611"/>
      <c r="F44" s="651"/>
      <c r="G44" s="612"/>
      <c r="H44" s="736"/>
      <c r="I44" s="598"/>
      <c r="J44" s="613"/>
      <c r="K44" s="1176">
        <f t="shared" si="2"/>
        <v>0</v>
      </c>
      <c r="L44" s="1176">
        <f t="shared" si="3"/>
        <v>0</v>
      </c>
    </row>
    <row r="45" spans="1:12" s="585" customFormat="1" ht="19.5" x14ac:dyDescent="0.2">
      <c r="A45" s="597"/>
      <c r="B45" s="597"/>
      <c r="C45" s="1175" t="str">
        <f t="shared" si="0"/>
        <v/>
      </c>
      <c r="D45" s="1175" t="str">
        <f t="shared" si="1"/>
        <v/>
      </c>
      <c r="E45" s="611"/>
      <c r="F45" s="651"/>
      <c r="G45" s="612"/>
      <c r="H45" s="736"/>
      <c r="I45" s="598"/>
      <c r="J45" s="613"/>
      <c r="K45" s="1176">
        <f t="shared" si="2"/>
        <v>0</v>
      </c>
      <c r="L45" s="1176">
        <f t="shared" si="3"/>
        <v>0</v>
      </c>
    </row>
    <row r="46" spans="1:12" s="585" customFormat="1" ht="19.5" x14ac:dyDescent="0.2">
      <c r="A46" s="597"/>
      <c r="B46" s="597"/>
      <c r="C46" s="1175" t="str">
        <f t="shared" si="0"/>
        <v/>
      </c>
      <c r="D46" s="1175" t="str">
        <f t="shared" si="1"/>
        <v/>
      </c>
      <c r="E46" s="611"/>
      <c r="F46" s="651"/>
      <c r="G46" s="612"/>
      <c r="H46" s="736"/>
      <c r="I46" s="598"/>
      <c r="J46" s="613"/>
      <c r="K46" s="1176">
        <f t="shared" si="2"/>
        <v>0</v>
      </c>
      <c r="L46" s="1176">
        <f t="shared" si="3"/>
        <v>0</v>
      </c>
    </row>
    <row r="47" spans="1:12" s="585" customFormat="1" ht="19.5" x14ac:dyDescent="0.2">
      <c r="A47" s="597"/>
      <c r="B47" s="597"/>
      <c r="C47" s="1175" t="str">
        <f t="shared" si="0"/>
        <v/>
      </c>
      <c r="D47" s="1175" t="str">
        <f t="shared" si="1"/>
        <v/>
      </c>
      <c r="E47" s="611"/>
      <c r="F47" s="651"/>
      <c r="G47" s="612"/>
      <c r="H47" s="736"/>
      <c r="I47" s="598"/>
      <c r="J47" s="613"/>
      <c r="K47" s="1176">
        <f t="shared" si="2"/>
        <v>0</v>
      </c>
      <c r="L47" s="1176">
        <f t="shared" si="3"/>
        <v>0</v>
      </c>
    </row>
    <row r="48" spans="1:12" s="585" customFormat="1" ht="19.5" x14ac:dyDescent="0.2">
      <c r="A48" s="597"/>
      <c r="B48" s="597"/>
      <c r="C48" s="1175" t="str">
        <f t="shared" ref="C48:C79" si="4">IF(ISBLANK(A48),"", "EMPG-S")</f>
        <v/>
      </c>
      <c r="D48" s="1175" t="str">
        <f t="shared" ref="D48:D79" si="5">IF(ISBLANK(A48),"", "Facilities &amp; Administration")</f>
        <v/>
      </c>
      <c r="E48" s="611"/>
      <c r="F48" s="651"/>
      <c r="G48" s="612"/>
      <c r="H48" s="736"/>
      <c r="I48" s="598"/>
      <c r="J48" s="613"/>
      <c r="K48" s="1176">
        <f t="shared" ref="K48:K79" si="6">I48+H48</f>
        <v>0</v>
      </c>
      <c r="L48" s="1176">
        <f t="shared" ref="L48:L79" si="7">G48-K48</f>
        <v>0</v>
      </c>
    </row>
    <row r="49" spans="1:12" s="585" customFormat="1" ht="19.5" x14ac:dyDescent="0.2">
      <c r="A49" s="597"/>
      <c r="B49" s="597"/>
      <c r="C49" s="1175" t="str">
        <f t="shared" si="4"/>
        <v/>
      </c>
      <c r="D49" s="1175" t="str">
        <f t="shared" si="5"/>
        <v/>
      </c>
      <c r="E49" s="611"/>
      <c r="F49" s="651"/>
      <c r="G49" s="612"/>
      <c r="H49" s="736"/>
      <c r="I49" s="598"/>
      <c r="J49" s="613"/>
      <c r="K49" s="1176">
        <f t="shared" si="6"/>
        <v>0</v>
      </c>
      <c r="L49" s="1176">
        <f t="shared" si="7"/>
        <v>0</v>
      </c>
    </row>
    <row r="50" spans="1:12" s="585" customFormat="1" ht="19.5" x14ac:dyDescent="0.2">
      <c r="A50" s="597"/>
      <c r="B50" s="597"/>
      <c r="C50" s="1175" t="str">
        <f t="shared" si="4"/>
        <v/>
      </c>
      <c r="D50" s="1175" t="str">
        <f t="shared" si="5"/>
        <v/>
      </c>
      <c r="E50" s="611"/>
      <c r="F50" s="651"/>
      <c r="G50" s="612"/>
      <c r="H50" s="736"/>
      <c r="I50" s="598"/>
      <c r="J50" s="613"/>
      <c r="K50" s="1176">
        <f t="shared" si="6"/>
        <v>0</v>
      </c>
      <c r="L50" s="1176">
        <f t="shared" si="7"/>
        <v>0</v>
      </c>
    </row>
    <row r="51" spans="1:12" s="585" customFormat="1" ht="19.5" x14ac:dyDescent="0.2">
      <c r="A51" s="597"/>
      <c r="B51" s="597"/>
      <c r="C51" s="1175" t="str">
        <f t="shared" si="4"/>
        <v/>
      </c>
      <c r="D51" s="1175" t="str">
        <f t="shared" si="5"/>
        <v/>
      </c>
      <c r="E51" s="611"/>
      <c r="F51" s="651"/>
      <c r="G51" s="612"/>
      <c r="H51" s="736"/>
      <c r="I51" s="598"/>
      <c r="J51" s="613"/>
      <c r="K51" s="1176">
        <f t="shared" si="6"/>
        <v>0</v>
      </c>
      <c r="L51" s="1176">
        <f t="shared" si="7"/>
        <v>0</v>
      </c>
    </row>
    <row r="52" spans="1:12" s="585" customFormat="1" ht="19.5" x14ac:dyDescent="0.2">
      <c r="A52" s="597"/>
      <c r="B52" s="597"/>
      <c r="C52" s="1175" t="str">
        <f t="shared" si="4"/>
        <v/>
      </c>
      <c r="D52" s="1175" t="str">
        <f t="shared" si="5"/>
        <v/>
      </c>
      <c r="E52" s="611"/>
      <c r="F52" s="651"/>
      <c r="G52" s="612"/>
      <c r="H52" s="736"/>
      <c r="I52" s="598"/>
      <c r="J52" s="613"/>
      <c r="K52" s="1176">
        <f t="shared" si="6"/>
        <v>0</v>
      </c>
      <c r="L52" s="1176">
        <f t="shared" si="7"/>
        <v>0</v>
      </c>
    </row>
    <row r="53" spans="1:12" s="585" customFormat="1" ht="19.5" x14ac:dyDescent="0.2">
      <c r="A53" s="597"/>
      <c r="B53" s="597"/>
      <c r="C53" s="1175" t="str">
        <f t="shared" si="4"/>
        <v/>
      </c>
      <c r="D53" s="1175" t="str">
        <f t="shared" si="5"/>
        <v/>
      </c>
      <c r="E53" s="611"/>
      <c r="F53" s="651"/>
      <c r="G53" s="612"/>
      <c r="H53" s="736"/>
      <c r="I53" s="598"/>
      <c r="J53" s="613"/>
      <c r="K53" s="1176">
        <f t="shared" si="6"/>
        <v>0</v>
      </c>
      <c r="L53" s="1176">
        <f t="shared" si="7"/>
        <v>0</v>
      </c>
    </row>
    <row r="54" spans="1:12" s="585" customFormat="1" ht="19.5" x14ac:dyDescent="0.2">
      <c r="A54" s="597"/>
      <c r="B54" s="597"/>
      <c r="C54" s="1175" t="str">
        <f t="shared" si="4"/>
        <v/>
      </c>
      <c r="D54" s="1175" t="str">
        <f t="shared" si="5"/>
        <v/>
      </c>
      <c r="E54" s="611"/>
      <c r="F54" s="651"/>
      <c r="G54" s="612"/>
      <c r="H54" s="736"/>
      <c r="I54" s="598"/>
      <c r="J54" s="613"/>
      <c r="K54" s="1176">
        <f t="shared" si="6"/>
        <v>0</v>
      </c>
      <c r="L54" s="1176">
        <f t="shared" si="7"/>
        <v>0</v>
      </c>
    </row>
    <row r="55" spans="1:12" s="585" customFormat="1" ht="19.5" x14ac:dyDescent="0.2">
      <c r="A55" s="597"/>
      <c r="B55" s="597"/>
      <c r="C55" s="1175" t="str">
        <f t="shared" si="4"/>
        <v/>
      </c>
      <c r="D55" s="1175" t="str">
        <f t="shared" si="5"/>
        <v/>
      </c>
      <c r="E55" s="611"/>
      <c r="F55" s="651"/>
      <c r="G55" s="612"/>
      <c r="H55" s="736"/>
      <c r="I55" s="598"/>
      <c r="J55" s="613"/>
      <c r="K55" s="1176">
        <f t="shared" si="6"/>
        <v>0</v>
      </c>
      <c r="L55" s="1176">
        <f t="shared" si="7"/>
        <v>0</v>
      </c>
    </row>
    <row r="56" spans="1:12" s="585" customFormat="1" ht="19.5" x14ac:dyDescent="0.2">
      <c r="A56" s="597"/>
      <c r="B56" s="597"/>
      <c r="C56" s="1175" t="str">
        <f t="shared" si="4"/>
        <v/>
      </c>
      <c r="D56" s="1175" t="str">
        <f t="shared" si="5"/>
        <v/>
      </c>
      <c r="E56" s="611"/>
      <c r="F56" s="651"/>
      <c r="G56" s="612"/>
      <c r="H56" s="736"/>
      <c r="I56" s="598"/>
      <c r="J56" s="613"/>
      <c r="K56" s="1176">
        <f t="shared" si="6"/>
        <v>0</v>
      </c>
      <c r="L56" s="1176">
        <f t="shared" si="7"/>
        <v>0</v>
      </c>
    </row>
    <row r="57" spans="1:12" s="585" customFormat="1" ht="19.5" x14ac:dyDescent="0.2">
      <c r="A57" s="597"/>
      <c r="B57" s="597"/>
      <c r="C57" s="1175" t="str">
        <f t="shared" si="4"/>
        <v/>
      </c>
      <c r="D57" s="1175" t="str">
        <f t="shared" si="5"/>
        <v/>
      </c>
      <c r="E57" s="611"/>
      <c r="F57" s="651"/>
      <c r="G57" s="612"/>
      <c r="H57" s="736"/>
      <c r="I57" s="598"/>
      <c r="J57" s="613"/>
      <c r="K57" s="1176">
        <f t="shared" si="6"/>
        <v>0</v>
      </c>
      <c r="L57" s="1176">
        <f t="shared" si="7"/>
        <v>0</v>
      </c>
    </row>
    <row r="58" spans="1:12" s="585" customFormat="1" ht="19.5" x14ac:dyDescent="0.2">
      <c r="A58" s="597"/>
      <c r="B58" s="597"/>
      <c r="C58" s="1175" t="str">
        <f t="shared" si="4"/>
        <v/>
      </c>
      <c r="D58" s="1175" t="str">
        <f t="shared" si="5"/>
        <v/>
      </c>
      <c r="E58" s="611"/>
      <c r="F58" s="651"/>
      <c r="G58" s="612"/>
      <c r="H58" s="736"/>
      <c r="I58" s="598"/>
      <c r="J58" s="613"/>
      <c r="K58" s="1176">
        <f t="shared" si="6"/>
        <v>0</v>
      </c>
      <c r="L58" s="1176">
        <f t="shared" si="7"/>
        <v>0</v>
      </c>
    </row>
    <row r="59" spans="1:12" s="585" customFormat="1" ht="19.5" x14ac:dyDescent="0.2">
      <c r="A59" s="597"/>
      <c r="B59" s="597"/>
      <c r="C59" s="1175" t="str">
        <f t="shared" si="4"/>
        <v/>
      </c>
      <c r="D59" s="1175" t="str">
        <f t="shared" si="5"/>
        <v/>
      </c>
      <c r="E59" s="611"/>
      <c r="F59" s="651"/>
      <c r="G59" s="612"/>
      <c r="H59" s="736"/>
      <c r="I59" s="598"/>
      <c r="J59" s="613"/>
      <c r="K59" s="1176">
        <f t="shared" si="6"/>
        <v>0</v>
      </c>
      <c r="L59" s="1176">
        <f t="shared" si="7"/>
        <v>0</v>
      </c>
    </row>
    <row r="60" spans="1:12" s="585" customFormat="1" ht="19.5" x14ac:dyDescent="0.2">
      <c r="A60" s="597"/>
      <c r="B60" s="597"/>
      <c r="C60" s="1175" t="str">
        <f t="shared" si="4"/>
        <v/>
      </c>
      <c r="D60" s="1175" t="str">
        <f t="shared" si="5"/>
        <v/>
      </c>
      <c r="E60" s="611"/>
      <c r="F60" s="651"/>
      <c r="G60" s="612"/>
      <c r="H60" s="736"/>
      <c r="I60" s="598"/>
      <c r="J60" s="613"/>
      <c r="K60" s="1176">
        <f t="shared" si="6"/>
        <v>0</v>
      </c>
      <c r="L60" s="1176">
        <f t="shared" si="7"/>
        <v>0</v>
      </c>
    </row>
    <row r="61" spans="1:12" s="585" customFormat="1" ht="19.5" x14ac:dyDescent="0.2">
      <c r="A61" s="597"/>
      <c r="B61" s="597"/>
      <c r="C61" s="1175" t="str">
        <f t="shared" si="4"/>
        <v/>
      </c>
      <c r="D61" s="1175" t="str">
        <f t="shared" si="5"/>
        <v/>
      </c>
      <c r="E61" s="611"/>
      <c r="F61" s="651"/>
      <c r="G61" s="612"/>
      <c r="H61" s="736"/>
      <c r="I61" s="598"/>
      <c r="J61" s="613"/>
      <c r="K61" s="1176">
        <f t="shared" si="6"/>
        <v>0</v>
      </c>
      <c r="L61" s="1176">
        <f t="shared" si="7"/>
        <v>0</v>
      </c>
    </row>
    <row r="62" spans="1:12" s="585" customFormat="1" ht="19.5" x14ac:dyDescent="0.2">
      <c r="A62" s="597"/>
      <c r="B62" s="597"/>
      <c r="C62" s="1175" t="str">
        <f t="shared" si="4"/>
        <v/>
      </c>
      <c r="D62" s="1175" t="str">
        <f t="shared" si="5"/>
        <v/>
      </c>
      <c r="E62" s="611"/>
      <c r="F62" s="651"/>
      <c r="G62" s="612"/>
      <c r="H62" s="736"/>
      <c r="I62" s="598"/>
      <c r="J62" s="613"/>
      <c r="K62" s="1176">
        <f t="shared" si="6"/>
        <v>0</v>
      </c>
      <c r="L62" s="1176">
        <f t="shared" si="7"/>
        <v>0</v>
      </c>
    </row>
    <row r="63" spans="1:12" s="585" customFormat="1" ht="19.5" x14ac:dyDescent="0.2">
      <c r="A63" s="597"/>
      <c r="B63" s="597"/>
      <c r="C63" s="1175" t="str">
        <f t="shared" si="4"/>
        <v/>
      </c>
      <c r="D63" s="1175" t="str">
        <f t="shared" si="5"/>
        <v/>
      </c>
      <c r="E63" s="611"/>
      <c r="F63" s="651"/>
      <c r="G63" s="612"/>
      <c r="H63" s="736"/>
      <c r="I63" s="598"/>
      <c r="J63" s="613"/>
      <c r="K63" s="1176">
        <f t="shared" si="6"/>
        <v>0</v>
      </c>
      <c r="L63" s="1176">
        <f t="shared" si="7"/>
        <v>0</v>
      </c>
    </row>
    <row r="64" spans="1:12" s="585" customFormat="1" ht="19.5" x14ac:dyDescent="0.2">
      <c r="A64" s="597"/>
      <c r="B64" s="597"/>
      <c r="C64" s="1175" t="str">
        <f t="shared" si="4"/>
        <v/>
      </c>
      <c r="D64" s="1175" t="str">
        <f t="shared" si="5"/>
        <v/>
      </c>
      <c r="E64" s="611"/>
      <c r="F64" s="651"/>
      <c r="G64" s="612"/>
      <c r="H64" s="736"/>
      <c r="I64" s="598"/>
      <c r="J64" s="613"/>
      <c r="K64" s="1176">
        <f t="shared" si="6"/>
        <v>0</v>
      </c>
      <c r="L64" s="1176">
        <f t="shared" si="7"/>
        <v>0</v>
      </c>
    </row>
    <row r="65" spans="1:12" s="585" customFormat="1" ht="19.5" x14ac:dyDescent="0.2">
      <c r="A65" s="597"/>
      <c r="B65" s="597"/>
      <c r="C65" s="1175" t="str">
        <f t="shared" si="4"/>
        <v/>
      </c>
      <c r="D65" s="1175" t="str">
        <f t="shared" si="5"/>
        <v/>
      </c>
      <c r="E65" s="611"/>
      <c r="F65" s="651"/>
      <c r="G65" s="612"/>
      <c r="H65" s="736"/>
      <c r="I65" s="598"/>
      <c r="J65" s="613"/>
      <c r="K65" s="1176">
        <f t="shared" si="6"/>
        <v>0</v>
      </c>
      <c r="L65" s="1176">
        <f t="shared" si="7"/>
        <v>0</v>
      </c>
    </row>
    <row r="66" spans="1:12" s="585" customFormat="1" ht="19.5" x14ac:dyDescent="0.2">
      <c r="A66" s="597"/>
      <c r="B66" s="597"/>
      <c r="C66" s="1175" t="str">
        <f t="shared" si="4"/>
        <v/>
      </c>
      <c r="D66" s="1175" t="str">
        <f t="shared" si="5"/>
        <v/>
      </c>
      <c r="E66" s="611"/>
      <c r="F66" s="651"/>
      <c r="G66" s="612"/>
      <c r="H66" s="736"/>
      <c r="I66" s="598"/>
      <c r="J66" s="613"/>
      <c r="K66" s="1176">
        <f t="shared" si="6"/>
        <v>0</v>
      </c>
      <c r="L66" s="1176">
        <f t="shared" si="7"/>
        <v>0</v>
      </c>
    </row>
    <row r="67" spans="1:12" s="585" customFormat="1" ht="19.5" x14ac:dyDescent="0.2">
      <c r="A67" s="597"/>
      <c r="B67" s="597"/>
      <c r="C67" s="1175" t="str">
        <f t="shared" si="4"/>
        <v/>
      </c>
      <c r="D67" s="1175" t="str">
        <f t="shared" si="5"/>
        <v/>
      </c>
      <c r="E67" s="611"/>
      <c r="F67" s="651"/>
      <c r="G67" s="612"/>
      <c r="H67" s="736"/>
      <c r="I67" s="598"/>
      <c r="J67" s="613"/>
      <c r="K67" s="1176">
        <f t="shared" si="6"/>
        <v>0</v>
      </c>
      <c r="L67" s="1176">
        <f t="shared" si="7"/>
        <v>0</v>
      </c>
    </row>
    <row r="68" spans="1:12" s="585" customFormat="1" ht="19.5" x14ac:dyDescent="0.2">
      <c r="A68" s="597"/>
      <c r="B68" s="597"/>
      <c r="C68" s="1175" t="str">
        <f t="shared" si="4"/>
        <v/>
      </c>
      <c r="D68" s="1175" t="str">
        <f t="shared" si="5"/>
        <v/>
      </c>
      <c r="E68" s="611"/>
      <c r="F68" s="651"/>
      <c r="G68" s="612"/>
      <c r="H68" s="736"/>
      <c r="I68" s="598"/>
      <c r="J68" s="613"/>
      <c r="K68" s="1176">
        <f t="shared" si="6"/>
        <v>0</v>
      </c>
      <c r="L68" s="1176">
        <f t="shared" si="7"/>
        <v>0</v>
      </c>
    </row>
    <row r="69" spans="1:12" s="585" customFormat="1" ht="19.5" x14ac:dyDescent="0.2">
      <c r="A69" s="597"/>
      <c r="B69" s="597"/>
      <c r="C69" s="1175" t="str">
        <f t="shared" si="4"/>
        <v/>
      </c>
      <c r="D69" s="1175" t="str">
        <f t="shared" si="5"/>
        <v/>
      </c>
      <c r="E69" s="611"/>
      <c r="F69" s="651"/>
      <c r="G69" s="612"/>
      <c r="H69" s="736"/>
      <c r="I69" s="598"/>
      <c r="J69" s="613"/>
      <c r="K69" s="1176">
        <f t="shared" si="6"/>
        <v>0</v>
      </c>
      <c r="L69" s="1176">
        <f t="shared" si="7"/>
        <v>0</v>
      </c>
    </row>
    <row r="70" spans="1:12" s="585" customFormat="1" ht="19.5" x14ac:dyDescent="0.2">
      <c r="A70" s="597"/>
      <c r="B70" s="597"/>
      <c r="C70" s="1175" t="str">
        <f t="shared" si="4"/>
        <v/>
      </c>
      <c r="D70" s="1175" t="str">
        <f t="shared" si="5"/>
        <v/>
      </c>
      <c r="E70" s="611"/>
      <c r="F70" s="651"/>
      <c r="G70" s="612"/>
      <c r="H70" s="736"/>
      <c r="I70" s="598"/>
      <c r="J70" s="613"/>
      <c r="K70" s="1176">
        <f t="shared" si="6"/>
        <v>0</v>
      </c>
      <c r="L70" s="1176">
        <f t="shared" si="7"/>
        <v>0</v>
      </c>
    </row>
    <row r="71" spans="1:12" s="585" customFormat="1" ht="19.5" x14ac:dyDescent="0.2">
      <c r="A71" s="597"/>
      <c r="B71" s="597"/>
      <c r="C71" s="1175" t="str">
        <f t="shared" si="4"/>
        <v/>
      </c>
      <c r="D71" s="1175" t="str">
        <f t="shared" si="5"/>
        <v/>
      </c>
      <c r="E71" s="611"/>
      <c r="F71" s="651"/>
      <c r="G71" s="612"/>
      <c r="H71" s="736"/>
      <c r="I71" s="598"/>
      <c r="J71" s="613"/>
      <c r="K71" s="1176">
        <f t="shared" si="6"/>
        <v>0</v>
      </c>
      <c r="L71" s="1176">
        <f t="shared" si="7"/>
        <v>0</v>
      </c>
    </row>
    <row r="72" spans="1:12" s="585" customFormat="1" ht="19.5" x14ac:dyDescent="0.2">
      <c r="A72" s="597"/>
      <c r="B72" s="597"/>
      <c r="C72" s="1175" t="str">
        <f t="shared" si="4"/>
        <v/>
      </c>
      <c r="D72" s="1175" t="str">
        <f t="shared" si="5"/>
        <v/>
      </c>
      <c r="E72" s="611"/>
      <c r="F72" s="651"/>
      <c r="G72" s="612"/>
      <c r="H72" s="736"/>
      <c r="I72" s="598"/>
      <c r="J72" s="613"/>
      <c r="K72" s="1176">
        <f t="shared" si="6"/>
        <v>0</v>
      </c>
      <c r="L72" s="1176">
        <f t="shared" si="7"/>
        <v>0</v>
      </c>
    </row>
    <row r="73" spans="1:12" s="585" customFormat="1" ht="19.5" x14ac:dyDescent="0.2">
      <c r="A73" s="597"/>
      <c r="B73" s="597"/>
      <c r="C73" s="1175" t="str">
        <f t="shared" si="4"/>
        <v/>
      </c>
      <c r="D73" s="1175" t="str">
        <f t="shared" si="5"/>
        <v/>
      </c>
      <c r="E73" s="611"/>
      <c r="F73" s="651"/>
      <c r="G73" s="612"/>
      <c r="H73" s="736"/>
      <c r="I73" s="598"/>
      <c r="J73" s="613"/>
      <c r="K73" s="1176">
        <f t="shared" si="6"/>
        <v>0</v>
      </c>
      <c r="L73" s="1176">
        <f t="shared" si="7"/>
        <v>0</v>
      </c>
    </row>
    <row r="74" spans="1:12" s="585" customFormat="1" ht="19.5" x14ac:dyDescent="0.2">
      <c r="A74" s="597"/>
      <c r="B74" s="597"/>
      <c r="C74" s="1175" t="str">
        <f t="shared" si="4"/>
        <v/>
      </c>
      <c r="D74" s="1175" t="str">
        <f t="shared" si="5"/>
        <v/>
      </c>
      <c r="E74" s="611"/>
      <c r="F74" s="651"/>
      <c r="G74" s="612"/>
      <c r="H74" s="736"/>
      <c r="I74" s="598"/>
      <c r="J74" s="613"/>
      <c r="K74" s="1176">
        <f t="shared" si="6"/>
        <v>0</v>
      </c>
      <c r="L74" s="1176">
        <f t="shared" si="7"/>
        <v>0</v>
      </c>
    </row>
    <row r="75" spans="1:12" s="585" customFormat="1" ht="19.5" x14ac:dyDescent="0.2">
      <c r="A75" s="597"/>
      <c r="B75" s="597"/>
      <c r="C75" s="1175" t="str">
        <f t="shared" si="4"/>
        <v/>
      </c>
      <c r="D75" s="1175" t="str">
        <f t="shared" si="5"/>
        <v/>
      </c>
      <c r="E75" s="611"/>
      <c r="F75" s="651"/>
      <c r="G75" s="612"/>
      <c r="H75" s="736"/>
      <c r="I75" s="598"/>
      <c r="J75" s="613"/>
      <c r="K75" s="1176">
        <f t="shared" si="6"/>
        <v>0</v>
      </c>
      <c r="L75" s="1176">
        <f t="shared" si="7"/>
        <v>0</v>
      </c>
    </row>
    <row r="76" spans="1:12" s="585" customFormat="1" ht="19.5" x14ac:dyDescent="0.2">
      <c r="A76" s="597"/>
      <c r="B76" s="597"/>
      <c r="C76" s="1175" t="str">
        <f t="shared" si="4"/>
        <v/>
      </c>
      <c r="D76" s="1175" t="str">
        <f t="shared" si="5"/>
        <v/>
      </c>
      <c r="E76" s="611"/>
      <c r="F76" s="651"/>
      <c r="G76" s="612"/>
      <c r="H76" s="736"/>
      <c r="I76" s="598"/>
      <c r="J76" s="613"/>
      <c r="K76" s="1176">
        <f t="shared" si="6"/>
        <v>0</v>
      </c>
      <c r="L76" s="1176">
        <f t="shared" si="7"/>
        <v>0</v>
      </c>
    </row>
    <row r="77" spans="1:12" s="585" customFormat="1" ht="19.5" x14ac:dyDescent="0.2">
      <c r="A77" s="597"/>
      <c r="B77" s="597"/>
      <c r="C77" s="1175" t="str">
        <f t="shared" si="4"/>
        <v/>
      </c>
      <c r="D77" s="1175" t="str">
        <f t="shared" si="5"/>
        <v/>
      </c>
      <c r="E77" s="611"/>
      <c r="F77" s="651"/>
      <c r="G77" s="612"/>
      <c r="H77" s="736"/>
      <c r="I77" s="598"/>
      <c r="J77" s="613"/>
      <c r="K77" s="1176">
        <f t="shared" si="6"/>
        <v>0</v>
      </c>
      <c r="L77" s="1176">
        <f t="shared" si="7"/>
        <v>0</v>
      </c>
    </row>
    <row r="78" spans="1:12" s="585" customFormat="1" ht="19.5" x14ac:dyDescent="0.2">
      <c r="A78" s="597"/>
      <c r="B78" s="597"/>
      <c r="C78" s="1175" t="str">
        <f t="shared" si="4"/>
        <v/>
      </c>
      <c r="D78" s="1175" t="str">
        <f t="shared" si="5"/>
        <v/>
      </c>
      <c r="E78" s="611"/>
      <c r="F78" s="651"/>
      <c r="G78" s="612"/>
      <c r="H78" s="736"/>
      <c r="I78" s="598"/>
      <c r="J78" s="613"/>
      <c r="K78" s="1176">
        <f t="shared" si="6"/>
        <v>0</v>
      </c>
      <c r="L78" s="1176">
        <f t="shared" si="7"/>
        <v>0</v>
      </c>
    </row>
    <row r="79" spans="1:12" s="585" customFormat="1" ht="19.5" x14ac:dyDescent="0.2">
      <c r="A79" s="597"/>
      <c r="B79" s="597"/>
      <c r="C79" s="1175" t="str">
        <f t="shared" si="4"/>
        <v/>
      </c>
      <c r="D79" s="1175" t="str">
        <f t="shared" si="5"/>
        <v/>
      </c>
      <c r="E79" s="611"/>
      <c r="F79" s="651"/>
      <c r="G79" s="612"/>
      <c r="H79" s="736"/>
      <c r="I79" s="598"/>
      <c r="J79" s="613"/>
      <c r="K79" s="1176">
        <f t="shared" si="6"/>
        <v>0</v>
      </c>
      <c r="L79" s="1176">
        <f t="shared" si="7"/>
        <v>0</v>
      </c>
    </row>
    <row r="80" spans="1:12" s="585" customFormat="1" ht="19.5" x14ac:dyDescent="0.2">
      <c r="A80" s="597"/>
      <c r="B80" s="597"/>
      <c r="C80" s="1175" t="str">
        <f t="shared" ref="C80:C111" si="8">IF(ISBLANK(A80),"", "EMPG-S")</f>
        <v/>
      </c>
      <c r="D80" s="1175" t="str">
        <f t="shared" ref="D80:D111" si="9">IF(ISBLANK(A80),"", "Facilities &amp; Administration")</f>
        <v/>
      </c>
      <c r="E80" s="611"/>
      <c r="F80" s="651"/>
      <c r="G80" s="612"/>
      <c r="H80" s="736"/>
      <c r="I80" s="598"/>
      <c r="J80" s="613"/>
      <c r="K80" s="1176">
        <f t="shared" ref="K80:K111" si="10">I80+H80</f>
        <v>0</v>
      </c>
      <c r="L80" s="1176">
        <f t="shared" ref="L80:L111" si="11">G80-K80</f>
        <v>0</v>
      </c>
    </row>
    <row r="81" spans="1:12" s="585" customFormat="1" ht="19.5" x14ac:dyDescent="0.2">
      <c r="A81" s="597"/>
      <c r="B81" s="597"/>
      <c r="C81" s="1175" t="str">
        <f t="shared" si="8"/>
        <v/>
      </c>
      <c r="D81" s="1175" t="str">
        <f t="shared" si="9"/>
        <v/>
      </c>
      <c r="E81" s="611"/>
      <c r="F81" s="651"/>
      <c r="G81" s="612"/>
      <c r="H81" s="736"/>
      <c r="I81" s="598"/>
      <c r="J81" s="613"/>
      <c r="K81" s="1176">
        <f t="shared" si="10"/>
        <v>0</v>
      </c>
      <c r="L81" s="1176">
        <f t="shared" si="11"/>
        <v>0</v>
      </c>
    </row>
    <row r="82" spans="1:12" s="585" customFormat="1" ht="19.5" x14ac:dyDescent="0.2">
      <c r="A82" s="597"/>
      <c r="B82" s="597"/>
      <c r="C82" s="1175" t="str">
        <f t="shared" si="8"/>
        <v/>
      </c>
      <c r="D82" s="1175" t="str">
        <f t="shared" si="9"/>
        <v/>
      </c>
      <c r="E82" s="611"/>
      <c r="F82" s="651"/>
      <c r="G82" s="612"/>
      <c r="H82" s="736"/>
      <c r="I82" s="598"/>
      <c r="J82" s="613"/>
      <c r="K82" s="1176">
        <f t="shared" si="10"/>
        <v>0</v>
      </c>
      <c r="L82" s="1176">
        <f t="shared" si="11"/>
        <v>0</v>
      </c>
    </row>
    <row r="83" spans="1:12" s="585" customFormat="1" ht="19.5" x14ac:dyDescent="0.2">
      <c r="A83" s="597"/>
      <c r="B83" s="597"/>
      <c r="C83" s="1175" t="str">
        <f t="shared" si="8"/>
        <v/>
      </c>
      <c r="D83" s="1175" t="str">
        <f t="shared" si="9"/>
        <v/>
      </c>
      <c r="E83" s="611"/>
      <c r="F83" s="651"/>
      <c r="G83" s="612"/>
      <c r="H83" s="736"/>
      <c r="I83" s="598"/>
      <c r="J83" s="613"/>
      <c r="K83" s="1176">
        <f t="shared" si="10"/>
        <v>0</v>
      </c>
      <c r="L83" s="1176">
        <f t="shared" si="11"/>
        <v>0</v>
      </c>
    </row>
    <row r="84" spans="1:12" s="585" customFormat="1" ht="19.5" x14ac:dyDescent="0.2">
      <c r="A84" s="597"/>
      <c r="B84" s="597"/>
      <c r="C84" s="1175" t="str">
        <f t="shared" si="8"/>
        <v/>
      </c>
      <c r="D84" s="1175" t="str">
        <f t="shared" si="9"/>
        <v/>
      </c>
      <c r="E84" s="611"/>
      <c r="F84" s="651"/>
      <c r="G84" s="612"/>
      <c r="H84" s="736"/>
      <c r="I84" s="598"/>
      <c r="J84" s="613"/>
      <c r="K84" s="1176">
        <f t="shared" si="10"/>
        <v>0</v>
      </c>
      <c r="L84" s="1176">
        <f t="shared" si="11"/>
        <v>0</v>
      </c>
    </row>
    <row r="85" spans="1:12" s="585" customFormat="1" ht="19.5" x14ac:dyDescent="0.2">
      <c r="A85" s="597"/>
      <c r="B85" s="597"/>
      <c r="C85" s="1175" t="str">
        <f t="shared" si="8"/>
        <v/>
      </c>
      <c r="D85" s="1175" t="str">
        <f t="shared" si="9"/>
        <v/>
      </c>
      <c r="E85" s="611"/>
      <c r="F85" s="651"/>
      <c r="G85" s="612"/>
      <c r="H85" s="736"/>
      <c r="I85" s="598"/>
      <c r="J85" s="613"/>
      <c r="K85" s="1176">
        <f t="shared" si="10"/>
        <v>0</v>
      </c>
      <c r="L85" s="1176">
        <f t="shared" si="11"/>
        <v>0</v>
      </c>
    </row>
    <row r="86" spans="1:12" s="585" customFormat="1" ht="19.5" x14ac:dyDescent="0.2">
      <c r="A86" s="597"/>
      <c r="B86" s="597"/>
      <c r="C86" s="1175" t="str">
        <f t="shared" si="8"/>
        <v/>
      </c>
      <c r="D86" s="1175" t="str">
        <f t="shared" si="9"/>
        <v/>
      </c>
      <c r="E86" s="611"/>
      <c r="F86" s="651"/>
      <c r="G86" s="612"/>
      <c r="H86" s="736"/>
      <c r="I86" s="598"/>
      <c r="J86" s="613"/>
      <c r="K86" s="1176">
        <f t="shared" si="10"/>
        <v>0</v>
      </c>
      <c r="L86" s="1176">
        <f t="shared" si="11"/>
        <v>0</v>
      </c>
    </row>
    <row r="87" spans="1:12" s="585" customFormat="1" ht="19.5" x14ac:dyDescent="0.2">
      <c r="A87" s="597"/>
      <c r="B87" s="597"/>
      <c r="C87" s="1175" t="str">
        <f t="shared" si="8"/>
        <v/>
      </c>
      <c r="D87" s="1175" t="str">
        <f t="shared" si="9"/>
        <v/>
      </c>
      <c r="E87" s="611"/>
      <c r="F87" s="651"/>
      <c r="G87" s="612"/>
      <c r="H87" s="736"/>
      <c r="I87" s="598"/>
      <c r="J87" s="613"/>
      <c r="K87" s="1176">
        <f t="shared" si="10"/>
        <v>0</v>
      </c>
      <c r="L87" s="1176">
        <f t="shared" si="11"/>
        <v>0</v>
      </c>
    </row>
    <row r="88" spans="1:12" s="585" customFormat="1" ht="19.5" x14ac:dyDescent="0.2">
      <c r="A88" s="597"/>
      <c r="B88" s="597"/>
      <c r="C88" s="1175" t="str">
        <f t="shared" si="8"/>
        <v/>
      </c>
      <c r="D88" s="1175" t="str">
        <f t="shared" si="9"/>
        <v/>
      </c>
      <c r="E88" s="611"/>
      <c r="F88" s="651"/>
      <c r="G88" s="612"/>
      <c r="H88" s="736"/>
      <c r="I88" s="598"/>
      <c r="J88" s="613"/>
      <c r="K88" s="1176">
        <f t="shared" si="10"/>
        <v>0</v>
      </c>
      <c r="L88" s="1176">
        <f t="shared" si="11"/>
        <v>0</v>
      </c>
    </row>
    <row r="89" spans="1:12" s="585" customFormat="1" ht="19.5" x14ac:dyDescent="0.2">
      <c r="A89" s="597"/>
      <c r="B89" s="597"/>
      <c r="C89" s="1175" t="str">
        <f t="shared" si="8"/>
        <v/>
      </c>
      <c r="D89" s="1175" t="str">
        <f t="shared" si="9"/>
        <v/>
      </c>
      <c r="E89" s="611"/>
      <c r="F89" s="651"/>
      <c r="G89" s="612"/>
      <c r="H89" s="736"/>
      <c r="I89" s="598"/>
      <c r="J89" s="613"/>
      <c r="K89" s="1176">
        <f t="shared" si="10"/>
        <v>0</v>
      </c>
      <c r="L89" s="1176">
        <f t="shared" si="11"/>
        <v>0</v>
      </c>
    </row>
    <row r="90" spans="1:12" s="585" customFormat="1" ht="19.5" x14ac:dyDescent="0.2">
      <c r="A90" s="597"/>
      <c r="B90" s="597"/>
      <c r="C90" s="1175" t="str">
        <f t="shared" si="8"/>
        <v/>
      </c>
      <c r="D90" s="1175" t="str">
        <f t="shared" si="9"/>
        <v/>
      </c>
      <c r="E90" s="611"/>
      <c r="F90" s="651"/>
      <c r="G90" s="612"/>
      <c r="H90" s="736"/>
      <c r="I90" s="598"/>
      <c r="J90" s="613"/>
      <c r="K90" s="1176">
        <f t="shared" si="10"/>
        <v>0</v>
      </c>
      <c r="L90" s="1176">
        <f t="shared" si="11"/>
        <v>0</v>
      </c>
    </row>
    <row r="91" spans="1:12" s="585" customFormat="1" ht="19.5" x14ac:dyDescent="0.2">
      <c r="A91" s="597"/>
      <c r="B91" s="597"/>
      <c r="C91" s="1175" t="str">
        <f t="shared" si="8"/>
        <v/>
      </c>
      <c r="D91" s="1175" t="str">
        <f t="shared" si="9"/>
        <v/>
      </c>
      <c r="E91" s="611"/>
      <c r="F91" s="651"/>
      <c r="G91" s="612"/>
      <c r="H91" s="736"/>
      <c r="I91" s="598"/>
      <c r="J91" s="613"/>
      <c r="K91" s="1176">
        <f t="shared" si="10"/>
        <v>0</v>
      </c>
      <c r="L91" s="1176">
        <f t="shared" si="11"/>
        <v>0</v>
      </c>
    </row>
    <row r="92" spans="1:12" s="585" customFormat="1" ht="19.5" x14ac:dyDescent="0.2">
      <c r="A92" s="597"/>
      <c r="B92" s="597"/>
      <c r="C92" s="1175" t="str">
        <f t="shared" si="8"/>
        <v/>
      </c>
      <c r="D92" s="1175" t="str">
        <f t="shared" si="9"/>
        <v/>
      </c>
      <c r="E92" s="611"/>
      <c r="F92" s="651"/>
      <c r="G92" s="612"/>
      <c r="H92" s="736"/>
      <c r="I92" s="598"/>
      <c r="J92" s="613"/>
      <c r="K92" s="1176">
        <f t="shared" si="10"/>
        <v>0</v>
      </c>
      <c r="L92" s="1176">
        <f t="shared" si="11"/>
        <v>0</v>
      </c>
    </row>
    <row r="93" spans="1:12" s="585" customFormat="1" ht="19.5" x14ac:dyDescent="0.2">
      <c r="A93" s="597"/>
      <c r="B93" s="597"/>
      <c r="C93" s="1175" t="str">
        <f t="shared" si="8"/>
        <v/>
      </c>
      <c r="D93" s="1175" t="str">
        <f t="shared" si="9"/>
        <v/>
      </c>
      <c r="E93" s="611"/>
      <c r="F93" s="651"/>
      <c r="G93" s="612"/>
      <c r="H93" s="736"/>
      <c r="I93" s="598"/>
      <c r="J93" s="613"/>
      <c r="K93" s="1176">
        <f t="shared" si="10"/>
        <v>0</v>
      </c>
      <c r="L93" s="1176">
        <f t="shared" si="11"/>
        <v>0</v>
      </c>
    </row>
    <row r="94" spans="1:12" s="585" customFormat="1" ht="19.5" x14ac:dyDescent="0.2">
      <c r="A94" s="597"/>
      <c r="B94" s="597"/>
      <c r="C94" s="1175" t="str">
        <f t="shared" si="8"/>
        <v/>
      </c>
      <c r="D94" s="1175" t="str">
        <f t="shared" si="9"/>
        <v/>
      </c>
      <c r="E94" s="611"/>
      <c r="F94" s="651"/>
      <c r="G94" s="612"/>
      <c r="H94" s="736"/>
      <c r="I94" s="598"/>
      <c r="J94" s="613"/>
      <c r="K94" s="1176">
        <f t="shared" si="10"/>
        <v>0</v>
      </c>
      <c r="L94" s="1176">
        <f t="shared" si="11"/>
        <v>0</v>
      </c>
    </row>
    <row r="95" spans="1:12" s="585" customFormat="1" ht="19.5" x14ac:dyDescent="0.2">
      <c r="A95" s="597"/>
      <c r="B95" s="597"/>
      <c r="C95" s="1175" t="str">
        <f t="shared" si="8"/>
        <v/>
      </c>
      <c r="D95" s="1175" t="str">
        <f t="shared" si="9"/>
        <v/>
      </c>
      <c r="E95" s="611"/>
      <c r="F95" s="651"/>
      <c r="G95" s="612"/>
      <c r="H95" s="736"/>
      <c r="I95" s="598"/>
      <c r="J95" s="613"/>
      <c r="K95" s="1176">
        <f t="shared" si="10"/>
        <v>0</v>
      </c>
      <c r="L95" s="1176">
        <f t="shared" si="11"/>
        <v>0</v>
      </c>
    </row>
    <row r="96" spans="1:12" s="585" customFormat="1" ht="19.5" x14ac:dyDescent="0.2">
      <c r="A96" s="597"/>
      <c r="B96" s="597"/>
      <c r="C96" s="1175" t="str">
        <f t="shared" si="8"/>
        <v/>
      </c>
      <c r="D96" s="1175" t="str">
        <f t="shared" si="9"/>
        <v/>
      </c>
      <c r="E96" s="611"/>
      <c r="F96" s="651"/>
      <c r="G96" s="612"/>
      <c r="H96" s="736"/>
      <c r="I96" s="598"/>
      <c r="J96" s="613"/>
      <c r="K96" s="1176">
        <f t="shared" si="10"/>
        <v>0</v>
      </c>
      <c r="L96" s="1176">
        <f t="shared" si="11"/>
        <v>0</v>
      </c>
    </row>
    <row r="97" spans="1:12" s="585" customFormat="1" ht="19.5" x14ac:dyDescent="0.2">
      <c r="A97" s="597"/>
      <c r="B97" s="597"/>
      <c r="C97" s="1175" t="str">
        <f t="shared" si="8"/>
        <v/>
      </c>
      <c r="D97" s="1175" t="str">
        <f t="shared" si="9"/>
        <v/>
      </c>
      <c r="E97" s="611"/>
      <c r="F97" s="651"/>
      <c r="G97" s="612"/>
      <c r="H97" s="736"/>
      <c r="I97" s="598"/>
      <c r="J97" s="613"/>
      <c r="K97" s="1176">
        <f t="shared" si="10"/>
        <v>0</v>
      </c>
      <c r="L97" s="1176">
        <f t="shared" si="11"/>
        <v>0</v>
      </c>
    </row>
    <row r="98" spans="1:12" s="585" customFormat="1" ht="19.5" x14ac:dyDescent="0.2">
      <c r="A98" s="597"/>
      <c r="B98" s="597"/>
      <c r="C98" s="1175" t="str">
        <f t="shared" si="8"/>
        <v/>
      </c>
      <c r="D98" s="1175" t="str">
        <f t="shared" si="9"/>
        <v/>
      </c>
      <c r="E98" s="611"/>
      <c r="F98" s="651"/>
      <c r="G98" s="612"/>
      <c r="H98" s="736"/>
      <c r="I98" s="598"/>
      <c r="J98" s="613"/>
      <c r="K98" s="1176">
        <f t="shared" si="10"/>
        <v>0</v>
      </c>
      <c r="L98" s="1176">
        <f t="shared" si="11"/>
        <v>0</v>
      </c>
    </row>
    <row r="99" spans="1:12" s="585" customFormat="1" ht="19.5" x14ac:dyDescent="0.2">
      <c r="A99" s="597"/>
      <c r="B99" s="597"/>
      <c r="C99" s="1175" t="str">
        <f t="shared" si="8"/>
        <v/>
      </c>
      <c r="D99" s="1175" t="str">
        <f t="shared" si="9"/>
        <v/>
      </c>
      <c r="E99" s="611"/>
      <c r="F99" s="651"/>
      <c r="G99" s="612"/>
      <c r="H99" s="736"/>
      <c r="I99" s="598"/>
      <c r="J99" s="613"/>
      <c r="K99" s="1176">
        <f t="shared" si="10"/>
        <v>0</v>
      </c>
      <c r="L99" s="1176">
        <f t="shared" si="11"/>
        <v>0</v>
      </c>
    </row>
    <row r="100" spans="1:12" s="585" customFormat="1" ht="19.5" x14ac:dyDescent="0.2">
      <c r="A100" s="597"/>
      <c r="B100" s="597"/>
      <c r="C100" s="1175" t="str">
        <f t="shared" si="8"/>
        <v/>
      </c>
      <c r="D100" s="1175" t="str">
        <f t="shared" si="9"/>
        <v/>
      </c>
      <c r="E100" s="611"/>
      <c r="F100" s="651"/>
      <c r="G100" s="612"/>
      <c r="H100" s="736"/>
      <c r="I100" s="598"/>
      <c r="J100" s="613"/>
      <c r="K100" s="1176">
        <f t="shared" si="10"/>
        <v>0</v>
      </c>
      <c r="L100" s="1176">
        <f t="shared" si="11"/>
        <v>0</v>
      </c>
    </row>
    <row r="101" spans="1:12" s="585" customFormat="1" ht="19.5" x14ac:dyDescent="0.2">
      <c r="A101" s="597"/>
      <c r="B101" s="597"/>
      <c r="C101" s="1175" t="str">
        <f t="shared" si="8"/>
        <v/>
      </c>
      <c r="D101" s="1175" t="str">
        <f t="shared" si="9"/>
        <v/>
      </c>
      <c r="E101" s="611"/>
      <c r="F101" s="651"/>
      <c r="G101" s="612"/>
      <c r="H101" s="736"/>
      <c r="I101" s="598"/>
      <c r="J101" s="613"/>
      <c r="K101" s="1176">
        <f t="shared" si="10"/>
        <v>0</v>
      </c>
      <c r="L101" s="1176">
        <f t="shared" si="11"/>
        <v>0</v>
      </c>
    </row>
    <row r="102" spans="1:12" s="585" customFormat="1" ht="19.5" x14ac:dyDescent="0.2">
      <c r="A102" s="597"/>
      <c r="B102" s="597"/>
      <c r="C102" s="1175" t="str">
        <f t="shared" si="8"/>
        <v/>
      </c>
      <c r="D102" s="1175" t="str">
        <f t="shared" si="9"/>
        <v/>
      </c>
      <c r="E102" s="611"/>
      <c r="F102" s="651"/>
      <c r="G102" s="612"/>
      <c r="H102" s="736"/>
      <c r="I102" s="598"/>
      <c r="J102" s="613"/>
      <c r="K102" s="1176">
        <f t="shared" si="10"/>
        <v>0</v>
      </c>
      <c r="L102" s="1176">
        <f t="shared" si="11"/>
        <v>0</v>
      </c>
    </row>
    <row r="103" spans="1:12" s="585" customFormat="1" ht="19.5" x14ac:dyDescent="0.2">
      <c r="A103" s="597"/>
      <c r="B103" s="597"/>
      <c r="C103" s="1175" t="str">
        <f t="shared" si="8"/>
        <v/>
      </c>
      <c r="D103" s="1175" t="str">
        <f t="shared" si="9"/>
        <v/>
      </c>
      <c r="E103" s="611"/>
      <c r="F103" s="651"/>
      <c r="G103" s="612"/>
      <c r="H103" s="736"/>
      <c r="I103" s="598"/>
      <c r="J103" s="613"/>
      <c r="K103" s="1176">
        <f t="shared" si="10"/>
        <v>0</v>
      </c>
      <c r="L103" s="1176">
        <f t="shared" si="11"/>
        <v>0</v>
      </c>
    </row>
    <row r="104" spans="1:12" s="585" customFormat="1" ht="19.5" x14ac:dyDescent="0.2">
      <c r="A104" s="597"/>
      <c r="B104" s="597"/>
      <c r="C104" s="1175" t="str">
        <f t="shared" si="8"/>
        <v/>
      </c>
      <c r="D104" s="1175" t="str">
        <f t="shared" si="9"/>
        <v/>
      </c>
      <c r="E104" s="611"/>
      <c r="F104" s="651"/>
      <c r="G104" s="612"/>
      <c r="H104" s="736"/>
      <c r="I104" s="598"/>
      <c r="J104" s="613"/>
      <c r="K104" s="1176">
        <f t="shared" si="10"/>
        <v>0</v>
      </c>
      <c r="L104" s="1176">
        <f t="shared" si="11"/>
        <v>0</v>
      </c>
    </row>
    <row r="105" spans="1:12" s="585" customFormat="1" ht="19.5" x14ac:dyDescent="0.2">
      <c r="A105" s="597"/>
      <c r="B105" s="597"/>
      <c r="C105" s="1175" t="str">
        <f t="shared" si="8"/>
        <v/>
      </c>
      <c r="D105" s="1175" t="str">
        <f t="shared" si="9"/>
        <v/>
      </c>
      <c r="E105" s="611"/>
      <c r="F105" s="651"/>
      <c r="G105" s="612"/>
      <c r="H105" s="736"/>
      <c r="I105" s="598"/>
      <c r="J105" s="613"/>
      <c r="K105" s="1176">
        <f t="shared" si="10"/>
        <v>0</v>
      </c>
      <c r="L105" s="1176">
        <f t="shared" si="11"/>
        <v>0</v>
      </c>
    </row>
    <row r="106" spans="1:12" s="585" customFormat="1" ht="19.5" x14ac:dyDescent="0.2">
      <c r="A106" s="597"/>
      <c r="B106" s="597"/>
      <c r="C106" s="1175" t="str">
        <f t="shared" si="8"/>
        <v/>
      </c>
      <c r="D106" s="1175" t="str">
        <f t="shared" si="9"/>
        <v/>
      </c>
      <c r="E106" s="611"/>
      <c r="F106" s="651"/>
      <c r="G106" s="612"/>
      <c r="H106" s="736"/>
      <c r="I106" s="598"/>
      <c r="J106" s="613"/>
      <c r="K106" s="1176">
        <f t="shared" si="10"/>
        <v>0</v>
      </c>
      <c r="L106" s="1176">
        <f t="shared" si="11"/>
        <v>0</v>
      </c>
    </row>
    <row r="107" spans="1:12" s="585" customFormat="1" ht="19.5" x14ac:dyDescent="0.2">
      <c r="A107" s="597"/>
      <c r="B107" s="597"/>
      <c r="C107" s="1175" t="str">
        <f t="shared" si="8"/>
        <v/>
      </c>
      <c r="D107" s="1175" t="str">
        <f t="shared" si="9"/>
        <v/>
      </c>
      <c r="E107" s="611"/>
      <c r="F107" s="651"/>
      <c r="G107" s="612"/>
      <c r="H107" s="736"/>
      <c r="I107" s="598"/>
      <c r="J107" s="613"/>
      <c r="K107" s="1176">
        <f t="shared" si="10"/>
        <v>0</v>
      </c>
      <c r="L107" s="1176">
        <f t="shared" si="11"/>
        <v>0</v>
      </c>
    </row>
    <row r="108" spans="1:12" s="585" customFormat="1" ht="19.5" x14ac:dyDescent="0.2">
      <c r="A108" s="597"/>
      <c r="B108" s="597"/>
      <c r="C108" s="1175" t="str">
        <f t="shared" si="8"/>
        <v/>
      </c>
      <c r="D108" s="1175" t="str">
        <f t="shared" si="9"/>
        <v/>
      </c>
      <c r="E108" s="611"/>
      <c r="F108" s="651"/>
      <c r="G108" s="612"/>
      <c r="H108" s="736"/>
      <c r="I108" s="598"/>
      <c r="J108" s="613"/>
      <c r="K108" s="1176">
        <f t="shared" si="10"/>
        <v>0</v>
      </c>
      <c r="L108" s="1176">
        <f t="shared" si="11"/>
        <v>0</v>
      </c>
    </row>
    <row r="109" spans="1:12" s="585" customFormat="1" ht="19.5" x14ac:dyDescent="0.2">
      <c r="A109" s="597"/>
      <c r="B109" s="597"/>
      <c r="C109" s="1175" t="str">
        <f t="shared" si="8"/>
        <v/>
      </c>
      <c r="D109" s="1175" t="str">
        <f t="shared" si="9"/>
        <v/>
      </c>
      <c r="E109" s="611"/>
      <c r="F109" s="651"/>
      <c r="G109" s="612"/>
      <c r="H109" s="736"/>
      <c r="I109" s="598"/>
      <c r="J109" s="613"/>
      <c r="K109" s="1176">
        <f t="shared" si="10"/>
        <v>0</v>
      </c>
      <c r="L109" s="1176">
        <f t="shared" si="11"/>
        <v>0</v>
      </c>
    </row>
    <row r="110" spans="1:12" s="585" customFormat="1" ht="19.5" x14ac:dyDescent="0.2">
      <c r="A110" s="597"/>
      <c r="B110" s="597"/>
      <c r="C110" s="1175" t="str">
        <f t="shared" si="8"/>
        <v/>
      </c>
      <c r="D110" s="1175" t="str">
        <f t="shared" si="9"/>
        <v/>
      </c>
      <c r="E110" s="611"/>
      <c r="F110" s="651"/>
      <c r="G110" s="612"/>
      <c r="H110" s="736"/>
      <c r="I110" s="598"/>
      <c r="J110" s="613"/>
      <c r="K110" s="1176">
        <f t="shared" si="10"/>
        <v>0</v>
      </c>
      <c r="L110" s="1176">
        <f t="shared" si="11"/>
        <v>0</v>
      </c>
    </row>
    <row r="111" spans="1:12" s="585" customFormat="1" ht="19.5" x14ac:dyDescent="0.2">
      <c r="A111" s="597"/>
      <c r="B111" s="597"/>
      <c r="C111" s="1175" t="str">
        <f t="shared" si="8"/>
        <v/>
      </c>
      <c r="D111" s="1175" t="str">
        <f t="shared" si="9"/>
        <v/>
      </c>
      <c r="E111" s="611"/>
      <c r="F111" s="651"/>
      <c r="G111" s="612"/>
      <c r="H111" s="736"/>
      <c r="I111" s="598"/>
      <c r="J111" s="613"/>
      <c r="K111" s="1176">
        <f t="shared" si="10"/>
        <v>0</v>
      </c>
      <c r="L111" s="1176">
        <f t="shared" si="11"/>
        <v>0</v>
      </c>
    </row>
    <row r="112" spans="1:12" s="585" customFormat="1" ht="19.5" x14ac:dyDescent="0.2">
      <c r="A112" s="597"/>
      <c r="B112" s="597"/>
      <c r="C112" s="1175" t="str">
        <f t="shared" ref="C112:C143" si="12">IF(ISBLANK(A112),"", "EMPG-S")</f>
        <v/>
      </c>
      <c r="D112" s="1175" t="str">
        <f t="shared" ref="D112:D143" si="13">IF(ISBLANK(A112),"", "Facilities &amp; Administration")</f>
        <v/>
      </c>
      <c r="E112" s="611"/>
      <c r="F112" s="651"/>
      <c r="G112" s="612"/>
      <c r="H112" s="736"/>
      <c r="I112" s="598"/>
      <c r="J112" s="613"/>
      <c r="K112" s="1176">
        <f t="shared" ref="K112:K143" si="14">I112+H112</f>
        <v>0</v>
      </c>
      <c r="L112" s="1176">
        <f t="shared" ref="L112:L143" si="15">G112-K112</f>
        <v>0</v>
      </c>
    </row>
    <row r="113" spans="1:12" s="585" customFormat="1" ht="19.5" x14ac:dyDescent="0.2">
      <c r="A113" s="597"/>
      <c r="B113" s="597"/>
      <c r="C113" s="1175" t="str">
        <f t="shared" si="12"/>
        <v/>
      </c>
      <c r="D113" s="1175" t="str">
        <f t="shared" si="13"/>
        <v/>
      </c>
      <c r="E113" s="611"/>
      <c r="F113" s="651"/>
      <c r="G113" s="612"/>
      <c r="H113" s="736"/>
      <c r="I113" s="598"/>
      <c r="J113" s="613"/>
      <c r="K113" s="1176">
        <f t="shared" si="14"/>
        <v>0</v>
      </c>
      <c r="L113" s="1176">
        <f t="shared" si="15"/>
        <v>0</v>
      </c>
    </row>
    <row r="114" spans="1:12" s="585" customFormat="1" ht="19.5" x14ac:dyDescent="0.2">
      <c r="A114" s="597"/>
      <c r="B114" s="597"/>
      <c r="C114" s="1175" t="str">
        <f t="shared" si="12"/>
        <v/>
      </c>
      <c r="D114" s="1175" t="str">
        <f t="shared" si="13"/>
        <v/>
      </c>
      <c r="E114" s="611"/>
      <c r="F114" s="651"/>
      <c r="G114" s="612"/>
      <c r="H114" s="736"/>
      <c r="I114" s="598"/>
      <c r="J114" s="613"/>
      <c r="K114" s="1176">
        <f t="shared" si="14"/>
        <v>0</v>
      </c>
      <c r="L114" s="1176">
        <f t="shared" si="15"/>
        <v>0</v>
      </c>
    </row>
    <row r="115" spans="1:12" s="585" customFormat="1" ht="19.5" x14ac:dyDescent="0.2">
      <c r="A115" s="597"/>
      <c r="B115" s="597"/>
      <c r="C115" s="1175" t="str">
        <f t="shared" si="12"/>
        <v/>
      </c>
      <c r="D115" s="1175" t="str">
        <f t="shared" si="13"/>
        <v/>
      </c>
      <c r="E115" s="611"/>
      <c r="F115" s="651"/>
      <c r="G115" s="612"/>
      <c r="H115" s="736"/>
      <c r="I115" s="598"/>
      <c r="J115" s="613"/>
      <c r="K115" s="1176">
        <f t="shared" si="14"/>
        <v>0</v>
      </c>
      <c r="L115" s="1176">
        <f t="shared" si="15"/>
        <v>0</v>
      </c>
    </row>
    <row r="116" spans="1:12" s="585" customFormat="1" ht="19.5" x14ac:dyDescent="0.2">
      <c r="A116" s="597"/>
      <c r="B116" s="597"/>
      <c r="C116" s="1175" t="str">
        <f t="shared" si="12"/>
        <v/>
      </c>
      <c r="D116" s="1175" t="str">
        <f t="shared" si="13"/>
        <v/>
      </c>
      <c r="E116" s="611"/>
      <c r="F116" s="651"/>
      <c r="G116" s="612"/>
      <c r="H116" s="736"/>
      <c r="I116" s="598"/>
      <c r="J116" s="613"/>
      <c r="K116" s="1176">
        <f t="shared" si="14"/>
        <v>0</v>
      </c>
      <c r="L116" s="1176">
        <f t="shared" si="15"/>
        <v>0</v>
      </c>
    </row>
    <row r="117" spans="1:12" s="585" customFormat="1" ht="19.5" x14ac:dyDescent="0.2">
      <c r="A117" s="597"/>
      <c r="B117" s="597"/>
      <c r="C117" s="1175" t="str">
        <f t="shared" si="12"/>
        <v/>
      </c>
      <c r="D117" s="1175" t="str">
        <f t="shared" si="13"/>
        <v/>
      </c>
      <c r="E117" s="611"/>
      <c r="F117" s="651"/>
      <c r="G117" s="612"/>
      <c r="H117" s="736"/>
      <c r="I117" s="598"/>
      <c r="J117" s="613"/>
      <c r="K117" s="1176">
        <f t="shared" si="14"/>
        <v>0</v>
      </c>
      <c r="L117" s="1176">
        <f t="shared" si="15"/>
        <v>0</v>
      </c>
    </row>
    <row r="118" spans="1:12" s="585" customFormat="1" ht="19.5" x14ac:dyDescent="0.2">
      <c r="A118" s="597"/>
      <c r="B118" s="597"/>
      <c r="C118" s="1175" t="str">
        <f t="shared" si="12"/>
        <v/>
      </c>
      <c r="D118" s="1175" t="str">
        <f t="shared" si="13"/>
        <v/>
      </c>
      <c r="E118" s="611"/>
      <c r="F118" s="651"/>
      <c r="G118" s="612"/>
      <c r="H118" s="736"/>
      <c r="I118" s="598"/>
      <c r="J118" s="613"/>
      <c r="K118" s="1176">
        <f t="shared" si="14"/>
        <v>0</v>
      </c>
      <c r="L118" s="1176">
        <f t="shared" si="15"/>
        <v>0</v>
      </c>
    </row>
    <row r="119" spans="1:12" s="585" customFormat="1" ht="19.5" x14ac:dyDescent="0.2">
      <c r="A119" s="597"/>
      <c r="B119" s="597"/>
      <c r="C119" s="1175" t="str">
        <f t="shared" si="12"/>
        <v/>
      </c>
      <c r="D119" s="1175" t="str">
        <f t="shared" si="13"/>
        <v/>
      </c>
      <c r="E119" s="611"/>
      <c r="F119" s="651"/>
      <c r="G119" s="612"/>
      <c r="H119" s="736"/>
      <c r="I119" s="598"/>
      <c r="J119" s="613"/>
      <c r="K119" s="1176">
        <f t="shared" si="14"/>
        <v>0</v>
      </c>
      <c r="L119" s="1176">
        <f t="shared" si="15"/>
        <v>0</v>
      </c>
    </row>
    <row r="120" spans="1:12" s="585" customFormat="1" ht="19.5" x14ac:dyDescent="0.2">
      <c r="A120" s="597"/>
      <c r="B120" s="597"/>
      <c r="C120" s="1175" t="str">
        <f t="shared" si="12"/>
        <v/>
      </c>
      <c r="D120" s="1175" t="str">
        <f t="shared" si="13"/>
        <v/>
      </c>
      <c r="E120" s="611"/>
      <c r="F120" s="651"/>
      <c r="G120" s="612"/>
      <c r="H120" s="736"/>
      <c r="I120" s="598"/>
      <c r="J120" s="613"/>
      <c r="K120" s="1176">
        <f t="shared" si="14"/>
        <v>0</v>
      </c>
      <c r="L120" s="1176">
        <f t="shared" si="15"/>
        <v>0</v>
      </c>
    </row>
    <row r="121" spans="1:12" s="585" customFormat="1" ht="19.5" x14ac:dyDescent="0.2">
      <c r="A121" s="597"/>
      <c r="B121" s="597"/>
      <c r="C121" s="1175" t="str">
        <f t="shared" si="12"/>
        <v/>
      </c>
      <c r="D121" s="1175" t="str">
        <f t="shared" si="13"/>
        <v/>
      </c>
      <c r="E121" s="611"/>
      <c r="F121" s="651"/>
      <c r="G121" s="612"/>
      <c r="H121" s="736"/>
      <c r="I121" s="598"/>
      <c r="J121" s="613"/>
      <c r="K121" s="1176">
        <f t="shared" si="14"/>
        <v>0</v>
      </c>
      <c r="L121" s="1176">
        <f t="shared" si="15"/>
        <v>0</v>
      </c>
    </row>
    <row r="122" spans="1:12" s="585" customFormat="1" ht="19.5" x14ac:dyDescent="0.2">
      <c r="A122" s="597"/>
      <c r="B122" s="597"/>
      <c r="C122" s="1175" t="str">
        <f t="shared" si="12"/>
        <v/>
      </c>
      <c r="D122" s="1175" t="str">
        <f t="shared" si="13"/>
        <v/>
      </c>
      <c r="E122" s="611"/>
      <c r="F122" s="651"/>
      <c r="G122" s="612"/>
      <c r="H122" s="736"/>
      <c r="I122" s="598"/>
      <c r="J122" s="613"/>
      <c r="K122" s="1176">
        <f t="shared" si="14"/>
        <v>0</v>
      </c>
      <c r="L122" s="1176">
        <f t="shared" si="15"/>
        <v>0</v>
      </c>
    </row>
    <row r="123" spans="1:12" s="585" customFormat="1" ht="19.5" x14ac:dyDescent="0.2">
      <c r="A123" s="597"/>
      <c r="B123" s="597"/>
      <c r="C123" s="1175" t="str">
        <f t="shared" si="12"/>
        <v/>
      </c>
      <c r="D123" s="1175" t="str">
        <f t="shared" si="13"/>
        <v/>
      </c>
      <c r="E123" s="611"/>
      <c r="F123" s="651"/>
      <c r="G123" s="612"/>
      <c r="H123" s="736"/>
      <c r="I123" s="598"/>
      <c r="J123" s="613"/>
      <c r="K123" s="1176">
        <f t="shared" si="14"/>
        <v>0</v>
      </c>
      <c r="L123" s="1176">
        <f t="shared" si="15"/>
        <v>0</v>
      </c>
    </row>
    <row r="124" spans="1:12" s="585" customFormat="1" ht="19.5" x14ac:dyDescent="0.2">
      <c r="A124" s="597"/>
      <c r="B124" s="597"/>
      <c r="C124" s="1175" t="str">
        <f t="shared" si="12"/>
        <v/>
      </c>
      <c r="D124" s="1175" t="str">
        <f t="shared" si="13"/>
        <v/>
      </c>
      <c r="E124" s="611"/>
      <c r="F124" s="651"/>
      <c r="G124" s="612"/>
      <c r="H124" s="736"/>
      <c r="I124" s="598"/>
      <c r="J124" s="613"/>
      <c r="K124" s="1176">
        <f t="shared" si="14"/>
        <v>0</v>
      </c>
      <c r="L124" s="1176">
        <f t="shared" si="15"/>
        <v>0</v>
      </c>
    </row>
    <row r="125" spans="1:12" s="585" customFormat="1" ht="19.5" x14ac:dyDescent="0.2">
      <c r="A125" s="597"/>
      <c r="B125" s="597"/>
      <c r="C125" s="1175" t="str">
        <f t="shared" si="12"/>
        <v/>
      </c>
      <c r="D125" s="1175" t="str">
        <f t="shared" si="13"/>
        <v/>
      </c>
      <c r="E125" s="611"/>
      <c r="F125" s="651"/>
      <c r="G125" s="612"/>
      <c r="H125" s="736"/>
      <c r="I125" s="598"/>
      <c r="J125" s="613"/>
      <c r="K125" s="1176">
        <f t="shared" si="14"/>
        <v>0</v>
      </c>
      <c r="L125" s="1176">
        <f t="shared" si="15"/>
        <v>0</v>
      </c>
    </row>
    <row r="126" spans="1:12" s="585" customFormat="1" ht="19.5" x14ac:dyDescent="0.2">
      <c r="A126" s="597"/>
      <c r="B126" s="597"/>
      <c r="C126" s="1175" t="str">
        <f t="shared" si="12"/>
        <v/>
      </c>
      <c r="D126" s="1175" t="str">
        <f t="shared" si="13"/>
        <v/>
      </c>
      <c r="E126" s="611"/>
      <c r="F126" s="651"/>
      <c r="G126" s="612"/>
      <c r="H126" s="736"/>
      <c r="I126" s="598"/>
      <c r="J126" s="613"/>
      <c r="K126" s="1176">
        <f t="shared" si="14"/>
        <v>0</v>
      </c>
      <c r="L126" s="1176">
        <f t="shared" si="15"/>
        <v>0</v>
      </c>
    </row>
    <row r="127" spans="1:12" s="585" customFormat="1" ht="19.5" x14ac:dyDescent="0.2">
      <c r="A127" s="597"/>
      <c r="B127" s="597"/>
      <c r="C127" s="1175" t="str">
        <f t="shared" si="12"/>
        <v/>
      </c>
      <c r="D127" s="1175" t="str">
        <f t="shared" si="13"/>
        <v/>
      </c>
      <c r="E127" s="611"/>
      <c r="F127" s="651"/>
      <c r="G127" s="612"/>
      <c r="H127" s="736"/>
      <c r="I127" s="598"/>
      <c r="J127" s="613"/>
      <c r="K127" s="1176">
        <f t="shared" si="14"/>
        <v>0</v>
      </c>
      <c r="L127" s="1176">
        <f t="shared" si="15"/>
        <v>0</v>
      </c>
    </row>
    <row r="128" spans="1:12" s="585" customFormat="1" ht="19.5" x14ac:dyDescent="0.2">
      <c r="A128" s="597"/>
      <c r="B128" s="597"/>
      <c r="C128" s="1175" t="str">
        <f t="shared" si="12"/>
        <v/>
      </c>
      <c r="D128" s="1175" t="str">
        <f t="shared" si="13"/>
        <v/>
      </c>
      <c r="E128" s="611"/>
      <c r="F128" s="651"/>
      <c r="G128" s="612"/>
      <c r="H128" s="736"/>
      <c r="I128" s="598"/>
      <c r="J128" s="613"/>
      <c r="K128" s="1176">
        <f t="shared" si="14"/>
        <v>0</v>
      </c>
      <c r="L128" s="1176">
        <f t="shared" si="15"/>
        <v>0</v>
      </c>
    </row>
    <row r="129" spans="1:12" s="585" customFormat="1" ht="19.5" x14ac:dyDescent="0.2">
      <c r="A129" s="597"/>
      <c r="B129" s="597"/>
      <c r="C129" s="1175" t="str">
        <f t="shared" si="12"/>
        <v/>
      </c>
      <c r="D129" s="1175" t="str">
        <f t="shared" si="13"/>
        <v/>
      </c>
      <c r="E129" s="611"/>
      <c r="F129" s="651"/>
      <c r="G129" s="612"/>
      <c r="H129" s="736"/>
      <c r="I129" s="598"/>
      <c r="J129" s="613"/>
      <c r="K129" s="1176">
        <f t="shared" si="14"/>
        <v>0</v>
      </c>
      <c r="L129" s="1176">
        <f t="shared" si="15"/>
        <v>0</v>
      </c>
    </row>
    <row r="130" spans="1:12" s="585" customFormat="1" ht="19.5" x14ac:dyDescent="0.2">
      <c r="A130" s="597"/>
      <c r="B130" s="597"/>
      <c r="C130" s="1175" t="str">
        <f t="shared" si="12"/>
        <v/>
      </c>
      <c r="D130" s="1175" t="str">
        <f t="shared" si="13"/>
        <v/>
      </c>
      <c r="E130" s="611"/>
      <c r="F130" s="651"/>
      <c r="G130" s="612"/>
      <c r="H130" s="736"/>
      <c r="I130" s="598"/>
      <c r="J130" s="613"/>
      <c r="K130" s="1176">
        <f t="shared" si="14"/>
        <v>0</v>
      </c>
      <c r="L130" s="1176">
        <f t="shared" si="15"/>
        <v>0</v>
      </c>
    </row>
    <row r="131" spans="1:12" s="585" customFormat="1" ht="19.5" x14ac:dyDescent="0.2">
      <c r="A131" s="597"/>
      <c r="B131" s="597"/>
      <c r="C131" s="1175" t="str">
        <f t="shared" si="12"/>
        <v/>
      </c>
      <c r="D131" s="1175" t="str">
        <f t="shared" si="13"/>
        <v/>
      </c>
      <c r="E131" s="611"/>
      <c r="F131" s="651"/>
      <c r="G131" s="612"/>
      <c r="H131" s="736"/>
      <c r="I131" s="598"/>
      <c r="J131" s="613"/>
      <c r="K131" s="1176">
        <f t="shared" si="14"/>
        <v>0</v>
      </c>
      <c r="L131" s="1176">
        <f t="shared" si="15"/>
        <v>0</v>
      </c>
    </row>
    <row r="132" spans="1:12" s="585" customFormat="1" ht="19.5" x14ac:dyDescent="0.2">
      <c r="A132" s="597"/>
      <c r="B132" s="597"/>
      <c r="C132" s="1175" t="str">
        <f t="shared" si="12"/>
        <v/>
      </c>
      <c r="D132" s="1175" t="str">
        <f t="shared" si="13"/>
        <v/>
      </c>
      <c r="E132" s="611"/>
      <c r="F132" s="651"/>
      <c r="G132" s="612"/>
      <c r="H132" s="736"/>
      <c r="I132" s="598"/>
      <c r="J132" s="613"/>
      <c r="K132" s="1176">
        <f t="shared" si="14"/>
        <v>0</v>
      </c>
      <c r="L132" s="1176">
        <f t="shared" si="15"/>
        <v>0</v>
      </c>
    </row>
    <row r="133" spans="1:12" s="585" customFormat="1" ht="19.5" x14ac:dyDescent="0.2">
      <c r="A133" s="597"/>
      <c r="B133" s="597"/>
      <c r="C133" s="1175" t="str">
        <f t="shared" si="12"/>
        <v/>
      </c>
      <c r="D133" s="1175" t="str">
        <f t="shared" si="13"/>
        <v/>
      </c>
      <c r="E133" s="611"/>
      <c r="F133" s="651"/>
      <c r="G133" s="612"/>
      <c r="H133" s="736"/>
      <c r="I133" s="598"/>
      <c r="J133" s="613"/>
      <c r="K133" s="1176">
        <f t="shared" si="14"/>
        <v>0</v>
      </c>
      <c r="L133" s="1176">
        <f t="shared" si="15"/>
        <v>0</v>
      </c>
    </row>
    <row r="134" spans="1:12" s="585" customFormat="1" ht="19.5" x14ac:dyDescent="0.2">
      <c r="A134" s="597"/>
      <c r="B134" s="597"/>
      <c r="C134" s="1175" t="str">
        <f t="shared" si="12"/>
        <v/>
      </c>
      <c r="D134" s="1175" t="str">
        <f t="shared" si="13"/>
        <v/>
      </c>
      <c r="E134" s="611"/>
      <c r="F134" s="651"/>
      <c r="G134" s="612"/>
      <c r="H134" s="736"/>
      <c r="I134" s="598"/>
      <c r="J134" s="613"/>
      <c r="K134" s="1176">
        <f t="shared" si="14"/>
        <v>0</v>
      </c>
      <c r="L134" s="1176">
        <f t="shared" si="15"/>
        <v>0</v>
      </c>
    </row>
    <row r="135" spans="1:12" s="585" customFormat="1" ht="19.5" x14ac:dyDescent="0.2">
      <c r="A135" s="597"/>
      <c r="B135" s="597"/>
      <c r="C135" s="1175" t="str">
        <f t="shared" si="12"/>
        <v/>
      </c>
      <c r="D135" s="1175" t="str">
        <f t="shared" si="13"/>
        <v/>
      </c>
      <c r="E135" s="611"/>
      <c r="F135" s="651"/>
      <c r="G135" s="612"/>
      <c r="H135" s="736"/>
      <c r="I135" s="598"/>
      <c r="J135" s="613"/>
      <c r="K135" s="1176">
        <f t="shared" si="14"/>
        <v>0</v>
      </c>
      <c r="L135" s="1176">
        <f t="shared" si="15"/>
        <v>0</v>
      </c>
    </row>
    <row r="136" spans="1:12" s="585" customFormat="1" ht="19.5" x14ac:dyDescent="0.2">
      <c r="A136" s="597"/>
      <c r="B136" s="597"/>
      <c r="C136" s="1175" t="str">
        <f t="shared" si="12"/>
        <v/>
      </c>
      <c r="D136" s="1175" t="str">
        <f t="shared" si="13"/>
        <v/>
      </c>
      <c r="E136" s="611"/>
      <c r="F136" s="651"/>
      <c r="G136" s="612"/>
      <c r="H136" s="736"/>
      <c r="I136" s="598"/>
      <c r="J136" s="613"/>
      <c r="K136" s="1176">
        <f t="shared" si="14"/>
        <v>0</v>
      </c>
      <c r="L136" s="1176">
        <f t="shared" si="15"/>
        <v>0</v>
      </c>
    </row>
    <row r="137" spans="1:12" s="585" customFormat="1" ht="19.5" x14ac:dyDescent="0.2">
      <c r="A137" s="597"/>
      <c r="B137" s="597"/>
      <c r="C137" s="1175" t="str">
        <f t="shared" si="12"/>
        <v/>
      </c>
      <c r="D137" s="1175" t="str">
        <f t="shared" si="13"/>
        <v/>
      </c>
      <c r="E137" s="611"/>
      <c r="F137" s="651"/>
      <c r="G137" s="612"/>
      <c r="H137" s="736"/>
      <c r="I137" s="598"/>
      <c r="J137" s="613"/>
      <c r="K137" s="1176">
        <f t="shared" si="14"/>
        <v>0</v>
      </c>
      <c r="L137" s="1176">
        <f t="shared" si="15"/>
        <v>0</v>
      </c>
    </row>
    <row r="138" spans="1:12" s="585" customFormat="1" ht="19.5" x14ac:dyDescent="0.2">
      <c r="A138" s="597"/>
      <c r="B138" s="597"/>
      <c r="C138" s="1175" t="str">
        <f t="shared" si="12"/>
        <v/>
      </c>
      <c r="D138" s="1175" t="str">
        <f t="shared" si="13"/>
        <v/>
      </c>
      <c r="E138" s="611"/>
      <c r="F138" s="651"/>
      <c r="G138" s="612"/>
      <c r="H138" s="736"/>
      <c r="I138" s="598"/>
      <c r="J138" s="613"/>
      <c r="K138" s="1176">
        <f t="shared" si="14"/>
        <v>0</v>
      </c>
      <c r="L138" s="1176">
        <f t="shared" si="15"/>
        <v>0</v>
      </c>
    </row>
    <row r="139" spans="1:12" s="585" customFormat="1" ht="19.5" x14ac:dyDescent="0.2">
      <c r="A139" s="597"/>
      <c r="B139" s="597"/>
      <c r="C139" s="1175" t="str">
        <f t="shared" si="12"/>
        <v/>
      </c>
      <c r="D139" s="1175" t="str">
        <f t="shared" si="13"/>
        <v/>
      </c>
      <c r="E139" s="611"/>
      <c r="F139" s="651"/>
      <c r="G139" s="612"/>
      <c r="H139" s="736"/>
      <c r="I139" s="598"/>
      <c r="J139" s="613"/>
      <c r="K139" s="1176">
        <f t="shared" si="14"/>
        <v>0</v>
      </c>
      <c r="L139" s="1176">
        <f t="shared" si="15"/>
        <v>0</v>
      </c>
    </row>
    <row r="140" spans="1:12" s="585" customFormat="1" ht="19.5" x14ac:dyDescent="0.2">
      <c r="A140" s="597"/>
      <c r="B140" s="597"/>
      <c r="C140" s="1175" t="str">
        <f t="shared" si="12"/>
        <v/>
      </c>
      <c r="D140" s="1175" t="str">
        <f t="shared" si="13"/>
        <v/>
      </c>
      <c r="E140" s="611"/>
      <c r="F140" s="651"/>
      <c r="G140" s="612"/>
      <c r="H140" s="736"/>
      <c r="I140" s="598"/>
      <c r="J140" s="613"/>
      <c r="K140" s="1176">
        <f t="shared" si="14"/>
        <v>0</v>
      </c>
      <c r="L140" s="1176">
        <f t="shared" si="15"/>
        <v>0</v>
      </c>
    </row>
    <row r="141" spans="1:12" s="585" customFormat="1" ht="19.5" x14ac:dyDescent="0.2">
      <c r="A141" s="597"/>
      <c r="B141" s="597"/>
      <c r="C141" s="1175" t="str">
        <f t="shared" si="12"/>
        <v/>
      </c>
      <c r="D141" s="1175" t="str">
        <f t="shared" si="13"/>
        <v/>
      </c>
      <c r="E141" s="611"/>
      <c r="F141" s="651"/>
      <c r="G141" s="612"/>
      <c r="H141" s="736"/>
      <c r="I141" s="598"/>
      <c r="J141" s="613"/>
      <c r="K141" s="1176">
        <f t="shared" si="14"/>
        <v>0</v>
      </c>
      <c r="L141" s="1176">
        <f t="shared" si="15"/>
        <v>0</v>
      </c>
    </row>
    <row r="142" spans="1:12" s="585" customFormat="1" ht="19.5" x14ac:dyDescent="0.2">
      <c r="A142" s="597"/>
      <c r="B142" s="597"/>
      <c r="C142" s="1175" t="str">
        <f t="shared" si="12"/>
        <v/>
      </c>
      <c r="D142" s="1175" t="str">
        <f t="shared" si="13"/>
        <v/>
      </c>
      <c r="E142" s="611"/>
      <c r="F142" s="651"/>
      <c r="G142" s="612"/>
      <c r="H142" s="736"/>
      <c r="I142" s="598"/>
      <c r="J142" s="613"/>
      <c r="K142" s="1176">
        <f t="shared" si="14"/>
        <v>0</v>
      </c>
      <c r="L142" s="1176">
        <f t="shared" si="15"/>
        <v>0</v>
      </c>
    </row>
    <row r="143" spans="1:12" s="585" customFormat="1" ht="19.5" x14ac:dyDescent="0.2">
      <c r="A143" s="597"/>
      <c r="B143" s="597"/>
      <c r="C143" s="1175" t="str">
        <f t="shared" si="12"/>
        <v/>
      </c>
      <c r="D143" s="1175" t="str">
        <f t="shared" si="13"/>
        <v/>
      </c>
      <c r="E143" s="611"/>
      <c r="F143" s="651"/>
      <c r="G143" s="612"/>
      <c r="H143" s="736"/>
      <c r="I143" s="598"/>
      <c r="J143" s="613"/>
      <c r="K143" s="1176">
        <f t="shared" si="14"/>
        <v>0</v>
      </c>
      <c r="L143" s="1176">
        <f t="shared" si="15"/>
        <v>0</v>
      </c>
    </row>
    <row r="144" spans="1:12" s="585" customFormat="1" ht="19.5" x14ac:dyDescent="0.2">
      <c r="A144" s="597"/>
      <c r="B144" s="597"/>
      <c r="C144" s="1175" t="str">
        <f t="shared" ref="C144:C150" si="16">IF(ISBLANK(A144),"", "EMPG-S")</f>
        <v/>
      </c>
      <c r="D144" s="1175" t="str">
        <f t="shared" ref="D144:D150" si="17">IF(ISBLANK(A144),"", "Facilities &amp; Administration")</f>
        <v/>
      </c>
      <c r="E144" s="611"/>
      <c r="F144" s="651"/>
      <c r="G144" s="612"/>
      <c r="H144" s="736"/>
      <c r="I144" s="598"/>
      <c r="J144" s="613"/>
      <c r="K144" s="1176">
        <f t="shared" ref="K144:K150" si="18">I144+H144</f>
        <v>0</v>
      </c>
      <c r="L144" s="1176">
        <f t="shared" ref="L144:L150" si="19">G144-K144</f>
        <v>0</v>
      </c>
    </row>
    <row r="145" spans="1:12" s="585" customFormat="1" ht="19.5" x14ac:dyDescent="0.2">
      <c r="A145" s="597"/>
      <c r="B145" s="597"/>
      <c r="C145" s="1175" t="str">
        <f t="shared" si="16"/>
        <v/>
      </c>
      <c r="D145" s="1175" t="str">
        <f t="shared" si="17"/>
        <v/>
      </c>
      <c r="E145" s="611"/>
      <c r="F145" s="651"/>
      <c r="G145" s="612"/>
      <c r="H145" s="736"/>
      <c r="I145" s="598"/>
      <c r="J145" s="613"/>
      <c r="K145" s="1176">
        <f t="shared" si="18"/>
        <v>0</v>
      </c>
      <c r="L145" s="1176">
        <f t="shared" si="19"/>
        <v>0</v>
      </c>
    </row>
    <row r="146" spans="1:12" s="585" customFormat="1" ht="19.5" x14ac:dyDescent="0.2">
      <c r="A146" s="597"/>
      <c r="B146" s="597"/>
      <c r="C146" s="1175" t="str">
        <f t="shared" si="16"/>
        <v/>
      </c>
      <c r="D146" s="1175" t="str">
        <f t="shared" si="17"/>
        <v/>
      </c>
      <c r="E146" s="611"/>
      <c r="F146" s="651"/>
      <c r="G146" s="612"/>
      <c r="H146" s="736"/>
      <c r="I146" s="598"/>
      <c r="J146" s="613"/>
      <c r="K146" s="1176">
        <f t="shared" si="18"/>
        <v>0</v>
      </c>
      <c r="L146" s="1176">
        <f t="shared" si="19"/>
        <v>0</v>
      </c>
    </row>
    <row r="147" spans="1:12" s="585" customFormat="1" ht="19.5" x14ac:dyDescent="0.2">
      <c r="A147" s="597"/>
      <c r="B147" s="597"/>
      <c r="C147" s="1175" t="str">
        <f t="shared" si="16"/>
        <v/>
      </c>
      <c r="D147" s="1175" t="str">
        <f t="shared" si="17"/>
        <v/>
      </c>
      <c r="E147" s="611"/>
      <c r="F147" s="651"/>
      <c r="G147" s="612"/>
      <c r="H147" s="736"/>
      <c r="I147" s="598"/>
      <c r="J147" s="613"/>
      <c r="K147" s="1176">
        <f t="shared" si="18"/>
        <v>0</v>
      </c>
      <c r="L147" s="1176">
        <f t="shared" si="19"/>
        <v>0</v>
      </c>
    </row>
    <row r="148" spans="1:12" s="585" customFormat="1" ht="19.5" x14ac:dyDescent="0.2">
      <c r="A148" s="597"/>
      <c r="B148" s="597"/>
      <c r="C148" s="1175" t="str">
        <f t="shared" si="16"/>
        <v/>
      </c>
      <c r="D148" s="1175" t="str">
        <f t="shared" si="17"/>
        <v/>
      </c>
      <c r="E148" s="611"/>
      <c r="F148" s="651"/>
      <c r="G148" s="612"/>
      <c r="H148" s="736"/>
      <c r="I148" s="598"/>
      <c r="J148" s="613"/>
      <c r="K148" s="1176">
        <f t="shared" si="18"/>
        <v>0</v>
      </c>
      <c r="L148" s="1176">
        <f t="shared" si="19"/>
        <v>0</v>
      </c>
    </row>
    <row r="149" spans="1:12" s="585" customFormat="1" ht="19.5" x14ac:dyDescent="0.2">
      <c r="A149" s="597"/>
      <c r="B149" s="597"/>
      <c r="C149" s="1175" t="str">
        <f t="shared" si="16"/>
        <v/>
      </c>
      <c r="D149" s="1175" t="str">
        <f t="shared" si="17"/>
        <v/>
      </c>
      <c r="E149" s="611"/>
      <c r="F149" s="651"/>
      <c r="G149" s="612"/>
      <c r="H149" s="736"/>
      <c r="I149" s="598"/>
      <c r="J149" s="613"/>
      <c r="K149" s="1176">
        <f t="shared" si="18"/>
        <v>0</v>
      </c>
      <c r="L149" s="1176">
        <f t="shared" si="19"/>
        <v>0</v>
      </c>
    </row>
    <row r="150" spans="1:12" s="585" customFormat="1" ht="19.5" x14ac:dyDescent="0.2">
      <c r="A150" s="597"/>
      <c r="B150" s="597"/>
      <c r="C150" s="1175" t="str">
        <f t="shared" si="16"/>
        <v/>
      </c>
      <c r="D150" s="1175" t="str">
        <f t="shared" si="17"/>
        <v/>
      </c>
      <c r="E150" s="611"/>
      <c r="F150" s="651"/>
      <c r="G150" s="612"/>
      <c r="H150" s="736"/>
      <c r="I150" s="598"/>
      <c r="J150" s="613"/>
      <c r="K150" s="1176">
        <f t="shared" si="18"/>
        <v>0</v>
      </c>
      <c r="L150" s="1176">
        <f t="shared" si="19"/>
        <v>0</v>
      </c>
    </row>
    <row r="151" spans="1:12" s="585" customFormat="1" ht="17.25" hidden="1" x14ac:dyDescent="0.2">
      <c r="A151" s="247"/>
      <c r="B151" s="247"/>
      <c r="C151" s="247"/>
      <c r="D151" s="247"/>
      <c r="E151" s="247"/>
      <c r="F151" s="247"/>
      <c r="G151" s="247"/>
      <c r="H151" s="249"/>
      <c r="I151" s="247"/>
      <c r="J151" s="247"/>
      <c r="K151" s="247"/>
      <c r="L151" s="247"/>
    </row>
    <row r="152" spans="1:12" s="585" customFormat="1" ht="17.25" hidden="1" x14ac:dyDescent="0.2">
      <c r="A152" s="247"/>
      <c r="B152" s="247"/>
      <c r="C152" s="247"/>
      <c r="D152" s="247"/>
      <c r="E152" s="247"/>
      <c r="F152" s="247"/>
      <c r="G152" s="247"/>
      <c r="H152" s="249"/>
      <c r="I152" s="247"/>
      <c r="J152" s="247"/>
      <c r="K152" s="247"/>
      <c r="L152" s="247"/>
    </row>
    <row r="153" spans="1:12" s="745" customFormat="1" hidden="1" x14ac:dyDescent="0.2">
      <c r="A153" s="247"/>
      <c r="B153" s="247"/>
      <c r="C153" s="247"/>
      <c r="D153" s="247"/>
      <c r="E153" s="247"/>
      <c r="F153" s="247"/>
      <c r="G153" s="247"/>
      <c r="H153" s="249"/>
      <c r="I153" s="247"/>
      <c r="J153" s="247"/>
      <c r="K153" s="247"/>
      <c r="L153" s="247"/>
    </row>
    <row r="154" spans="1:12" s="745" customFormat="1" hidden="1" x14ac:dyDescent="0.2">
      <c r="A154" s="247"/>
      <c r="B154" s="247"/>
      <c r="C154" s="247"/>
      <c r="D154" s="247"/>
      <c r="E154" s="247"/>
      <c r="F154" s="247"/>
      <c r="G154" s="247"/>
      <c r="H154" s="249"/>
      <c r="I154" s="247"/>
      <c r="J154" s="247"/>
      <c r="K154" s="247"/>
      <c r="L154" s="247"/>
    </row>
    <row r="155" spans="1:12" s="745" customFormat="1" hidden="1" x14ac:dyDescent="0.2">
      <c r="A155" s="247"/>
      <c r="B155" s="247"/>
      <c r="C155" s="247"/>
      <c r="D155" s="247"/>
      <c r="E155" s="247"/>
      <c r="F155" s="247"/>
      <c r="G155" s="247"/>
      <c r="H155" s="249"/>
      <c r="I155" s="247"/>
      <c r="J155" s="247"/>
      <c r="K155" s="247"/>
      <c r="L155" s="247"/>
    </row>
    <row r="156" spans="1:12" hidden="1" x14ac:dyDescent="0.2"/>
    <row r="157" spans="1:12" hidden="1" x14ac:dyDescent="0.2"/>
    <row r="158" spans="1:12" hidden="1" x14ac:dyDescent="0.2"/>
    <row r="159" spans="1:12" hidden="1" x14ac:dyDescent="0.2"/>
    <row r="160" spans="1:12"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sheetData>
  <sheetProtection sheet="1" objects="1" scenarios="1" formatCells="0" formatColumns="0" formatRows="0" insertRows="0" deleteRows="0" sort="0" autoFilter="0"/>
  <dataConsolidate/>
  <customSheetViews>
    <customSheetView guid="{864452AF-FE8B-4AB5-A77B-41D8DD524B81}" scale="70" showPageBreaks="1" showGridLines="0" zeroValues="0" fitToPage="1" printArea="1">
      <pane ySplit="21" topLeftCell="A22" activePane="bottomLeft" state="frozen"/>
      <selection pane="bottomLeft" activeCell="J7" sqref="A5:J7"/>
      <pageMargins left="0.25" right="0.25" top="0.25" bottom="0.25" header="0.25" footer="0.25"/>
      <printOptions horizontalCentered="1"/>
      <pageSetup scale="65" fitToHeight="0" orientation="landscape" useFirstPageNumber="1" r:id="rId1"/>
      <headerFooter alignWithMargins="0">
        <oddFooter>&amp;L&amp;"Tahoma,Regular"&amp;12FMFW v1.18 - 2018</oddFooter>
      </headerFooter>
    </customSheetView>
  </customSheetViews>
  <mergeCells count="13">
    <mergeCell ref="A1:L1"/>
    <mergeCell ref="J5:L5"/>
    <mergeCell ref="A8:H8"/>
    <mergeCell ref="J3:L3"/>
    <mergeCell ref="J4:L4"/>
    <mergeCell ref="A3:H3"/>
    <mergeCell ref="A4:H4"/>
    <mergeCell ref="A5:H5"/>
    <mergeCell ref="A6:H6"/>
    <mergeCell ref="A7:H7"/>
    <mergeCell ref="J6:L6"/>
    <mergeCell ref="J7:L7"/>
    <mergeCell ref="A2:L2"/>
  </mergeCells>
  <conditionalFormatting sqref="I12:I150">
    <cfRule type="cellIs" dxfId="138" priority="1" stopIfTrue="1" operator="notEqual">
      <formula>0</formula>
    </cfRule>
  </conditionalFormatting>
  <dataValidations count="9">
    <dataValidation allowBlank="1" showInputMessage="1" showErrorMessage="1" promptTitle="Cal OES ONLY" prompt="For Cal OES use only.  Do not enter." sqref="K8:L8"/>
    <dataValidation allowBlank="1" showErrorMessage="1" prompt="blank" sqref="M9:M12"/>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J5:L5">
      <formula1>0</formula1>
    </dataValidation>
    <dataValidation type="list" allowBlank="1" showInputMessage="1" showErrorMessage="1" sqref="A12:A150">
      <formula1>SOURCE_ProjectLetter</formula1>
    </dataValidation>
    <dataValidation type="list" allowBlank="1" showInputMessage="1" showErrorMessage="1" sqref="E12:E150">
      <formula1>IndirectCostRate</formula1>
    </dataValidation>
    <dataValidation type="whole" operator="greaterThan" allowBlank="1" showInputMessage="1" showErrorMessage="1" errorTitle="BUDGETED COST" error="Enter the Budged Cost for this project, rounded DOWN to the nearest dollar." sqref="G12:G150">
      <formula1>0</formula1>
    </dataValidation>
    <dataValidation type="whole" operator="lessThanOrEqual" allowBlank="1" showInputMessage="1" showErrorMessage="1" sqref="I12:I150">
      <formula1>G12-H12</formula1>
    </dataValidation>
    <dataValidation type="date" operator="greaterThan" allowBlank="1" showErrorMessage="1" prompt="Enter the date this request is initiated." sqref="J4:L4">
      <formula1>43857</formula1>
    </dataValidation>
    <dataValidation type="list" allowBlank="1" showErrorMessage="1" promptTitle="Ledger Type" prompt="Select the request type from the drop down list." sqref="J3:L3">
      <formula1>"Initial Application, Modification, Reimbursement, Final Reimbursement"</formula1>
    </dataValidation>
  </dataValidations>
  <printOptions horizontalCentered="1"/>
  <pageMargins left="0.15" right="0.15" top="0.5" bottom="0.5" header="0.25" footer="0.25"/>
  <pageSetup scale="47"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legacyDrawing r:id="rId4"/>
  <tableParts count="1">
    <tablePart r:id="rId5"/>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4" tint="0.59999389629810485"/>
    <pageSetUpPr fitToPage="1"/>
  </sheetPr>
  <dimension ref="A1:R205"/>
  <sheetViews>
    <sheetView showGridLines="0" showZeros="0" zoomScale="65" zoomScaleNormal="65" workbookViewId="0">
      <selection activeCell="O3" sqref="O3:Q3"/>
    </sheetView>
  </sheetViews>
  <sheetFormatPr defaultColWidth="0" defaultRowHeight="12.75" zeroHeight="1" x14ac:dyDescent="0.2"/>
  <cols>
    <col min="1" max="1" width="11.7109375" style="247" customWidth="1"/>
    <col min="2" max="2" width="25.140625" style="247" customWidth="1"/>
    <col min="3" max="3" width="33.5703125" style="247" customWidth="1"/>
    <col min="4" max="4" width="29.7109375" style="247" customWidth="1"/>
    <col min="5" max="5" width="20.140625" style="247" customWidth="1"/>
    <col min="6" max="6" width="22.7109375" style="247" customWidth="1"/>
    <col min="7" max="7" width="24.42578125" style="247" customWidth="1"/>
    <col min="8" max="8" width="23.140625" style="247" customWidth="1"/>
    <col min="9" max="10" width="17.28515625" style="247" customWidth="1"/>
    <col min="11" max="11" width="22.5703125" style="247" customWidth="1"/>
    <col min="12" max="12" width="19.28515625" style="247" customWidth="1"/>
    <col min="13" max="13" width="29.28515625" style="247" customWidth="1"/>
    <col min="14" max="14" width="19.7109375" style="247" customWidth="1"/>
    <col min="15" max="15" width="20.7109375" style="247" customWidth="1"/>
    <col min="16" max="16" width="21.85546875" style="247" customWidth="1"/>
    <col min="17" max="17" width="20.140625" style="247" customWidth="1"/>
    <col min="18" max="18" width="0.140625" style="247" customWidth="1"/>
    <col min="19" max="16384" width="9.140625" style="579" hidden="1"/>
  </cols>
  <sheetData>
    <row r="1" spans="1:18" ht="30" customHeight="1" x14ac:dyDescent="0.2">
      <c r="A1" s="1091" t="s">
        <v>1307</v>
      </c>
      <c r="B1" s="1091"/>
      <c r="C1" s="1091"/>
      <c r="D1" s="1091"/>
      <c r="E1" s="1091"/>
      <c r="F1" s="1091"/>
      <c r="G1" s="1091"/>
      <c r="H1" s="1091"/>
      <c r="I1" s="1091"/>
      <c r="J1" s="1091"/>
      <c r="K1" s="1091"/>
      <c r="L1" s="1091"/>
      <c r="M1" s="1091"/>
      <c r="N1" s="1091"/>
      <c r="O1" s="1091"/>
      <c r="P1" s="1091"/>
      <c r="Q1" s="1091"/>
    </row>
    <row r="2" spans="1:18" s="581" customFormat="1" ht="20.100000000000001" customHeight="1" x14ac:dyDescent="0.2">
      <c r="A2" s="1097" t="s">
        <v>1328</v>
      </c>
      <c r="B2" s="1098"/>
      <c r="C2" s="1098"/>
      <c r="D2" s="1098"/>
      <c r="E2" s="1098"/>
      <c r="F2" s="1098"/>
      <c r="G2" s="1098"/>
      <c r="H2" s="1098"/>
      <c r="I2" s="1098"/>
      <c r="J2" s="1098"/>
      <c r="K2" s="1098"/>
      <c r="L2" s="1098"/>
      <c r="M2" s="1098"/>
      <c r="N2" s="1098"/>
      <c r="O2" s="1098"/>
      <c r="P2" s="1098"/>
      <c r="Q2" s="1098"/>
      <c r="R2" s="437"/>
    </row>
    <row r="3" spans="1:18" ht="24.95" customHeight="1" x14ac:dyDescent="0.2">
      <c r="A3" s="965">
        <f>SubrecipientName</f>
        <v>0</v>
      </c>
      <c r="B3" s="1020"/>
      <c r="C3" s="1020"/>
      <c r="D3" s="1020"/>
      <c r="E3" s="1020"/>
      <c r="F3" s="1020"/>
      <c r="G3" s="1020"/>
      <c r="H3" s="1020"/>
      <c r="I3" s="1020"/>
      <c r="J3" s="1020"/>
      <c r="K3" s="1020"/>
      <c r="L3" s="1020"/>
      <c r="M3" s="1020"/>
      <c r="N3" s="435" t="s">
        <v>48</v>
      </c>
      <c r="O3" s="1092"/>
      <c r="P3" s="1093"/>
      <c r="Q3" s="1093"/>
    </row>
    <row r="4" spans="1:18" ht="24.95" customHeight="1" x14ac:dyDescent="0.25">
      <c r="A4" s="986">
        <f>FIPSNumber</f>
        <v>0</v>
      </c>
      <c r="B4" s="986"/>
      <c r="C4" s="986"/>
      <c r="D4" s="986"/>
      <c r="E4" s="986"/>
      <c r="F4" s="986"/>
      <c r="G4" s="986"/>
      <c r="H4" s="986"/>
      <c r="I4" s="986"/>
      <c r="J4" s="986"/>
      <c r="K4" s="986"/>
      <c r="L4" s="986"/>
      <c r="M4" s="986"/>
      <c r="N4" s="435" t="s">
        <v>10</v>
      </c>
      <c r="O4" s="1094"/>
      <c r="P4" s="1094"/>
      <c r="Q4" s="1094"/>
      <c r="R4" s="277"/>
    </row>
    <row r="5" spans="1:18" ht="24.95" customHeight="1" x14ac:dyDescent="0.2">
      <c r="A5" s="1023">
        <f>SubawardNumber</f>
        <v>0</v>
      </c>
      <c r="B5" s="993"/>
      <c r="C5" s="993"/>
      <c r="D5" s="993"/>
      <c r="E5" s="993"/>
      <c r="F5" s="993"/>
      <c r="G5" s="993"/>
      <c r="H5" s="993"/>
      <c r="I5" s="993"/>
      <c r="J5" s="993"/>
      <c r="K5" s="993"/>
      <c r="L5" s="993"/>
      <c r="M5" s="993"/>
      <c r="N5" s="435" t="s">
        <v>1344</v>
      </c>
      <c r="O5" s="1092"/>
      <c r="P5" s="1092"/>
      <c r="Q5" s="1092"/>
    </row>
    <row r="6" spans="1:18" ht="24.95" customHeight="1" x14ac:dyDescent="0.25">
      <c r="A6" s="987"/>
      <c r="B6" s="987"/>
      <c r="C6" s="987"/>
      <c r="D6" s="987"/>
      <c r="E6" s="987"/>
      <c r="F6" s="987"/>
      <c r="G6" s="987"/>
      <c r="H6" s="987"/>
      <c r="I6" s="987"/>
      <c r="J6" s="987"/>
      <c r="K6" s="987"/>
      <c r="L6" s="987"/>
      <c r="M6" s="994"/>
      <c r="N6" s="236" t="s">
        <v>1039</v>
      </c>
      <c r="O6" s="1095">
        <f>StartDate</f>
        <v>43857</v>
      </c>
      <c r="P6" s="1096"/>
      <c r="Q6" s="1096"/>
    </row>
    <row r="7" spans="1:18" ht="24.95" customHeight="1" x14ac:dyDescent="0.25">
      <c r="A7" s="987"/>
      <c r="B7" s="987"/>
      <c r="C7" s="987"/>
      <c r="D7" s="987"/>
      <c r="E7" s="987"/>
      <c r="F7" s="987"/>
      <c r="G7" s="987"/>
      <c r="H7" s="987"/>
      <c r="I7" s="987"/>
      <c r="J7" s="987"/>
      <c r="K7" s="987"/>
      <c r="L7" s="987"/>
      <c r="M7" s="994"/>
      <c r="N7" s="236" t="s">
        <v>1040</v>
      </c>
      <c r="O7" s="1095">
        <f>EndDate</f>
        <v>44495</v>
      </c>
      <c r="P7" s="1095"/>
      <c r="Q7" s="1095"/>
    </row>
    <row r="8" spans="1:18" ht="39.950000000000003" customHeight="1" x14ac:dyDescent="0.25">
      <c r="A8" s="987"/>
      <c r="B8" s="987"/>
      <c r="C8" s="987"/>
      <c r="D8" s="987"/>
      <c r="E8" s="987"/>
      <c r="F8" s="987"/>
      <c r="G8" s="987"/>
      <c r="H8" s="987"/>
      <c r="I8" s="987"/>
      <c r="J8" s="987"/>
      <c r="K8" s="987"/>
      <c r="L8" s="987"/>
      <c r="M8" s="994"/>
      <c r="N8" s="234" t="s">
        <v>1043</v>
      </c>
      <c r="O8" s="485" t="s">
        <v>1107</v>
      </c>
      <c r="P8" s="275"/>
      <c r="Q8" s="424"/>
    </row>
    <row r="9" spans="1:18" s="745" customFormat="1" ht="47.25" x14ac:dyDescent="0.2">
      <c r="A9" s="759" t="s">
        <v>216</v>
      </c>
      <c r="B9" s="760" t="s">
        <v>1102</v>
      </c>
      <c r="C9" s="761" t="s">
        <v>1103</v>
      </c>
      <c r="D9" s="761" t="s">
        <v>678</v>
      </c>
      <c r="E9" s="761" t="s">
        <v>324</v>
      </c>
      <c r="F9" s="761" t="s">
        <v>1008</v>
      </c>
      <c r="G9" s="761" t="s">
        <v>615</v>
      </c>
      <c r="H9" s="761" t="s">
        <v>1170</v>
      </c>
      <c r="I9" s="761" t="s">
        <v>1081</v>
      </c>
      <c r="J9" s="761" t="s">
        <v>1080</v>
      </c>
      <c r="K9" s="761" t="s">
        <v>1104</v>
      </c>
      <c r="L9" s="760" t="s">
        <v>1105</v>
      </c>
      <c r="M9" s="769" t="s">
        <v>1046</v>
      </c>
      <c r="N9" s="760" t="s">
        <v>1188</v>
      </c>
      <c r="O9" s="760" t="s">
        <v>1106</v>
      </c>
      <c r="P9" s="762" t="s">
        <v>1038</v>
      </c>
      <c r="Q9" s="763" t="s">
        <v>613</v>
      </c>
    </row>
    <row r="10" spans="1:18" s="745" customFormat="1" ht="21.95" customHeight="1" x14ac:dyDescent="0.25">
      <c r="A10" s="770">
        <v>0</v>
      </c>
      <c r="B10" s="771"/>
      <c r="C10" s="772"/>
      <c r="D10" s="772"/>
      <c r="E10" s="773"/>
      <c r="F10" s="774"/>
      <c r="G10" s="772"/>
      <c r="H10" s="772"/>
      <c r="I10" s="772"/>
      <c r="J10" s="772"/>
      <c r="K10" s="772"/>
      <c r="L10" s="764">
        <f>SUM(RangeFee)</f>
        <v>0</v>
      </c>
      <c r="M10" s="775">
        <f>SUM(RangeSalary)</f>
        <v>0</v>
      </c>
      <c r="N10" s="776"/>
      <c r="O10" s="851">
        <f>SUM(RangeHours)</f>
        <v>0</v>
      </c>
      <c r="P10" s="852"/>
      <c r="Q10" s="765">
        <f>SUM(RangeCost)</f>
        <v>0</v>
      </c>
    </row>
    <row r="11" spans="1:18" s="745" customFormat="1" ht="12.95" customHeight="1" x14ac:dyDescent="0.2">
      <c r="A11" s="777" t="s">
        <v>216</v>
      </c>
      <c r="B11" s="778" t="s">
        <v>1102</v>
      </c>
      <c r="C11" s="779" t="s">
        <v>1103</v>
      </c>
      <c r="D11" s="779" t="s">
        <v>678</v>
      </c>
      <c r="E11" s="779" t="s">
        <v>324</v>
      </c>
      <c r="F11" s="779" t="s">
        <v>1008</v>
      </c>
      <c r="G11" s="779" t="s">
        <v>615</v>
      </c>
      <c r="H11" s="779" t="s">
        <v>1170</v>
      </c>
      <c r="I11" s="779" t="s">
        <v>1081</v>
      </c>
      <c r="J11" s="779" t="s">
        <v>1080</v>
      </c>
      <c r="K11" s="779" t="s">
        <v>1104</v>
      </c>
      <c r="L11" s="778" t="s">
        <v>1105</v>
      </c>
      <c r="M11" s="780" t="s">
        <v>1046</v>
      </c>
      <c r="N11" s="778" t="s">
        <v>1188</v>
      </c>
      <c r="O11" s="778" t="s">
        <v>1106</v>
      </c>
      <c r="P11" s="781" t="s">
        <v>1038</v>
      </c>
      <c r="Q11" s="778" t="s">
        <v>613</v>
      </c>
    </row>
    <row r="12" spans="1:18" s="585" customFormat="1" ht="19.5" x14ac:dyDescent="0.2">
      <c r="A12" s="641"/>
      <c r="B12" s="569"/>
      <c r="C12" s="569"/>
      <c r="D12" s="569"/>
      <c r="E12" s="642"/>
      <c r="F12" s="642"/>
      <c r="G12" s="569"/>
      <c r="H12" s="569"/>
      <c r="I12" s="569"/>
      <c r="J12" s="569"/>
      <c r="K12" s="569"/>
      <c r="L12" s="643"/>
      <c r="M12" s="766"/>
      <c r="N12" s="767"/>
      <c r="O12" s="768"/>
      <c r="P12" s="766"/>
      <c r="Q12" s="643"/>
    </row>
    <row r="13" spans="1:18" s="585" customFormat="1" ht="19.5" x14ac:dyDescent="0.2">
      <c r="A13" s="641"/>
      <c r="B13" s="569"/>
      <c r="C13" s="569"/>
      <c r="D13" s="569"/>
      <c r="E13" s="642"/>
      <c r="F13" s="642"/>
      <c r="G13" s="569"/>
      <c r="H13" s="569"/>
      <c r="I13" s="569"/>
      <c r="J13" s="569"/>
      <c r="K13" s="569"/>
      <c r="L13" s="643"/>
      <c r="M13" s="766"/>
      <c r="N13" s="767"/>
      <c r="O13" s="768"/>
      <c r="P13" s="766"/>
      <c r="Q13" s="643"/>
    </row>
    <row r="14" spans="1:18" s="585" customFormat="1" ht="19.5" x14ac:dyDescent="0.2">
      <c r="A14" s="641"/>
      <c r="B14" s="569"/>
      <c r="C14" s="569"/>
      <c r="D14" s="569"/>
      <c r="E14" s="642"/>
      <c r="F14" s="642"/>
      <c r="G14" s="569"/>
      <c r="H14" s="569"/>
      <c r="I14" s="569"/>
      <c r="J14" s="569"/>
      <c r="K14" s="569"/>
      <c r="L14" s="643"/>
      <c r="M14" s="766"/>
      <c r="N14" s="767"/>
      <c r="O14" s="768"/>
      <c r="P14" s="766"/>
      <c r="Q14" s="643"/>
    </row>
    <row r="15" spans="1:18" s="585" customFormat="1" ht="19.5" x14ac:dyDescent="0.2">
      <c r="A15" s="641"/>
      <c r="B15" s="569"/>
      <c r="C15" s="569"/>
      <c r="D15" s="569"/>
      <c r="E15" s="642"/>
      <c r="F15" s="642"/>
      <c r="G15" s="569"/>
      <c r="H15" s="569"/>
      <c r="I15" s="569"/>
      <c r="J15" s="569"/>
      <c r="K15" s="569"/>
      <c r="L15" s="643"/>
      <c r="M15" s="766"/>
      <c r="N15" s="767"/>
      <c r="O15" s="768"/>
      <c r="P15" s="766"/>
      <c r="Q15" s="643"/>
    </row>
    <row r="16" spans="1:18" s="585" customFormat="1" ht="19.5" x14ac:dyDescent="0.2">
      <c r="A16" s="641"/>
      <c r="B16" s="569"/>
      <c r="C16" s="569"/>
      <c r="D16" s="569"/>
      <c r="E16" s="642"/>
      <c r="F16" s="642"/>
      <c r="G16" s="569"/>
      <c r="H16" s="569"/>
      <c r="I16" s="569"/>
      <c r="J16" s="569"/>
      <c r="K16" s="569"/>
      <c r="L16" s="643"/>
      <c r="M16" s="766"/>
      <c r="N16" s="767"/>
      <c r="O16" s="768"/>
      <c r="P16" s="766"/>
      <c r="Q16" s="643"/>
    </row>
    <row r="17" spans="1:17" s="585" customFormat="1" ht="19.5" x14ac:dyDescent="0.2">
      <c r="A17" s="641"/>
      <c r="B17" s="569"/>
      <c r="C17" s="569"/>
      <c r="D17" s="569"/>
      <c r="E17" s="642"/>
      <c r="F17" s="642"/>
      <c r="G17" s="569"/>
      <c r="H17" s="569"/>
      <c r="I17" s="569"/>
      <c r="J17" s="569"/>
      <c r="K17" s="569"/>
      <c r="L17" s="643"/>
      <c r="M17" s="766"/>
      <c r="N17" s="767"/>
      <c r="O17" s="768"/>
      <c r="P17" s="766"/>
      <c r="Q17" s="643"/>
    </row>
    <row r="18" spans="1:17" s="585" customFormat="1" ht="19.5" x14ac:dyDescent="0.2">
      <c r="A18" s="641"/>
      <c r="B18" s="569"/>
      <c r="C18" s="569"/>
      <c r="D18" s="569"/>
      <c r="E18" s="642"/>
      <c r="F18" s="642"/>
      <c r="G18" s="569"/>
      <c r="H18" s="569"/>
      <c r="I18" s="569"/>
      <c r="J18" s="569"/>
      <c r="K18" s="569"/>
      <c r="L18" s="643"/>
      <c r="M18" s="766"/>
      <c r="N18" s="767"/>
      <c r="O18" s="768"/>
      <c r="P18" s="766"/>
      <c r="Q18" s="643"/>
    </row>
    <row r="19" spans="1:17" s="585" customFormat="1" ht="19.5" x14ac:dyDescent="0.2">
      <c r="A19" s="641"/>
      <c r="B19" s="569"/>
      <c r="C19" s="569"/>
      <c r="D19" s="569"/>
      <c r="E19" s="642"/>
      <c r="F19" s="642"/>
      <c r="G19" s="569"/>
      <c r="H19" s="569"/>
      <c r="I19" s="569"/>
      <c r="J19" s="569"/>
      <c r="K19" s="569"/>
      <c r="L19" s="643"/>
      <c r="M19" s="766"/>
      <c r="N19" s="767"/>
      <c r="O19" s="768"/>
      <c r="P19" s="766"/>
      <c r="Q19" s="643"/>
    </row>
    <row r="20" spans="1:17" s="585" customFormat="1" ht="19.5" x14ac:dyDescent="0.2">
      <c r="A20" s="641"/>
      <c r="B20" s="569"/>
      <c r="C20" s="569"/>
      <c r="D20" s="569"/>
      <c r="E20" s="642"/>
      <c r="F20" s="642"/>
      <c r="G20" s="569"/>
      <c r="H20" s="569"/>
      <c r="I20" s="569"/>
      <c r="J20" s="569"/>
      <c r="K20" s="569"/>
      <c r="L20" s="643"/>
      <c r="M20" s="766"/>
      <c r="N20" s="767"/>
      <c r="O20" s="768"/>
      <c r="P20" s="766"/>
      <c r="Q20" s="643"/>
    </row>
    <row r="21" spans="1:17" s="585" customFormat="1" ht="19.5" x14ac:dyDescent="0.2">
      <c r="A21" s="641"/>
      <c r="B21" s="569"/>
      <c r="C21" s="569"/>
      <c r="D21" s="569"/>
      <c r="E21" s="642"/>
      <c r="F21" s="642"/>
      <c r="G21" s="569"/>
      <c r="H21" s="569"/>
      <c r="I21" s="569"/>
      <c r="J21" s="569"/>
      <c r="K21" s="569"/>
      <c r="L21" s="643"/>
      <c r="M21" s="766"/>
      <c r="N21" s="767"/>
      <c r="O21" s="768"/>
      <c r="P21" s="766"/>
      <c r="Q21" s="643"/>
    </row>
    <row r="22" spans="1:17" s="585" customFormat="1" ht="19.5" x14ac:dyDescent="0.2">
      <c r="A22" s="641"/>
      <c r="B22" s="569"/>
      <c r="C22" s="569"/>
      <c r="D22" s="569"/>
      <c r="E22" s="642"/>
      <c r="F22" s="642"/>
      <c r="G22" s="569"/>
      <c r="H22" s="569"/>
      <c r="I22" s="569"/>
      <c r="J22" s="569"/>
      <c r="K22" s="569"/>
      <c r="L22" s="643"/>
      <c r="M22" s="766"/>
      <c r="N22" s="767"/>
      <c r="O22" s="768"/>
      <c r="P22" s="766"/>
      <c r="Q22" s="643"/>
    </row>
    <row r="23" spans="1:17" s="585" customFormat="1" ht="19.5" x14ac:dyDescent="0.2">
      <c r="A23" s="641"/>
      <c r="B23" s="569"/>
      <c r="C23" s="569"/>
      <c r="D23" s="569"/>
      <c r="E23" s="642"/>
      <c r="F23" s="642"/>
      <c r="G23" s="569"/>
      <c r="H23" s="569"/>
      <c r="I23" s="569"/>
      <c r="J23" s="569"/>
      <c r="K23" s="569"/>
      <c r="L23" s="643"/>
      <c r="M23" s="766"/>
      <c r="N23" s="767"/>
      <c r="O23" s="768"/>
      <c r="P23" s="766"/>
      <c r="Q23" s="643"/>
    </row>
    <row r="24" spans="1:17" s="585" customFormat="1" ht="19.5" x14ac:dyDescent="0.2">
      <c r="A24" s="641"/>
      <c r="B24" s="569"/>
      <c r="C24" s="569"/>
      <c r="D24" s="569"/>
      <c r="E24" s="642"/>
      <c r="F24" s="642"/>
      <c r="G24" s="569"/>
      <c r="H24" s="569"/>
      <c r="I24" s="569"/>
      <c r="J24" s="569"/>
      <c r="K24" s="569"/>
      <c r="L24" s="643"/>
      <c r="M24" s="766"/>
      <c r="N24" s="767"/>
      <c r="O24" s="768"/>
      <c r="P24" s="766"/>
      <c r="Q24" s="643"/>
    </row>
    <row r="25" spans="1:17" s="585" customFormat="1" ht="19.5" x14ac:dyDescent="0.2">
      <c r="A25" s="641"/>
      <c r="B25" s="569"/>
      <c r="C25" s="569"/>
      <c r="D25" s="569"/>
      <c r="E25" s="642"/>
      <c r="F25" s="642"/>
      <c r="G25" s="569"/>
      <c r="H25" s="569"/>
      <c r="I25" s="569"/>
      <c r="J25" s="569"/>
      <c r="K25" s="569"/>
      <c r="L25" s="643"/>
      <c r="M25" s="766"/>
      <c r="N25" s="767"/>
      <c r="O25" s="768"/>
      <c r="P25" s="766"/>
      <c r="Q25" s="643"/>
    </row>
    <row r="26" spans="1:17" s="585" customFormat="1" ht="19.5" x14ac:dyDescent="0.2">
      <c r="A26" s="641"/>
      <c r="B26" s="569"/>
      <c r="C26" s="569"/>
      <c r="D26" s="569"/>
      <c r="E26" s="642"/>
      <c r="F26" s="642"/>
      <c r="G26" s="569"/>
      <c r="H26" s="569"/>
      <c r="I26" s="569"/>
      <c r="J26" s="569"/>
      <c r="K26" s="569"/>
      <c r="L26" s="643"/>
      <c r="M26" s="766"/>
      <c r="N26" s="767"/>
      <c r="O26" s="768"/>
      <c r="P26" s="766"/>
      <c r="Q26" s="643"/>
    </row>
    <row r="27" spans="1:17" s="585" customFormat="1" ht="19.5" x14ac:dyDescent="0.2">
      <c r="A27" s="641"/>
      <c r="B27" s="569"/>
      <c r="C27" s="569"/>
      <c r="D27" s="569"/>
      <c r="E27" s="642"/>
      <c r="F27" s="642"/>
      <c r="G27" s="569"/>
      <c r="H27" s="569"/>
      <c r="I27" s="569"/>
      <c r="J27" s="569"/>
      <c r="K27" s="569"/>
      <c r="L27" s="643"/>
      <c r="M27" s="766"/>
      <c r="N27" s="767"/>
      <c r="O27" s="768"/>
      <c r="P27" s="766"/>
      <c r="Q27" s="643"/>
    </row>
    <row r="28" spans="1:17" s="585" customFormat="1" ht="19.5" x14ac:dyDescent="0.2">
      <c r="A28" s="641"/>
      <c r="B28" s="569"/>
      <c r="C28" s="569"/>
      <c r="D28" s="569"/>
      <c r="E28" s="642"/>
      <c r="F28" s="642"/>
      <c r="G28" s="569"/>
      <c r="H28" s="569"/>
      <c r="I28" s="569"/>
      <c r="J28" s="569"/>
      <c r="K28" s="569"/>
      <c r="L28" s="643"/>
      <c r="M28" s="766"/>
      <c r="N28" s="767"/>
      <c r="O28" s="768"/>
      <c r="P28" s="766"/>
      <c r="Q28" s="643"/>
    </row>
    <row r="29" spans="1:17" s="585" customFormat="1" ht="19.5" x14ac:dyDescent="0.2">
      <c r="A29" s="641"/>
      <c r="B29" s="569"/>
      <c r="C29" s="569"/>
      <c r="D29" s="569"/>
      <c r="E29" s="642"/>
      <c r="F29" s="642"/>
      <c r="G29" s="569"/>
      <c r="H29" s="569"/>
      <c r="I29" s="569"/>
      <c r="J29" s="569"/>
      <c r="K29" s="569"/>
      <c r="L29" s="643"/>
      <c r="M29" s="766"/>
      <c r="N29" s="767"/>
      <c r="O29" s="768"/>
      <c r="P29" s="766"/>
      <c r="Q29" s="643"/>
    </row>
    <row r="30" spans="1:17" s="585" customFormat="1" ht="19.5" x14ac:dyDescent="0.2">
      <c r="A30" s="641"/>
      <c r="B30" s="569"/>
      <c r="C30" s="569"/>
      <c r="D30" s="569"/>
      <c r="E30" s="642"/>
      <c r="F30" s="642"/>
      <c r="G30" s="569"/>
      <c r="H30" s="569"/>
      <c r="I30" s="569"/>
      <c r="J30" s="569"/>
      <c r="K30" s="569"/>
      <c r="L30" s="643"/>
      <c r="M30" s="766"/>
      <c r="N30" s="767"/>
      <c r="O30" s="768"/>
      <c r="P30" s="766"/>
      <c r="Q30" s="643"/>
    </row>
    <row r="31" spans="1:17" s="585" customFormat="1" ht="19.5" x14ac:dyDescent="0.2">
      <c r="A31" s="641"/>
      <c r="B31" s="569"/>
      <c r="C31" s="569"/>
      <c r="D31" s="569"/>
      <c r="E31" s="642"/>
      <c r="F31" s="642"/>
      <c r="G31" s="569"/>
      <c r="H31" s="569"/>
      <c r="I31" s="569"/>
      <c r="J31" s="569"/>
      <c r="K31" s="569"/>
      <c r="L31" s="643"/>
      <c r="M31" s="766"/>
      <c r="N31" s="767"/>
      <c r="O31" s="768"/>
      <c r="P31" s="766"/>
      <c r="Q31" s="643"/>
    </row>
    <row r="32" spans="1:17" s="585" customFormat="1" ht="19.5" x14ac:dyDescent="0.2">
      <c r="A32" s="641"/>
      <c r="B32" s="569"/>
      <c r="C32" s="569"/>
      <c r="D32" s="569"/>
      <c r="E32" s="642"/>
      <c r="F32" s="642"/>
      <c r="G32" s="569"/>
      <c r="H32" s="569"/>
      <c r="I32" s="569"/>
      <c r="J32" s="569"/>
      <c r="K32" s="569"/>
      <c r="L32" s="643"/>
      <c r="M32" s="766"/>
      <c r="N32" s="767"/>
      <c r="O32" s="768"/>
      <c r="P32" s="766"/>
      <c r="Q32" s="643"/>
    </row>
    <row r="33" spans="1:17" s="585" customFormat="1" ht="19.5" x14ac:dyDescent="0.2">
      <c r="A33" s="641"/>
      <c r="B33" s="569"/>
      <c r="C33" s="569"/>
      <c r="D33" s="569"/>
      <c r="E33" s="642"/>
      <c r="F33" s="642"/>
      <c r="G33" s="569"/>
      <c r="H33" s="569"/>
      <c r="I33" s="569"/>
      <c r="J33" s="569"/>
      <c r="K33" s="569"/>
      <c r="L33" s="643"/>
      <c r="M33" s="766"/>
      <c r="N33" s="767"/>
      <c r="O33" s="768"/>
      <c r="P33" s="766"/>
      <c r="Q33" s="643"/>
    </row>
    <row r="34" spans="1:17" s="585" customFormat="1" ht="19.5" x14ac:dyDescent="0.2">
      <c r="A34" s="641"/>
      <c r="B34" s="569"/>
      <c r="C34" s="569"/>
      <c r="D34" s="569"/>
      <c r="E34" s="642"/>
      <c r="F34" s="642"/>
      <c r="G34" s="569"/>
      <c r="H34" s="569"/>
      <c r="I34" s="569"/>
      <c r="J34" s="569"/>
      <c r="K34" s="569"/>
      <c r="L34" s="643"/>
      <c r="M34" s="766"/>
      <c r="N34" s="767"/>
      <c r="O34" s="768"/>
      <c r="P34" s="766"/>
      <c r="Q34" s="643"/>
    </row>
    <row r="35" spans="1:17" s="585" customFormat="1" ht="19.5" x14ac:dyDescent="0.2">
      <c r="A35" s="641"/>
      <c r="B35" s="569"/>
      <c r="C35" s="569"/>
      <c r="D35" s="569"/>
      <c r="E35" s="642"/>
      <c r="F35" s="642"/>
      <c r="G35" s="569"/>
      <c r="H35" s="569"/>
      <c r="I35" s="569"/>
      <c r="J35" s="569"/>
      <c r="K35" s="569"/>
      <c r="L35" s="643"/>
      <c r="M35" s="766"/>
      <c r="N35" s="767"/>
      <c r="O35" s="768"/>
      <c r="P35" s="766"/>
      <c r="Q35" s="643"/>
    </row>
    <row r="36" spans="1:17" s="585" customFormat="1" ht="19.5" x14ac:dyDescent="0.2">
      <c r="A36" s="641"/>
      <c r="B36" s="569"/>
      <c r="C36" s="569"/>
      <c r="D36" s="569"/>
      <c r="E36" s="642"/>
      <c r="F36" s="642"/>
      <c r="G36" s="569"/>
      <c r="H36" s="569"/>
      <c r="I36" s="569"/>
      <c r="J36" s="569"/>
      <c r="K36" s="569"/>
      <c r="L36" s="643"/>
      <c r="M36" s="766"/>
      <c r="N36" s="767"/>
      <c r="O36" s="768"/>
      <c r="P36" s="766"/>
      <c r="Q36" s="643"/>
    </row>
    <row r="37" spans="1:17" s="585" customFormat="1" ht="19.5" x14ac:dyDescent="0.2">
      <c r="A37" s="641"/>
      <c r="B37" s="569"/>
      <c r="C37" s="569"/>
      <c r="D37" s="569"/>
      <c r="E37" s="642"/>
      <c r="F37" s="642"/>
      <c r="G37" s="569"/>
      <c r="H37" s="569"/>
      <c r="I37" s="569"/>
      <c r="J37" s="569"/>
      <c r="K37" s="569"/>
      <c r="L37" s="643"/>
      <c r="M37" s="766"/>
      <c r="N37" s="767"/>
      <c r="O37" s="768"/>
      <c r="P37" s="766"/>
      <c r="Q37" s="643"/>
    </row>
    <row r="38" spans="1:17" s="585" customFormat="1" ht="19.5" x14ac:dyDescent="0.2">
      <c r="A38" s="641"/>
      <c r="B38" s="569"/>
      <c r="C38" s="569"/>
      <c r="D38" s="569"/>
      <c r="E38" s="642"/>
      <c r="F38" s="642"/>
      <c r="G38" s="569"/>
      <c r="H38" s="569"/>
      <c r="I38" s="569"/>
      <c r="J38" s="569"/>
      <c r="K38" s="569"/>
      <c r="L38" s="643"/>
      <c r="M38" s="766"/>
      <c r="N38" s="767"/>
      <c r="O38" s="768"/>
      <c r="P38" s="766"/>
      <c r="Q38" s="643"/>
    </row>
    <row r="39" spans="1:17" s="585" customFormat="1" ht="19.5" x14ac:dyDescent="0.2">
      <c r="A39" s="641"/>
      <c r="B39" s="569"/>
      <c r="C39" s="569"/>
      <c r="D39" s="569"/>
      <c r="E39" s="642"/>
      <c r="F39" s="642"/>
      <c r="G39" s="569"/>
      <c r="H39" s="569"/>
      <c r="I39" s="569"/>
      <c r="J39" s="569"/>
      <c r="K39" s="569"/>
      <c r="L39" s="643"/>
      <c r="M39" s="766"/>
      <c r="N39" s="767"/>
      <c r="O39" s="768"/>
      <c r="P39" s="766"/>
      <c r="Q39" s="643"/>
    </row>
    <row r="40" spans="1:17" s="585" customFormat="1" ht="19.5" x14ac:dyDescent="0.2">
      <c r="A40" s="641"/>
      <c r="B40" s="569"/>
      <c r="C40" s="569"/>
      <c r="D40" s="569"/>
      <c r="E40" s="642"/>
      <c r="F40" s="642"/>
      <c r="G40" s="569"/>
      <c r="H40" s="569"/>
      <c r="I40" s="569"/>
      <c r="J40" s="569"/>
      <c r="K40" s="569"/>
      <c r="L40" s="643"/>
      <c r="M40" s="766"/>
      <c r="N40" s="767"/>
      <c r="O40" s="768"/>
      <c r="P40" s="766"/>
      <c r="Q40" s="643"/>
    </row>
    <row r="41" spans="1:17" s="585" customFormat="1" ht="19.5" x14ac:dyDescent="0.2">
      <c r="A41" s="641"/>
      <c r="B41" s="569"/>
      <c r="C41" s="569"/>
      <c r="D41" s="569"/>
      <c r="E41" s="642"/>
      <c r="F41" s="642"/>
      <c r="G41" s="569"/>
      <c r="H41" s="569"/>
      <c r="I41" s="569"/>
      <c r="J41" s="569"/>
      <c r="K41" s="569"/>
      <c r="L41" s="643"/>
      <c r="M41" s="766"/>
      <c r="N41" s="767"/>
      <c r="O41" s="768"/>
      <c r="P41" s="766"/>
      <c r="Q41" s="643"/>
    </row>
    <row r="42" spans="1:17" s="585" customFormat="1" ht="19.5" x14ac:dyDescent="0.2">
      <c r="A42" s="641"/>
      <c r="B42" s="569"/>
      <c r="C42" s="569"/>
      <c r="D42" s="569"/>
      <c r="E42" s="642"/>
      <c r="F42" s="642"/>
      <c r="G42" s="569"/>
      <c r="H42" s="569"/>
      <c r="I42" s="569"/>
      <c r="J42" s="569"/>
      <c r="K42" s="569"/>
      <c r="L42" s="643"/>
      <c r="M42" s="766"/>
      <c r="N42" s="767"/>
      <c r="O42" s="768"/>
      <c r="P42" s="766"/>
      <c r="Q42" s="643"/>
    </row>
    <row r="43" spans="1:17" s="585" customFormat="1" ht="19.5" x14ac:dyDescent="0.2">
      <c r="A43" s="641"/>
      <c r="B43" s="569"/>
      <c r="C43" s="569"/>
      <c r="D43" s="569"/>
      <c r="E43" s="642"/>
      <c r="F43" s="642"/>
      <c r="G43" s="569"/>
      <c r="H43" s="569"/>
      <c r="I43" s="569"/>
      <c r="J43" s="569"/>
      <c r="K43" s="569"/>
      <c r="L43" s="643"/>
      <c r="M43" s="766"/>
      <c r="N43" s="767"/>
      <c r="O43" s="768"/>
      <c r="P43" s="766"/>
      <c r="Q43" s="643"/>
    </row>
    <row r="44" spans="1:17" s="585" customFormat="1" ht="19.5" x14ac:dyDescent="0.2">
      <c r="A44" s="641"/>
      <c r="B44" s="569"/>
      <c r="C44" s="569"/>
      <c r="D44" s="569"/>
      <c r="E44" s="642"/>
      <c r="F44" s="642"/>
      <c r="G44" s="569"/>
      <c r="H44" s="569"/>
      <c r="I44" s="569"/>
      <c r="J44" s="569"/>
      <c r="K44" s="569"/>
      <c r="L44" s="643"/>
      <c r="M44" s="766"/>
      <c r="N44" s="767"/>
      <c r="O44" s="768"/>
      <c r="P44" s="766"/>
      <c r="Q44" s="643"/>
    </row>
    <row r="45" spans="1:17" s="585" customFormat="1" ht="19.5" x14ac:dyDescent="0.2">
      <c r="A45" s="641"/>
      <c r="B45" s="569"/>
      <c r="C45" s="569"/>
      <c r="D45" s="569"/>
      <c r="E45" s="642"/>
      <c r="F45" s="642"/>
      <c r="G45" s="569"/>
      <c r="H45" s="569"/>
      <c r="I45" s="569"/>
      <c r="J45" s="569"/>
      <c r="K45" s="569"/>
      <c r="L45" s="643"/>
      <c r="M45" s="766"/>
      <c r="N45" s="767"/>
      <c r="O45" s="768"/>
      <c r="P45" s="766"/>
      <c r="Q45" s="643"/>
    </row>
    <row r="46" spans="1:17" s="585" customFormat="1" ht="19.5" x14ac:dyDescent="0.2">
      <c r="A46" s="641"/>
      <c r="B46" s="569"/>
      <c r="C46" s="569"/>
      <c r="D46" s="569"/>
      <c r="E46" s="642"/>
      <c r="F46" s="642"/>
      <c r="G46" s="569"/>
      <c r="H46" s="569"/>
      <c r="I46" s="569"/>
      <c r="J46" s="569"/>
      <c r="K46" s="569"/>
      <c r="L46" s="643"/>
      <c r="M46" s="766"/>
      <c r="N46" s="767"/>
      <c r="O46" s="768"/>
      <c r="P46" s="766"/>
      <c r="Q46" s="643"/>
    </row>
    <row r="47" spans="1:17" s="585" customFormat="1" ht="19.5" x14ac:dyDescent="0.2">
      <c r="A47" s="641"/>
      <c r="B47" s="569"/>
      <c r="C47" s="569"/>
      <c r="D47" s="569"/>
      <c r="E47" s="642"/>
      <c r="F47" s="642"/>
      <c r="G47" s="569"/>
      <c r="H47" s="569"/>
      <c r="I47" s="569"/>
      <c r="J47" s="569"/>
      <c r="K47" s="569"/>
      <c r="L47" s="643"/>
      <c r="M47" s="766"/>
      <c r="N47" s="767"/>
      <c r="O47" s="768"/>
      <c r="P47" s="766"/>
      <c r="Q47" s="643"/>
    </row>
    <row r="48" spans="1:17" s="585" customFormat="1" ht="19.5" x14ac:dyDescent="0.2">
      <c r="A48" s="641"/>
      <c r="B48" s="569"/>
      <c r="C48" s="569"/>
      <c r="D48" s="569"/>
      <c r="E48" s="642"/>
      <c r="F48" s="642"/>
      <c r="G48" s="569"/>
      <c r="H48" s="569"/>
      <c r="I48" s="569"/>
      <c r="J48" s="569"/>
      <c r="K48" s="569"/>
      <c r="L48" s="643"/>
      <c r="M48" s="766"/>
      <c r="N48" s="767"/>
      <c r="O48" s="768"/>
      <c r="P48" s="766"/>
      <c r="Q48" s="643"/>
    </row>
    <row r="49" spans="1:17" s="585" customFormat="1" ht="19.5" x14ac:dyDescent="0.2">
      <c r="A49" s="641"/>
      <c r="B49" s="569"/>
      <c r="C49" s="569"/>
      <c r="D49" s="569"/>
      <c r="E49" s="642"/>
      <c r="F49" s="642"/>
      <c r="G49" s="569"/>
      <c r="H49" s="569"/>
      <c r="I49" s="569"/>
      <c r="J49" s="569"/>
      <c r="K49" s="569"/>
      <c r="L49" s="643"/>
      <c r="M49" s="766"/>
      <c r="N49" s="767"/>
      <c r="O49" s="768"/>
      <c r="P49" s="766"/>
      <c r="Q49" s="643"/>
    </row>
    <row r="50" spans="1:17" s="585" customFormat="1" ht="19.5" x14ac:dyDescent="0.2">
      <c r="A50" s="641"/>
      <c r="B50" s="569"/>
      <c r="C50" s="569"/>
      <c r="D50" s="569"/>
      <c r="E50" s="642"/>
      <c r="F50" s="642"/>
      <c r="G50" s="569"/>
      <c r="H50" s="569"/>
      <c r="I50" s="569"/>
      <c r="J50" s="569"/>
      <c r="K50" s="569"/>
      <c r="L50" s="643"/>
      <c r="M50" s="766"/>
      <c r="N50" s="767"/>
      <c r="O50" s="768"/>
      <c r="P50" s="766"/>
      <c r="Q50" s="643"/>
    </row>
    <row r="51" spans="1:17" s="585" customFormat="1" ht="19.5" x14ac:dyDescent="0.2">
      <c r="A51" s="641"/>
      <c r="B51" s="569"/>
      <c r="C51" s="569"/>
      <c r="D51" s="569"/>
      <c r="E51" s="642"/>
      <c r="F51" s="642"/>
      <c r="G51" s="569"/>
      <c r="H51" s="569"/>
      <c r="I51" s="569"/>
      <c r="J51" s="569"/>
      <c r="K51" s="569"/>
      <c r="L51" s="643"/>
      <c r="M51" s="766"/>
      <c r="N51" s="767"/>
      <c r="O51" s="768"/>
      <c r="P51" s="766"/>
      <c r="Q51" s="643"/>
    </row>
    <row r="52" spans="1:17" s="585" customFormat="1" ht="19.5" x14ac:dyDescent="0.2">
      <c r="A52" s="641"/>
      <c r="B52" s="569"/>
      <c r="C52" s="569"/>
      <c r="D52" s="569"/>
      <c r="E52" s="642"/>
      <c r="F52" s="642"/>
      <c r="G52" s="569"/>
      <c r="H52" s="569"/>
      <c r="I52" s="569"/>
      <c r="J52" s="569"/>
      <c r="K52" s="569"/>
      <c r="L52" s="643"/>
      <c r="M52" s="766"/>
      <c r="N52" s="767"/>
      <c r="O52" s="768"/>
      <c r="P52" s="766"/>
      <c r="Q52" s="643"/>
    </row>
    <row r="53" spans="1:17" s="585" customFormat="1" ht="19.5" x14ac:dyDescent="0.2">
      <c r="A53" s="641"/>
      <c r="B53" s="569"/>
      <c r="C53" s="569"/>
      <c r="D53" s="569"/>
      <c r="E53" s="642"/>
      <c r="F53" s="642"/>
      <c r="G53" s="569"/>
      <c r="H53" s="569"/>
      <c r="I53" s="569"/>
      <c r="J53" s="569"/>
      <c r="K53" s="569"/>
      <c r="L53" s="643"/>
      <c r="M53" s="766"/>
      <c r="N53" s="767"/>
      <c r="O53" s="768"/>
      <c r="P53" s="766"/>
      <c r="Q53" s="643"/>
    </row>
    <row r="54" spans="1:17" s="585" customFormat="1" ht="19.5" x14ac:dyDescent="0.2">
      <c r="A54" s="641"/>
      <c r="B54" s="569"/>
      <c r="C54" s="569"/>
      <c r="D54" s="569"/>
      <c r="E54" s="642"/>
      <c r="F54" s="642"/>
      <c r="G54" s="569"/>
      <c r="H54" s="569"/>
      <c r="I54" s="569"/>
      <c r="J54" s="569"/>
      <c r="K54" s="569"/>
      <c r="L54" s="643"/>
      <c r="M54" s="766"/>
      <c r="N54" s="767"/>
      <c r="O54" s="768"/>
      <c r="P54" s="766"/>
      <c r="Q54" s="643"/>
    </row>
    <row r="55" spans="1:17" s="585" customFormat="1" ht="19.5" x14ac:dyDescent="0.2">
      <c r="A55" s="641"/>
      <c r="B55" s="569"/>
      <c r="C55" s="569"/>
      <c r="D55" s="569"/>
      <c r="E55" s="642"/>
      <c r="F55" s="642"/>
      <c r="G55" s="569"/>
      <c r="H55" s="569"/>
      <c r="I55" s="569"/>
      <c r="J55" s="569"/>
      <c r="K55" s="569"/>
      <c r="L55" s="643"/>
      <c r="M55" s="766"/>
      <c r="N55" s="767"/>
      <c r="O55" s="768"/>
      <c r="P55" s="766"/>
      <c r="Q55" s="643"/>
    </row>
    <row r="56" spans="1:17" s="585" customFormat="1" ht="19.5" x14ac:dyDescent="0.2">
      <c r="A56" s="641"/>
      <c r="B56" s="569"/>
      <c r="C56" s="569"/>
      <c r="D56" s="569"/>
      <c r="E56" s="642"/>
      <c r="F56" s="642"/>
      <c r="G56" s="569"/>
      <c r="H56" s="569"/>
      <c r="I56" s="569"/>
      <c r="J56" s="569"/>
      <c r="K56" s="569"/>
      <c r="L56" s="643"/>
      <c r="M56" s="766"/>
      <c r="N56" s="767"/>
      <c r="O56" s="768"/>
      <c r="P56" s="766"/>
      <c r="Q56" s="643"/>
    </row>
    <row r="57" spans="1:17" s="585" customFormat="1" ht="19.5" x14ac:dyDescent="0.2">
      <c r="A57" s="641"/>
      <c r="B57" s="569"/>
      <c r="C57" s="569"/>
      <c r="D57" s="569"/>
      <c r="E57" s="642"/>
      <c r="F57" s="642"/>
      <c r="G57" s="569"/>
      <c r="H57" s="569"/>
      <c r="I57" s="569"/>
      <c r="J57" s="569"/>
      <c r="K57" s="569"/>
      <c r="L57" s="643"/>
      <c r="M57" s="766"/>
      <c r="N57" s="767"/>
      <c r="O57" s="768"/>
      <c r="P57" s="766"/>
      <c r="Q57" s="643"/>
    </row>
    <row r="58" spans="1:17" s="585" customFormat="1" ht="19.5" x14ac:dyDescent="0.2">
      <c r="A58" s="641"/>
      <c r="B58" s="569"/>
      <c r="C58" s="569"/>
      <c r="D58" s="569"/>
      <c r="E58" s="642"/>
      <c r="F58" s="642"/>
      <c r="G58" s="569"/>
      <c r="H58" s="569"/>
      <c r="I58" s="569"/>
      <c r="J58" s="569"/>
      <c r="K58" s="569"/>
      <c r="L58" s="643"/>
      <c r="M58" s="766"/>
      <c r="N58" s="767"/>
      <c r="O58" s="768"/>
      <c r="P58" s="766"/>
      <c r="Q58" s="643"/>
    </row>
    <row r="59" spans="1:17" s="585" customFormat="1" ht="19.5" x14ac:dyDescent="0.2">
      <c r="A59" s="641"/>
      <c r="B59" s="569"/>
      <c r="C59" s="569"/>
      <c r="D59" s="569"/>
      <c r="E59" s="642"/>
      <c r="F59" s="642"/>
      <c r="G59" s="569"/>
      <c r="H59" s="569"/>
      <c r="I59" s="569"/>
      <c r="J59" s="569"/>
      <c r="K59" s="569"/>
      <c r="L59" s="643"/>
      <c r="M59" s="766"/>
      <c r="N59" s="767"/>
      <c r="O59" s="768"/>
      <c r="P59" s="766"/>
      <c r="Q59" s="643"/>
    </row>
    <row r="60" spans="1:17" s="585" customFormat="1" ht="19.5" x14ac:dyDescent="0.2">
      <c r="A60" s="641"/>
      <c r="B60" s="569"/>
      <c r="C60" s="569"/>
      <c r="D60" s="569"/>
      <c r="E60" s="642"/>
      <c r="F60" s="642"/>
      <c r="G60" s="569"/>
      <c r="H60" s="569"/>
      <c r="I60" s="569"/>
      <c r="J60" s="569"/>
      <c r="K60" s="569"/>
      <c r="L60" s="643"/>
      <c r="M60" s="766"/>
      <c r="N60" s="767"/>
      <c r="O60" s="768"/>
      <c r="P60" s="766"/>
      <c r="Q60" s="643"/>
    </row>
    <row r="61" spans="1:17" s="585" customFormat="1" ht="19.5" x14ac:dyDescent="0.2">
      <c r="A61" s="641"/>
      <c r="B61" s="569"/>
      <c r="C61" s="569"/>
      <c r="D61" s="569"/>
      <c r="E61" s="642"/>
      <c r="F61" s="642"/>
      <c r="G61" s="569"/>
      <c r="H61" s="569"/>
      <c r="I61" s="569"/>
      <c r="J61" s="569"/>
      <c r="K61" s="569"/>
      <c r="L61" s="643"/>
      <c r="M61" s="766"/>
      <c r="N61" s="767"/>
      <c r="O61" s="768"/>
      <c r="P61" s="766"/>
      <c r="Q61" s="643"/>
    </row>
    <row r="62" spans="1:17" s="585" customFormat="1" ht="19.5" x14ac:dyDescent="0.2">
      <c r="A62" s="641"/>
      <c r="B62" s="569"/>
      <c r="C62" s="569"/>
      <c r="D62" s="569"/>
      <c r="E62" s="642"/>
      <c r="F62" s="642"/>
      <c r="G62" s="569"/>
      <c r="H62" s="569"/>
      <c r="I62" s="569"/>
      <c r="J62" s="569"/>
      <c r="K62" s="569"/>
      <c r="L62" s="643"/>
      <c r="M62" s="766"/>
      <c r="N62" s="767"/>
      <c r="O62" s="768"/>
      <c r="P62" s="766"/>
      <c r="Q62" s="643"/>
    </row>
    <row r="63" spans="1:17" s="585" customFormat="1" ht="19.5" x14ac:dyDescent="0.2">
      <c r="A63" s="641"/>
      <c r="B63" s="569"/>
      <c r="C63" s="569"/>
      <c r="D63" s="569"/>
      <c r="E63" s="642"/>
      <c r="F63" s="642"/>
      <c r="G63" s="569"/>
      <c r="H63" s="569"/>
      <c r="I63" s="569"/>
      <c r="J63" s="569"/>
      <c r="K63" s="569"/>
      <c r="L63" s="643"/>
      <c r="M63" s="766"/>
      <c r="N63" s="767"/>
      <c r="O63" s="768"/>
      <c r="P63" s="766"/>
      <c r="Q63" s="643"/>
    </row>
    <row r="64" spans="1:17" s="585" customFormat="1" ht="19.5" x14ac:dyDescent="0.2">
      <c r="A64" s="641"/>
      <c r="B64" s="569"/>
      <c r="C64" s="569"/>
      <c r="D64" s="569"/>
      <c r="E64" s="642"/>
      <c r="F64" s="642"/>
      <c r="G64" s="569"/>
      <c r="H64" s="569"/>
      <c r="I64" s="569"/>
      <c r="J64" s="569"/>
      <c r="K64" s="569"/>
      <c r="L64" s="643"/>
      <c r="M64" s="766"/>
      <c r="N64" s="767"/>
      <c r="O64" s="768"/>
      <c r="P64" s="766"/>
      <c r="Q64" s="643"/>
    </row>
    <row r="65" spans="1:17" s="585" customFormat="1" ht="19.5" x14ac:dyDescent="0.2">
      <c r="A65" s="641"/>
      <c r="B65" s="569"/>
      <c r="C65" s="569"/>
      <c r="D65" s="569"/>
      <c r="E65" s="642"/>
      <c r="F65" s="642"/>
      <c r="G65" s="569"/>
      <c r="H65" s="569"/>
      <c r="I65" s="569"/>
      <c r="J65" s="569"/>
      <c r="K65" s="569"/>
      <c r="L65" s="643"/>
      <c r="M65" s="766"/>
      <c r="N65" s="767"/>
      <c r="O65" s="768"/>
      <c r="P65" s="766"/>
      <c r="Q65" s="643"/>
    </row>
    <row r="66" spans="1:17" s="585" customFormat="1" ht="19.5" x14ac:dyDescent="0.2">
      <c r="A66" s="641"/>
      <c r="B66" s="569"/>
      <c r="C66" s="569"/>
      <c r="D66" s="569"/>
      <c r="E66" s="642"/>
      <c r="F66" s="642"/>
      <c r="G66" s="569"/>
      <c r="H66" s="569"/>
      <c r="I66" s="569"/>
      <c r="J66" s="569"/>
      <c r="K66" s="569"/>
      <c r="L66" s="643"/>
      <c r="M66" s="766"/>
      <c r="N66" s="767"/>
      <c r="O66" s="768"/>
      <c r="P66" s="766"/>
      <c r="Q66" s="643"/>
    </row>
    <row r="67" spans="1:17" s="585" customFormat="1" ht="19.5" x14ac:dyDescent="0.2">
      <c r="A67" s="641"/>
      <c r="B67" s="569"/>
      <c r="C67" s="569"/>
      <c r="D67" s="569"/>
      <c r="E67" s="642"/>
      <c r="F67" s="642"/>
      <c r="G67" s="569"/>
      <c r="H67" s="569"/>
      <c r="I67" s="569"/>
      <c r="J67" s="569"/>
      <c r="K67" s="569"/>
      <c r="L67" s="643"/>
      <c r="M67" s="766"/>
      <c r="N67" s="767"/>
      <c r="O67" s="768"/>
      <c r="P67" s="766"/>
      <c r="Q67" s="643"/>
    </row>
    <row r="68" spans="1:17" s="585" customFormat="1" ht="19.5" x14ac:dyDescent="0.2">
      <c r="A68" s="641"/>
      <c r="B68" s="569"/>
      <c r="C68" s="569"/>
      <c r="D68" s="569"/>
      <c r="E68" s="642"/>
      <c r="F68" s="642"/>
      <c r="G68" s="569"/>
      <c r="H68" s="569"/>
      <c r="I68" s="569"/>
      <c r="J68" s="569"/>
      <c r="K68" s="569"/>
      <c r="L68" s="643"/>
      <c r="M68" s="766"/>
      <c r="N68" s="767"/>
      <c r="O68" s="768"/>
      <c r="P68" s="766"/>
      <c r="Q68" s="643"/>
    </row>
    <row r="69" spans="1:17" s="585" customFormat="1" ht="19.5" x14ac:dyDescent="0.2">
      <c r="A69" s="641"/>
      <c r="B69" s="569"/>
      <c r="C69" s="569"/>
      <c r="D69" s="569"/>
      <c r="E69" s="642"/>
      <c r="F69" s="642"/>
      <c r="G69" s="569"/>
      <c r="H69" s="569"/>
      <c r="I69" s="569"/>
      <c r="J69" s="569"/>
      <c r="K69" s="569"/>
      <c r="L69" s="643"/>
      <c r="M69" s="766"/>
      <c r="N69" s="767"/>
      <c r="O69" s="768"/>
      <c r="P69" s="766"/>
      <c r="Q69" s="643"/>
    </row>
    <row r="70" spans="1:17" s="585" customFormat="1" ht="19.5" x14ac:dyDescent="0.2">
      <c r="A70" s="641"/>
      <c r="B70" s="569"/>
      <c r="C70" s="569"/>
      <c r="D70" s="569"/>
      <c r="E70" s="642"/>
      <c r="F70" s="642"/>
      <c r="G70" s="569"/>
      <c r="H70" s="569"/>
      <c r="I70" s="569"/>
      <c r="J70" s="569"/>
      <c r="K70" s="569"/>
      <c r="L70" s="643"/>
      <c r="M70" s="766"/>
      <c r="N70" s="767"/>
      <c r="O70" s="768"/>
      <c r="P70" s="766"/>
      <c r="Q70" s="643"/>
    </row>
    <row r="71" spans="1:17" s="585" customFormat="1" ht="19.5" x14ac:dyDescent="0.2">
      <c r="A71" s="641"/>
      <c r="B71" s="569"/>
      <c r="C71" s="569"/>
      <c r="D71" s="569"/>
      <c r="E71" s="642"/>
      <c r="F71" s="642"/>
      <c r="G71" s="569"/>
      <c r="H71" s="569"/>
      <c r="I71" s="569"/>
      <c r="J71" s="569"/>
      <c r="K71" s="569"/>
      <c r="L71" s="643"/>
      <c r="M71" s="766"/>
      <c r="N71" s="767"/>
      <c r="O71" s="768"/>
      <c r="P71" s="766"/>
      <c r="Q71" s="643"/>
    </row>
    <row r="72" spans="1:17" s="585" customFormat="1" ht="19.5" x14ac:dyDescent="0.2">
      <c r="A72" s="641"/>
      <c r="B72" s="569"/>
      <c r="C72" s="569"/>
      <c r="D72" s="569"/>
      <c r="E72" s="642"/>
      <c r="F72" s="642"/>
      <c r="G72" s="569"/>
      <c r="H72" s="569"/>
      <c r="I72" s="569"/>
      <c r="J72" s="569"/>
      <c r="K72" s="569"/>
      <c r="L72" s="643"/>
      <c r="M72" s="766"/>
      <c r="N72" s="767"/>
      <c r="O72" s="768"/>
      <c r="P72" s="766"/>
      <c r="Q72" s="643"/>
    </row>
    <row r="73" spans="1:17" s="585" customFormat="1" ht="19.5" x14ac:dyDescent="0.2">
      <c r="A73" s="641"/>
      <c r="B73" s="569"/>
      <c r="C73" s="569"/>
      <c r="D73" s="569"/>
      <c r="E73" s="642"/>
      <c r="F73" s="642"/>
      <c r="G73" s="569"/>
      <c r="H73" s="569"/>
      <c r="I73" s="569"/>
      <c r="J73" s="569"/>
      <c r="K73" s="569"/>
      <c r="L73" s="643"/>
      <c r="M73" s="766"/>
      <c r="N73" s="767"/>
      <c r="O73" s="768"/>
      <c r="P73" s="766"/>
      <c r="Q73" s="643"/>
    </row>
    <row r="74" spans="1:17" s="585" customFormat="1" ht="19.5" x14ac:dyDescent="0.2">
      <c r="A74" s="641"/>
      <c r="B74" s="569"/>
      <c r="C74" s="569"/>
      <c r="D74" s="569"/>
      <c r="E74" s="642"/>
      <c r="F74" s="642"/>
      <c r="G74" s="569"/>
      <c r="H74" s="569"/>
      <c r="I74" s="569"/>
      <c r="J74" s="569"/>
      <c r="K74" s="569"/>
      <c r="L74" s="643"/>
      <c r="M74" s="766"/>
      <c r="N74" s="767"/>
      <c r="O74" s="768"/>
      <c r="P74" s="766"/>
      <c r="Q74" s="643"/>
    </row>
    <row r="75" spans="1:17" s="585" customFormat="1" ht="19.5" x14ac:dyDescent="0.2">
      <c r="A75" s="641"/>
      <c r="B75" s="569"/>
      <c r="C75" s="569"/>
      <c r="D75" s="569"/>
      <c r="E75" s="642"/>
      <c r="F75" s="642"/>
      <c r="G75" s="569"/>
      <c r="H75" s="569"/>
      <c r="I75" s="569"/>
      <c r="J75" s="569"/>
      <c r="K75" s="569"/>
      <c r="L75" s="643"/>
      <c r="M75" s="766"/>
      <c r="N75" s="767"/>
      <c r="O75" s="768"/>
      <c r="P75" s="766"/>
      <c r="Q75" s="643"/>
    </row>
    <row r="76" spans="1:17" s="585" customFormat="1" ht="19.5" x14ac:dyDescent="0.2">
      <c r="A76" s="641"/>
      <c r="B76" s="569"/>
      <c r="C76" s="569"/>
      <c r="D76" s="569"/>
      <c r="E76" s="642"/>
      <c r="F76" s="642"/>
      <c r="G76" s="569"/>
      <c r="H76" s="569"/>
      <c r="I76" s="569"/>
      <c r="J76" s="569"/>
      <c r="K76" s="569"/>
      <c r="L76" s="643"/>
      <c r="M76" s="766"/>
      <c r="N76" s="767"/>
      <c r="O76" s="768"/>
      <c r="P76" s="766"/>
      <c r="Q76" s="643"/>
    </row>
    <row r="77" spans="1:17" s="585" customFormat="1" ht="19.5" x14ac:dyDescent="0.2">
      <c r="A77" s="641"/>
      <c r="B77" s="569"/>
      <c r="C77" s="569"/>
      <c r="D77" s="569"/>
      <c r="E77" s="642"/>
      <c r="F77" s="642"/>
      <c r="G77" s="569"/>
      <c r="H77" s="569"/>
      <c r="I77" s="569"/>
      <c r="J77" s="569"/>
      <c r="K77" s="569"/>
      <c r="L77" s="643"/>
      <c r="M77" s="766"/>
      <c r="N77" s="767"/>
      <c r="O77" s="768"/>
      <c r="P77" s="766"/>
      <c r="Q77" s="643"/>
    </row>
    <row r="78" spans="1:17" s="585" customFormat="1" ht="19.5" x14ac:dyDescent="0.2">
      <c r="A78" s="641"/>
      <c r="B78" s="569"/>
      <c r="C78" s="569"/>
      <c r="D78" s="569"/>
      <c r="E78" s="642"/>
      <c r="F78" s="642"/>
      <c r="G78" s="569"/>
      <c r="H78" s="569"/>
      <c r="I78" s="569"/>
      <c r="J78" s="569"/>
      <c r="K78" s="569"/>
      <c r="L78" s="643"/>
      <c r="M78" s="766"/>
      <c r="N78" s="767"/>
      <c r="O78" s="768"/>
      <c r="P78" s="766"/>
      <c r="Q78" s="643"/>
    </row>
    <row r="79" spans="1:17" s="585" customFormat="1" ht="19.5" x14ac:dyDescent="0.2">
      <c r="A79" s="641"/>
      <c r="B79" s="569"/>
      <c r="C79" s="569"/>
      <c r="D79" s="569"/>
      <c r="E79" s="642"/>
      <c r="F79" s="642"/>
      <c r="G79" s="569"/>
      <c r="H79" s="569"/>
      <c r="I79" s="569"/>
      <c r="J79" s="569"/>
      <c r="K79" s="569"/>
      <c r="L79" s="643"/>
      <c r="M79" s="766"/>
      <c r="N79" s="767"/>
      <c r="O79" s="768"/>
      <c r="P79" s="766"/>
      <c r="Q79" s="643"/>
    </row>
    <row r="80" spans="1:17" s="585" customFormat="1" ht="19.5" x14ac:dyDescent="0.2">
      <c r="A80" s="641"/>
      <c r="B80" s="569"/>
      <c r="C80" s="569"/>
      <c r="D80" s="569"/>
      <c r="E80" s="642"/>
      <c r="F80" s="642"/>
      <c r="G80" s="569"/>
      <c r="H80" s="569"/>
      <c r="I80" s="569"/>
      <c r="J80" s="569"/>
      <c r="K80" s="569"/>
      <c r="L80" s="643"/>
      <c r="M80" s="766"/>
      <c r="N80" s="767"/>
      <c r="O80" s="768"/>
      <c r="P80" s="766"/>
      <c r="Q80" s="643"/>
    </row>
    <row r="81" spans="1:17" s="585" customFormat="1" ht="19.5" x14ac:dyDescent="0.2">
      <c r="A81" s="641"/>
      <c r="B81" s="569"/>
      <c r="C81" s="569"/>
      <c r="D81" s="569"/>
      <c r="E81" s="642"/>
      <c r="F81" s="642"/>
      <c r="G81" s="569"/>
      <c r="H81" s="569"/>
      <c r="I81" s="569"/>
      <c r="J81" s="569"/>
      <c r="K81" s="569"/>
      <c r="L81" s="643"/>
      <c r="M81" s="766"/>
      <c r="N81" s="767"/>
      <c r="O81" s="768"/>
      <c r="P81" s="766"/>
      <c r="Q81" s="643"/>
    </row>
    <row r="82" spans="1:17" s="585" customFormat="1" ht="19.5" x14ac:dyDescent="0.2">
      <c r="A82" s="641"/>
      <c r="B82" s="569"/>
      <c r="C82" s="569"/>
      <c r="D82" s="569"/>
      <c r="E82" s="642"/>
      <c r="F82" s="642"/>
      <c r="G82" s="569"/>
      <c r="H82" s="569"/>
      <c r="I82" s="569"/>
      <c r="J82" s="569"/>
      <c r="K82" s="569"/>
      <c r="L82" s="643"/>
      <c r="M82" s="766"/>
      <c r="N82" s="767"/>
      <c r="O82" s="768"/>
      <c r="P82" s="766"/>
      <c r="Q82" s="643"/>
    </row>
    <row r="83" spans="1:17" s="585" customFormat="1" ht="19.5" x14ac:dyDescent="0.2">
      <c r="A83" s="641"/>
      <c r="B83" s="569"/>
      <c r="C83" s="569"/>
      <c r="D83" s="569"/>
      <c r="E83" s="642"/>
      <c r="F83" s="642"/>
      <c r="G83" s="569"/>
      <c r="H83" s="569"/>
      <c r="I83" s="569"/>
      <c r="J83" s="569"/>
      <c r="K83" s="569"/>
      <c r="L83" s="643"/>
      <c r="M83" s="766"/>
      <c r="N83" s="767"/>
      <c r="O83" s="768"/>
      <c r="P83" s="766"/>
      <c r="Q83" s="643"/>
    </row>
    <row r="84" spans="1:17" s="585" customFormat="1" ht="19.5" x14ac:dyDescent="0.2">
      <c r="A84" s="641"/>
      <c r="B84" s="569"/>
      <c r="C84" s="569"/>
      <c r="D84" s="569"/>
      <c r="E84" s="642"/>
      <c r="F84" s="642"/>
      <c r="G84" s="569"/>
      <c r="H84" s="569"/>
      <c r="I84" s="569"/>
      <c r="J84" s="569"/>
      <c r="K84" s="569"/>
      <c r="L84" s="643"/>
      <c r="M84" s="766"/>
      <c r="N84" s="767"/>
      <c r="O84" s="768"/>
      <c r="P84" s="766"/>
      <c r="Q84" s="643"/>
    </row>
    <row r="85" spans="1:17" s="585" customFormat="1" ht="19.5" x14ac:dyDescent="0.2">
      <c r="A85" s="641"/>
      <c r="B85" s="569"/>
      <c r="C85" s="569"/>
      <c r="D85" s="569"/>
      <c r="E85" s="642"/>
      <c r="F85" s="642"/>
      <c r="G85" s="569"/>
      <c r="H85" s="569"/>
      <c r="I85" s="569"/>
      <c r="J85" s="569"/>
      <c r="K85" s="569"/>
      <c r="L85" s="643"/>
      <c r="M85" s="766"/>
      <c r="N85" s="767"/>
      <c r="O85" s="768"/>
      <c r="P85" s="766"/>
      <c r="Q85" s="643"/>
    </row>
    <row r="86" spans="1:17" s="585" customFormat="1" ht="19.5" x14ac:dyDescent="0.2">
      <c r="A86" s="641"/>
      <c r="B86" s="569"/>
      <c r="C86" s="569"/>
      <c r="D86" s="569"/>
      <c r="E86" s="642"/>
      <c r="F86" s="642"/>
      <c r="G86" s="569"/>
      <c r="H86" s="569"/>
      <c r="I86" s="569"/>
      <c r="J86" s="569"/>
      <c r="K86" s="569"/>
      <c r="L86" s="643"/>
      <c r="M86" s="766"/>
      <c r="N86" s="767"/>
      <c r="O86" s="768"/>
      <c r="P86" s="766"/>
      <c r="Q86" s="643"/>
    </row>
    <row r="87" spans="1:17" s="585" customFormat="1" ht="19.5" x14ac:dyDescent="0.2">
      <c r="A87" s="641"/>
      <c r="B87" s="569"/>
      <c r="C87" s="569"/>
      <c r="D87" s="569"/>
      <c r="E87" s="642"/>
      <c r="F87" s="642"/>
      <c r="G87" s="569"/>
      <c r="H87" s="569"/>
      <c r="I87" s="569"/>
      <c r="J87" s="569"/>
      <c r="K87" s="569"/>
      <c r="L87" s="643"/>
      <c r="M87" s="766"/>
      <c r="N87" s="767"/>
      <c r="O87" s="768"/>
      <c r="P87" s="766"/>
      <c r="Q87" s="643"/>
    </row>
    <row r="88" spans="1:17" s="585" customFormat="1" ht="19.5" x14ac:dyDescent="0.2">
      <c r="A88" s="641"/>
      <c r="B88" s="569"/>
      <c r="C88" s="569"/>
      <c r="D88" s="569"/>
      <c r="E88" s="642"/>
      <c r="F88" s="642"/>
      <c r="G88" s="569"/>
      <c r="H88" s="569"/>
      <c r="I88" s="569"/>
      <c r="J88" s="569"/>
      <c r="K88" s="569"/>
      <c r="L88" s="643"/>
      <c r="M88" s="766"/>
      <c r="N88" s="767"/>
      <c r="O88" s="768"/>
      <c r="P88" s="766"/>
      <c r="Q88" s="643"/>
    </row>
    <row r="89" spans="1:17" s="585" customFormat="1" ht="19.5" x14ac:dyDescent="0.2">
      <c r="A89" s="641"/>
      <c r="B89" s="569"/>
      <c r="C89" s="569"/>
      <c r="D89" s="569"/>
      <c r="E89" s="642"/>
      <c r="F89" s="642"/>
      <c r="G89" s="569"/>
      <c r="H89" s="569"/>
      <c r="I89" s="569"/>
      <c r="J89" s="569"/>
      <c r="K89" s="569"/>
      <c r="L89" s="643"/>
      <c r="M89" s="766"/>
      <c r="N89" s="767"/>
      <c r="O89" s="768"/>
      <c r="P89" s="766"/>
      <c r="Q89" s="643"/>
    </row>
    <row r="90" spans="1:17" s="585" customFormat="1" ht="19.5" x14ac:dyDescent="0.2">
      <c r="A90" s="641"/>
      <c r="B90" s="569"/>
      <c r="C90" s="569"/>
      <c r="D90" s="569"/>
      <c r="E90" s="642"/>
      <c r="F90" s="642"/>
      <c r="G90" s="569"/>
      <c r="H90" s="569"/>
      <c r="I90" s="569"/>
      <c r="J90" s="569"/>
      <c r="K90" s="569"/>
      <c r="L90" s="643"/>
      <c r="M90" s="766"/>
      <c r="N90" s="767"/>
      <c r="O90" s="768"/>
      <c r="P90" s="766"/>
      <c r="Q90" s="643"/>
    </row>
    <row r="91" spans="1:17" s="585" customFormat="1" ht="19.5" x14ac:dyDescent="0.2">
      <c r="A91" s="641"/>
      <c r="B91" s="569"/>
      <c r="C91" s="569"/>
      <c r="D91" s="569"/>
      <c r="E91" s="642"/>
      <c r="F91" s="642"/>
      <c r="G91" s="569"/>
      <c r="H91" s="569"/>
      <c r="I91" s="569"/>
      <c r="J91" s="569"/>
      <c r="K91" s="569"/>
      <c r="L91" s="643"/>
      <c r="M91" s="766"/>
      <c r="N91" s="767"/>
      <c r="O91" s="768"/>
      <c r="P91" s="766"/>
      <c r="Q91" s="643"/>
    </row>
    <row r="92" spans="1:17" s="585" customFormat="1" ht="19.5" x14ac:dyDescent="0.2">
      <c r="A92" s="641"/>
      <c r="B92" s="569"/>
      <c r="C92" s="569"/>
      <c r="D92" s="569"/>
      <c r="E92" s="642"/>
      <c r="F92" s="642"/>
      <c r="G92" s="569"/>
      <c r="H92" s="569"/>
      <c r="I92" s="569"/>
      <c r="J92" s="569"/>
      <c r="K92" s="569"/>
      <c r="L92" s="643"/>
      <c r="M92" s="766"/>
      <c r="N92" s="767"/>
      <c r="O92" s="768"/>
      <c r="P92" s="766"/>
      <c r="Q92" s="643"/>
    </row>
    <row r="93" spans="1:17" s="585" customFormat="1" ht="19.5" x14ac:dyDescent="0.2">
      <c r="A93" s="641"/>
      <c r="B93" s="569"/>
      <c r="C93" s="569"/>
      <c r="D93" s="569"/>
      <c r="E93" s="642"/>
      <c r="F93" s="642"/>
      <c r="G93" s="569"/>
      <c r="H93" s="569"/>
      <c r="I93" s="569"/>
      <c r="J93" s="569"/>
      <c r="K93" s="569"/>
      <c r="L93" s="643"/>
      <c r="M93" s="766"/>
      <c r="N93" s="767"/>
      <c r="O93" s="768"/>
      <c r="P93" s="766"/>
      <c r="Q93" s="643"/>
    </row>
    <row r="94" spans="1:17" s="585" customFormat="1" ht="19.5" x14ac:dyDescent="0.2">
      <c r="A94" s="641"/>
      <c r="B94" s="569"/>
      <c r="C94" s="569"/>
      <c r="D94" s="569"/>
      <c r="E94" s="642"/>
      <c r="F94" s="642"/>
      <c r="G94" s="569"/>
      <c r="H94" s="569"/>
      <c r="I94" s="569"/>
      <c r="J94" s="569"/>
      <c r="K94" s="569"/>
      <c r="L94" s="643"/>
      <c r="M94" s="766"/>
      <c r="N94" s="767"/>
      <c r="O94" s="768"/>
      <c r="P94" s="766"/>
      <c r="Q94" s="643"/>
    </row>
    <row r="95" spans="1:17" s="585" customFormat="1" ht="19.5" x14ac:dyDescent="0.2">
      <c r="A95" s="641"/>
      <c r="B95" s="569"/>
      <c r="C95" s="569"/>
      <c r="D95" s="569"/>
      <c r="E95" s="642"/>
      <c r="F95" s="642"/>
      <c r="G95" s="569"/>
      <c r="H95" s="569"/>
      <c r="I95" s="569"/>
      <c r="J95" s="569"/>
      <c r="K95" s="569"/>
      <c r="L95" s="643"/>
      <c r="M95" s="766"/>
      <c r="N95" s="767"/>
      <c r="O95" s="768"/>
      <c r="P95" s="766"/>
      <c r="Q95" s="643"/>
    </row>
    <row r="96" spans="1:17" s="585" customFormat="1" ht="19.5" x14ac:dyDescent="0.2">
      <c r="A96" s="641"/>
      <c r="B96" s="569"/>
      <c r="C96" s="569"/>
      <c r="D96" s="569"/>
      <c r="E96" s="642"/>
      <c r="F96" s="642"/>
      <c r="G96" s="569"/>
      <c r="H96" s="569"/>
      <c r="I96" s="569"/>
      <c r="J96" s="569"/>
      <c r="K96" s="569"/>
      <c r="L96" s="643"/>
      <c r="M96" s="766"/>
      <c r="N96" s="767"/>
      <c r="O96" s="768"/>
      <c r="P96" s="766"/>
      <c r="Q96" s="643"/>
    </row>
    <row r="97" spans="1:17" s="585" customFormat="1" ht="19.5" x14ac:dyDescent="0.2">
      <c r="A97" s="641"/>
      <c r="B97" s="569"/>
      <c r="C97" s="569"/>
      <c r="D97" s="569"/>
      <c r="E97" s="642"/>
      <c r="F97" s="642"/>
      <c r="G97" s="569"/>
      <c r="H97" s="569"/>
      <c r="I97" s="569"/>
      <c r="J97" s="569"/>
      <c r="K97" s="569"/>
      <c r="L97" s="643"/>
      <c r="M97" s="766"/>
      <c r="N97" s="767"/>
      <c r="O97" s="768"/>
      <c r="P97" s="766"/>
      <c r="Q97" s="643"/>
    </row>
    <row r="98" spans="1:17" s="585" customFormat="1" ht="19.5" x14ac:dyDescent="0.2">
      <c r="A98" s="641"/>
      <c r="B98" s="569"/>
      <c r="C98" s="569"/>
      <c r="D98" s="569"/>
      <c r="E98" s="642"/>
      <c r="F98" s="642"/>
      <c r="G98" s="569"/>
      <c r="H98" s="569"/>
      <c r="I98" s="569"/>
      <c r="J98" s="569"/>
      <c r="K98" s="569"/>
      <c r="L98" s="643"/>
      <c r="M98" s="766"/>
      <c r="N98" s="767"/>
      <c r="O98" s="768"/>
      <c r="P98" s="766"/>
      <c r="Q98" s="643"/>
    </row>
    <row r="99" spans="1:17" s="585" customFormat="1" ht="19.5" x14ac:dyDescent="0.2">
      <c r="A99" s="641"/>
      <c r="B99" s="569"/>
      <c r="C99" s="569"/>
      <c r="D99" s="569"/>
      <c r="E99" s="642"/>
      <c r="F99" s="642"/>
      <c r="G99" s="569"/>
      <c r="H99" s="569"/>
      <c r="I99" s="569"/>
      <c r="J99" s="569"/>
      <c r="K99" s="569"/>
      <c r="L99" s="643"/>
      <c r="M99" s="766"/>
      <c r="N99" s="767"/>
      <c r="O99" s="768"/>
      <c r="P99" s="766"/>
      <c r="Q99" s="643"/>
    </row>
    <row r="100" spans="1:17" s="585" customFormat="1" ht="19.5" x14ac:dyDescent="0.2">
      <c r="A100" s="641"/>
      <c r="B100" s="569"/>
      <c r="C100" s="569"/>
      <c r="D100" s="569"/>
      <c r="E100" s="642"/>
      <c r="F100" s="642"/>
      <c r="G100" s="569"/>
      <c r="H100" s="569"/>
      <c r="I100" s="569"/>
      <c r="J100" s="569"/>
      <c r="K100" s="569"/>
      <c r="L100" s="643"/>
      <c r="M100" s="766"/>
      <c r="N100" s="767"/>
      <c r="O100" s="768"/>
      <c r="P100" s="766"/>
      <c r="Q100" s="643"/>
    </row>
    <row r="101" spans="1:17" s="585" customFormat="1" ht="19.5" x14ac:dyDescent="0.2">
      <c r="A101" s="641"/>
      <c r="B101" s="569"/>
      <c r="C101" s="569"/>
      <c r="D101" s="569"/>
      <c r="E101" s="642"/>
      <c r="F101" s="642"/>
      <c r="G101" s="569"/>
      <c r="H101" s="569"/>
      <c r="I101" s="569"/>
      <c r="J101" s="569"/>
      <c r="K101" s="569"/>
      <c r="L101" s="643"/>
      <c r="M101" s="766"/>
      <c r="N101" s="767"/>
      <c r="O101" s="768"/>
      <c r="P101" s="766"/>
      <c r="Q101" s="643"/>
    </row>
    <row r="102" spans="1:17" s="585" customFormat="1" ht="19.5" x14ac:dyDescent="0.2">
      <c r="A102" s="641"/>
      <c r="B102" s="569"/>
      <c r="C102" s="569"/>
      <c r="D102" s="569"/>
      <c r="E102" s="642"/>
      <c r="F102" s="642"/>
      <c r="G102" s="569"/>
      <c r="H102" s="569"/>
      <c r="I102" s="569"/>
      <c r="J102" s="569"/>
      <c r="K102" s="569"/>
      <c r="L102" s="643"/>
      <c r="M102" s="766"/>
      <c r="N102" s="767"/>
      <c r="O102" s="768"/>
      <c r="P102" s="766"/>
      <c r="Q102" s="643"/>
    </row>
    <row r="103" spans="1:17" s="585" customFormat="1" ht="19.5" x14ac:dyDescent="0.2">
      <c r="A103" s="641"/>
      <c r="B103" s="569"/>
      <c r="C103" s="569"/>
      <c r="D103" s="569"/>
      <c r="E103" s="642"/>
      <c r="F103" s="642"/>
      <c r="G103" s="569"/>
      <c r="H103" s="569"/>
      <c r="I103" s="569"/>
      <c r="J103" s="569"/>
      <c r="K103" s="569"/>
      <c r="L103" s="643"/>
      <c r="M103" s="766"/>
      <c r="N103" s="767"/>
      <c r="O103" s="768"/>
      <c r="P103" s="766"/>
      <c r="Q103" s="643"/>
    </row>
    <row r="104" spans="1:17" s="585" customFormat="1" ht="19.5" x14ac:dyDescent="0.2">
      <c r="A104" s="641"/>
      <c r="B104" s="569"/>
      <c r="C104" s="569"/>
      <c r="D104" s="569"/>
      <c r="E104" s="642"/>
      <c r="F104" s="642"/>
      <c r="G104" s="569"/>
      <c r="H104" s="569"/>
      <c r="I104" s="569"/>
      <c r="J104" s="569"/>
      <c r="K104" s="569"/>
      <c r="L104" s="643"/>
      <c r="M104" s="766"/>
      <c r="N104" s="767"/>
      <c r="O104" s="768"/>
      <c r="P104" s="766"/>
      <c r="Q104" s="643"/>
    </row>
    <row r="105" spans="1:17" s="585" customFormat="1" ht="19.5" x14ac:dyDescent="0.2">
      <c r="A105" s="641"/>
      <c r="B105" s="569"/>
      <c r="C105" s="569"/>
      <c r="D105" s="569"/>
      <c r="E105" s="642"/>
      <c r="F105" s="642"/>
      <c r="G105" s="569"/>
      <c r="H105" s="569"/>
      <c r="I105" s="569"/>
      <c r="J105" s="569"/>
      <c r="K105" s="569"/>
      <c r="L105" s="643"/>
      <c r="M105" s="766"/>
      <c r="N105" s="767"/>
      <c r="O105" s="768"/>
      <c r="P105" s="766"/>
      <c r="Q105" s="643"/>
    </row>
    <row r="106" spans="1:17" s="585" customFormat="1" ht="19.5" x14ac:dyDescent="0.2">
      <c r="A106" s="641"/>
      <c r="B106" s="569"/>
      <c r="C106" s="569"/>
      <c r="D106" s="569"/>
      <c r="E106" s="642"/>
      <c r="F106" s="642"/>
      <c r="G106" s="569"/>
      <c r="H106" s="569"/>
      <c r="I106" s="569"/>
      <c r="J106" s="569"/>
      <c r="K106" s="569"/>
      <c r="L106" s="643"/>
      <c r="M106" s="766"/>
      <c r="N106" s="767"/>
      <c r="O106" s="768"/>
      <c r="P106" s="766"/>
      <c r="Q106" s="643"/>
    </row>
    <row r="107" spans="1:17" s="585" customFormat="1" ht="19.5" x14ac:dyDescent="0.2">
      <c r="A107" s="641"/>
      <c r="B107" s="569"/>
      <c r="C107" s="569"/>
      <c r="D107" s="569"/>
      <c r="E107" s="642"/>
      <c r="F107" s="642"/>
      <c r="G107" s="569"/>
      <c r="H107" s="569"/>
      <c r="I107" s="569"/>
      <c r="J107" s="569"/>
      <c r="K107" s="569"/>
      <c r="L107" s="643"/>
      <c r="M107" s="766"/>
      <c r="N107" s="767"/>
      <c r="O107" s="768"/>
      <c r="P107" s="766"/>
      <c r="Q107" s="643"/>
    </row>
    <row r="108" spans="1:17" s="585" customFormat="1" ht="19.5" x14ac:dyDescent="0.2">
      <c r="A108" s="641"/>
      <c r="B108" s="569"/>
      <c r="C108" s="569"/>
      <c r="D108" s="569"/>
      <c r="E108" s="642"/>
      <c r="F108" s="642"/>
      <c r="G108" s="569"/>
      <c r="H108" s="569"/>
      <c r="I108" s="569"/>
      <c r="J108" s="569"/>
      <c r="K108" s="569"/>
      <c r="L108" s="643"/>
      <c r="M108" s="766"/>
      <c r="N108" s="767"/>
      <c r="O108" s="768"/>
      <c r="P108" s="766"/>
      <c r="Q108" s="643"/>
    </row>
    <row r="109" spans="1:17" s="585" customFormat="1" ht="19.5" x14ac:dyDescent="0.2">
      <c r="A109" s="641"/>
      <c r="B109" s="569"/>
      <c r="C109" s="569"/>
      <c r="D109" s="569"/>
      <c r="E109" s="642"/>
      <c r="F109" s="642"/>
      <c r="G109" s="569"/>
      <c r="H109" s="569"/>
      <c r="I109" s="569"/>
      <c r="J109" s="569"/>
      <c r="K109" s="569"/>
      <c r="L109" s="643"/>
      <c r="M109" s="766"/>
      <c r="N109" s="767"/>
      <c r="O109" s="768"/>
      <c r="P109" s="766"/>
      <c r="Q109" s="643"/>
    </row>
    <row r="110" spans="1:17" s="585" customFormat="1" ht="19.5" x14ac:dyDescent="0.2">
      <c r="A110" s="641"/>
      <c r="B110" s="569"/>
      <c r="C110" s="569"/>
      <c r="D110" s="569"/>
      <c r="E110" s="642"/>
      <c r="F110" s="642"/>
      <c r="G110" s="569"/>
      <c r="H110" s="569"/>
      <c r="I110" s="569"/>
      <c r="J110" s="569"/>
      <c r="K110" s="569"/>
      <c r="L110" s="643"/>
      <c r="M110" s="766"/>
      <c r="N110" s="767"/>
      <c r="O110" s="768"/>
      <c r="P110" s="766"/>
      <c r="Q110" s="643"/>
    </row>
    <row r="111" spans="1:17" s="585" customFormat="1" ht="19.5" x14ac:dyDescent="0.2">
      <c r="A111" s="641"/>
      <c r="B111" s="569"/>
      <c r="C111" s="569"/>
      <c r="D111" s="569"/>
      <c r="E111" s="642"/>
      <c r="F111" s="642"/>
      <c r="G111" s="569"/>
      <c r="H111" s="569"/>
      <c r="I111" s="569"/>
      <c r="J111" s="569"/>
      <c r="K111" s="569"/>
      <c r="L111" s="643"/>
      <c r="M111" s="766"/>
      <c r="N111" s="767"/>
      <c r="O111" s="768"/>
      <c r="P111" s="766"/>
      <c r="Q111" s="643"/>
    </row>
    <row r="112" spans="1:17" s="585" customFormat="1" ht="19.5" x14ac:dyDescent="0.2">
      <c r="A112" s="641"/>
      <c r="B112" s="569"/>
      <c r="C112" s="569"/>
      <c r="D112" s="569"/>
      <c r="E112" s="642"/>
      <c r="F112" s="642"/>
      <c r="G112" s="569"/>
      <c r="H112" s="569"/>
      <c r="I112" s="569"/>
      <c r="J112" s="569"/>
      <c r="K112" s="569"/>
      <c r="L112" s="643"/>
      <c r="M112" s="766"/>
      <c r="N112" s="767"/>
      <c r="O112" s="768"/>
      <c r="P112" s="766"/>
      <c r="Q112" s="643"/>
    </row>
    <row r="113" spans="1:17" s="585" customFormat="1" ht="19.5" x14ac:dyDescent="0.2">
      <c r="A113" s="641"/>
      <c r="B113" s="569"/>
      <c r="C113" s="569"/>
      <c r="D113" s="569"/>
      <c r="E113" s="642"/>
      <c r="F113" s="642"/>
      <c r="G113" s="569"/>
      <c r="H113" s="569"/>
      <c r="I113" s="569"/>
      <c r="J113" s="569"/>
      <c r="K113" s="569"/>
      <c r="L113" s="643"/>
      <c r="M113" s="766"/>
      <c r="N113" s="767"/>
      <c r="O113" s="768"/>
      <c r="P113" s="766"/>
      <c r="Q113" s="643"/>
    </row>
    <row r="114" spans="1:17" s="585" customFormat="1" ht="19.5" x14ac:dyDescent="0.2">
      <c r="A114" s="641"/>
      <c r="B114" s="569"/>
      <c r="C114" s="569"/>
      <c r="D114" s="569"/>
      <c r="E114" s="642"/>
      <c r="F114" s="642"/>
      <c r="G114" s="569"/>
      <c r="H114" s="569"/>
      <c r="I114" s="569"/>
      <c r="J114" s="569"/>
      <c r="K114" s="569"/>
      <c r="L114" s="643"/>
      <c r="M114" s="766"/>
      <c r="N114" s="767"/>
      <c r="O114" s="768"/>
      <c r="P114" s="766"/>
      <c r="Q114" s="643"/>
    </row>
    <row r="115" spans="1:17" s="585" customFormat="1" ht="19.5" x14ac:dyDescent="0.2">
      <c r="A115" s="641"/>
      <c r="B115" s="569"/>
      <c r="C115" s="569"/>
      <c r="D115" s="569"/>
      <c r="E115" s="642"/>
      <c r="F115" s="642"/>
      <c r="G115" s="569"/>
      <c r="H115" s="569"/>
      <c r="I115" s="569"/>
      <c r="J115" s="569"/>
      <c r="K115" s="569"/>
      <c r="L115" s="643"/>
      <c r="M115" s="766"/>
      <c r="N115" s="767"/>
      <c r="O115" s="768"/>
      <c r="P115" s="766"/>
      <c r="Q115" s="643"/>
    </row>
    <row r="116" spans="1:17" s="585" customFormat="1" ht="19.5" x14ac:dyDescent="0.2">
      <c r="A116" s="641"/>
      <c r="B116" s="569"/>
      <c r="C116" s="569"/>
      <c r="D116" s="569"/>
      <c r="E116" s="642"/>
      <c r="F116" s="642"/>
      <c r="G116" s="569"/>
      <c r="H116" s="569"/>
      <c r="I116" s="569"/>
      <c r="J116" s="569"/>
      <c r="K116" s="569"/>
      <c r="L116" s="643"/>
      <c r="M116" s="766"/>
      <c r="N116" s="767"/>
      <c r="O116" s="768"/>
      <c r="P116" s="766"/>
      <c r="Q116" s="643"/>
    </row>
    <row r="117" spans="1:17" s="585" customFormat="1" ht="19.5" x14ac:dyDescent="0.2">
      <c r="A117" s="641"/>
      <c r="B117" s="569"/>
      <c r="C117" s="569"/>
      <c r="D117" s="569"/>
      <c r="E117" s="642"/>
      <c r="F117" s="642"/>
      <c r="G117" s="569"/>
      <c r="H117" s="569"/>
      <c r="I117" s="569"/>
      <c r="J117" s="569"/>
      <c r="K117" s="569"/>
      <c r="L117" s="643"/>
      <c r="M117" s="766"/>
      <c r="N117" s="767"/>
      <c r="O117" s="768"/>
      <c r="P117" s="766"/>
      <c r="Q117" s="643"/>
    </row>
    <row r="118" spans="1:17" s="585" customFormat="1" ht="19.5" x14ac:dyDescent="0.2">
      <c r="A118" s="641"/>
      <c r="B118" s="569"/>
      <c r="C118" s="569"/>
      <c r="D118" s="569"/>
      <c r="E118" s="642"/>
      <c r="F118" s="642"/>
      <c r="G118" s="569"/>
      <c r="H118" s="569"/>
      <c r="I118" s="569"/>
      <c r="J118" s="569"/>
      <c r="K118" s="569"/>
      <c r="L118" s="643"/>
      <c r="M118" s="766"/>
      <c r="N118" s="767"/>
      <c r="O118" s="768"/>
      <c r="P118" s="766"/>
      <c r="Q118" s="643"/>
    </row>
    <row r="119" spans="1:17" s="585" customFormat="1" ht="19.5" x14ac:dyDescent="0.2">
      <c r="A119" s="641"/>
      <c r="B119" s="569"/>
      <c r="C119" s="569"/>
      <c r="D119" s="569"/>
      <c r="E119" s="642"/>
      <c r="F119" s="642"/>
      <c r="G119" s="569"/>
      <c r="H119" s="569"/>
      <c r="I119" s="569"/>
      <c r="J119" s="569"/>
      <c r="K119" s="569"/>
      <c r="L119" s="643"/>
      <c r="M119" s="766"/>
      <c r="N119" s="767"/>
      <c r="O119" s="768"/>
      <c r="P119" s="766"/>
      <c r="Q119" s="643"/>
    </row>
    <row r="120" spans="1:17" s="585" customFormat="1" ht="19.5" x14ac:dyDescent="0.2">
      <c r="A120" s="641"/>
      <c r="B120" s="569"/>
      <c r="C120" s="569"/>
      <c r="D120" s="569"/>
      <c r="E120" s="642"/>
      <c r="F120" s="642"/>
      <c r="G120" s="569"/>
      <c r="H120" s="569"/>
      <c r="I120" s="569"/>
      <c r="J120" s="569"/>
      <c r="K120" s="569"/>
      <c r="L120" s="643"/>
      <c r="M120" s="766"/>
      <c r="N120" s="767"/>
      <c r="O120" s="768"/>
      <c r="P120" s="766"/>
      <c r="Q120" s="643"/>
    </row>
    <row r="121" spans="1:17" s="585" customFormat="1" ht="19.5" x14ac:dyDescent="0.2">
      <c r="A121" s="641"/>
      <c r="B121" s="569"/>
      <c r="C121" s="569"/>
      <c r="D121" s="569"/>
      <c r="E121" s="642"/>
      <c r="F121" s="642"/>
      <c r="G121" s="569"/>
      <c r="H121" s="569"/>
      <c r="I121" s="569"/>
      <c r="J121" s="569"/>
      <c r="K121" s="569"/>
      <c r="L121" s="643"/>
      <c r="M121" s="766"/>
      <c r="N121" s="767"/>
      <c r="O121" s="768"/>
      <c r="P121" s="766"/>
      <c r="Q121" s="643"/>
    </row>
    <row r="122" spans="1:17" s="585" customFormat="1" ht="19.5" x14ac:dyDescent="0.2">
      <c r="A122" s="641"/>
      <c r="B122" s="569"/>
      <c r="C122" s="569"/>
      <c r="D122" s="569"/>
      <c r="E122" s="642"/>
      <c r="F122" s="642"/>
      <c r="G122" s="569"/>
      <c r="H122" s="569"/>
      <c r="I122" s="569"/>
      <c r="J122" s="569"/>
      <c r="K122" s="569"/>
      <c r="L122" s="643"/>
      <c r="M122" s="766"/>
      <c r="N122" s="767"/>
      <c r="O122" s="768"/>
      <c r="P122" s="766"/>
      <c r="Q122" s="643"/>
    </row>
    <row r="123" spans="1:17" s="585" customFormat="1" ht="19.5" x14ac:dyDescent="0.2">
      <c r="A123" s="641"/>
      <c r="B123" s="569"/>
      <c r="C123" s="569"/>
      <c r="D123" s="569"/>
      <c r="E123" s="642"/>
      <c r="F123" s="642"/>
      <c r="G123" s="569"/>
      <c r="H123" s="569"/>
      <c r="I123" s="569"/>
      <c r="J123" s="569"/>
      <c r="K123" s="569"/>
      <c r="L123" s="643"/>
      <c r="M123" s="766"/>
      <c r="N123" s="767"/>
      <c r="O123" s="768"/>
      <c r="P123" s="766"/>
      <c r="Q123" s="643"/>
    </row>
    <row r="124" spans="1:17" s="585" customFormat="1" ht="19.5" x14ac:dyDescent="0.2">
      <c r="A124" s="641"/>
      <c r="B124" s="569"/>
      <c r="C124" s="569"/>
      <c r="D124" s="569"/>
      <c r="E124" s="642"/>
      <c r="F124" s="642"/>
      <c r="G124" s="569"/>
      <c r="H124" s="569"/>
      <c r="I124" s="569"/>
      <c r="J124" s="569"/>
      <c r="K124" s="569"/>
      <c r="L124" s="643"/>
      <c r="M124" s="766"/>
      <c r="N124" s="767"/>
      <c r="O124" s="768"/>
      <c r="P124" s="766"/>
      <c r="Q124" s="643"/>
    </row>
    <row r="125" spans="1:17" s="585" customFormat="1" ht="19.5" x14ac:dyDescent="0.2">
      <c r="A125" s="641"/>
      <c r="B125" s="569"/>
      <c r="C125" s="569"/>
      <c r="D125" s="569"/>
      <c r="E125" s="642"/>
      <c r="F125" s="642"/>
      <c r="G125" s="569"/>
      <c r="H125" s="569"/>
      <c r="I125" s="569"/>
      <c r="J125" s="569"/>
      <c r="K125" s="569"/>
      <c r="L125" s="643"/>
      <c r="M125" s="766"/>
      <c r="N125" s="767"/>
      <c r="O125" s="768"/>
      <c r="P125" s="766"/>
      <c r="Q125" s="643"/>
    </row>
    <row r="126" spans="1:17" s="585" customFormat="1" ht="19.5" x14ac:dyDescent="0.2">
      <c r="A126" s="641"/>
      <c r="B126" s="569"/>
      <c r="C126" s="569"/>
      <c r="D126" s="569"/>
      <c r="E126" s="642"/>
      <c r="F126" s="642"/>
      <c r="G126" s="569"/>
      <c r="H126" s="569"/>
      <c r="I126" s="569"/>
      <c r="J126" s="569"/>
      <c r="K126" s="569"/>
      <c r="L126" s="643"/>
      <c r="M126" s="766"/>
      <c r="N126" s="767"/>
      <c r="O126" s="768"/>
      <c r="P126" s="766"/>
      <c r="Q126" s="643"/>
    </row>
    <row r="127" spans="1:17" s="585" customFormat="1" ht="19.5" x14ac:dyDescent="0.2">
      <c r="A127" s="641"/>
      <c r="B127" s="569"/>
      <c r="C127" s="569"/>
      <c r="D127" s="569"/>
      <c r="E127" s="642"/>
      <c r="F127" s="642"/>
      <c r="G127" s="569"/>
      <c r="H127" s="569"/>
      <c r="I127" s="569"/>
      <c r="J127" s="569"/>
      <c r="K127" s="569"/>
      <c r="L127" s="643"/>
      <c r="M127" s="766"/>
      <c r="N127" s="767"/>
      <c r="O127" s="768"/>
      <c r="P127" s="766"/>
      <c r="Q127" s="643"/>
    </row>
    <row r="128" spans="1:17" s="585" customFormat="1" ht="19.5" x14ac:dyDescent="0.2">
      <c r="A128" s="641"/>
      <c r="B128" s="569"/>
      <c r="C128" s="569"/>
      <c r="D128" s="569"/>
      <c r="E128" s="642"/>
      <c r="F128" s="642"/>
      <c r="G128" s="569"/>
      <c r="H128" s="569"/>
      <c r="I128" s="569"/>
      <c r="J128" s="569"/>
      <c r="K128" s="569"/>
      <c r="L128" s="643"/>
      <c r="M128" s="766"/>
      <c r="N128" s="767"/>
      <c r="O128" s="768"/>
      <c r="P128" s="766"/>
      <c r="Q128" s="643"/>
    </row>
    <row r="129" spans="1:17" s="585" customFormat="1" ht="19.5" x14ac:dyDescent="0.2">
      <c r="A129" s="641"/>
      <c r="B129" s="569"/>
      <c r="C129" s="569"/>
      <c r="D129" s="569"/>
      <c r="E129" s="642"/>
      <c r="F129" s="642"/>
      <c r="G129" s="569"/>
      <c r="H129" s="569"/>
      <c r="I129" s="569"/>
      <c r="J129" s="569"/>
      <c r="K129" s="569"/>
      <c r="L129" s="643"/>
      <c r="M129" s="766"/>
      <c r="N129" s="767"/>
      <c r="O129" s="768"/>
      <c r="P129" s="766"/>
      <c r="Q129" s="643"/>
    </row>
    <row r="130" spans="1:17" s="585" customFormat="1" ht="19.5" x14ac:dyDescent="0.2">
      <c r="A130" s="641"/>
      <c r="B130" s="569"/>
      <c r="C130" s="569"/>
      <c r="D130" s="569"/>
      <c r="E130" s="642"/>
      <c r="F130" s="642"/>
      <c r="G130" s="569"/>
      <c r="H130" s="569"/>
      <c r="I130" s="569"/>
      <c r="J130" s="569"/>
      <c r="K130" s="569"/>
      <c r="L130" s="643"/>
      <c r="M130" s="766"/>
      <c r="N130" s="767"/>
      <c r="O130" s="768"/>
      <c r="P130" s="766"/>
      <c r="Q130" s="643"/>
    </row>
    <row r="131" spans="1:17" s="585" customFormat="1" ht="19.5" x14ac:dyDescent="0.2">
      <c r="A131" s="641"/>
      <c r="B131" s="569"/>
      <c r="C131" s="569"/>
      <c r="D131" s="569"/>
      <c r="E131" s="642"/>
      <c r="F131" s="642"/>
      <c r="G131" s="569"/>
      <c r="H131" s="569"/>
      <c r="I131" s="569"/>
      <c r="J131" s="569"/>
      <c r="K131" s="569"/>
      <c r="L131" s="643"/>
      <c r="M131" s="766"/>
      <c r="N131" s="767"/>
      <c r="O131" s="768"/>
      <c r="P131" s="766"/>
      <c r="Q131" s="643"/>
    </row>
    <row r="132" spans="1:17" s="585" customFormat="1" ht="19.5" x14ac:dyDescent="0.2">
      <c r="A132" s="641"/>
      <c r="B132" s="569"/>
      <c r="C132" s="569"/>
      <c r="D132" s="569"/>
      <c r="E132" s="642"/>
      <c r="F132" s="642"/>
      <c r="G132" s="569"/>
      <c r="H132" s="569"/>
      <c r="I132" s="569"/>
      <c r="J132" s="569"/>
      <c r="K132" s="569"/>
      <c r="L132" s="643"/>
      <c r="M132" s="766"/>
      <c r="N132" s="767"/>
      <c r="O132" s="768"/>
      <c r="P132" s="766"/>
      <c r="Q132" s="643"/>
    </row>
    <row r="133" spans="1:17" s="585" customFormat="1" ht="19.5" x14ac:dyDescent="0.2">
      <c r="A133" s="641"/>
      <c r="B133" s="569"/>
      <c r="C133" s="569"/>
      <c r="D133" s="569"/>
      <c r="E133" s="642"/>
      <c r="F133" s="642"/>
      <c r="G133" s="569"/>
      <c r="H133" s="569"/>
      <c r="I133" s="569"/>
      <c r="J133" s="569"/>
      <c r="K133" s="569"/>
      <c r="L133" s="643"/>
      <c r="M133" s="766"/>
      <c r="N133" s="767"/>
      <c r="O133" s="768"/>
      <c r="P133" s="766"/>
      <c r="Q133" s="643"/>
    </row>
    <row r="134" spans="1:17" s="585" customFormat="1" ht="19.5" x14ac:dyDescent="0.2">
      <c r="A134" s="641"/>
      <c r="B134" s="569"/>
      <c r="C134" s="569"/>
      <c r="D134" s="569"/>
      <c r="E134" s="642"/>
      <c r="F134" s="642"/>
      <c r="G134" s="569"/>
      <c r="H134" s="569"/>
      <c r="I134" s="569"/>
      <c r="J134" s="569"/>
      <c r="K134" s="569"/>
      <c r="L134" s="643"/>
      <c r="M134" s="766"/>
      <c r="N134" s="767"/>
      <c r="O134" s="768"/>
      <c r="P134" s="766"/>
      <c r="Q134" s="643"/>
    </row>
    <row r="135" spans="1:17" s="585" customFormat="1" ht="19.5" x14ac:dyDescent="0.2">
      <c r="A135" s="641"/>
      <c r="B135" s="569"/>
      <c r="C135" s="569"/>
      <c r="D135" s="569"/>
      <c r="E135" s="642"/>
      <c r="F135" s="642"/>
      <c r="G135" s="569"/>
      <c r="H135" s="569"/>
      <c r="I135" s="569"/>
      <c r="J135" s="569"/>
      <c r="K135" s="569"/>
      <c r="L135" s="643"/>
      <c r="M135" s="766"/>
      <c r="N135" s="767"/>
      <c r="O135" s="768"/>
      <c r="P135" s="766"/>
      <c r="Q135" s="643"/>
    </row>
    <row r="136" spans="1:17" s="585" customFormat="1" ht="19.5" x14ac:dyDescent="0.2">
      <c r="A136" s="641"/>
      <c r="B136" s="569"/>
      <c r="C136" s="569"/>
      <c r="D136" s="569"/>
      <c r="E136" s="642"/>
      <c r="F136" s="642"/>
      <c r="G136" s="569"/>
      <c r="H136" s="569"/>
      <c r="I136" s="569"/>
      <c r="J136" s="569"/>
      <c r="K136" s="569"/>
      <c r="L136" s="643"/>
      <c r="M136" s="766"/>
      <c r="N136" s="767"/>
      <c r="O136" s="768"/>
      <c r="P136" s="766"/>
      <c r="Q136" s="643"/>
    </row>
    <row r="137" spans="1:17" s="585" customFormat="1" ht="19.5" x14ac:dyDescent="0.2">
      <c r="A137" s="641"/>
      <c r="B137" s="569"/>
      <c r="C137" s="569"/>
      <c r="D137" s="569"/>
      <c r="E137" s="642"/>
      <c r="F137" s="642"/>
      <c r="G137" s="569"/>
      <c r="H137" s="569"/>
      <c r="I137" s="569"/>
      <c r="J137" s="569"/>
      <c r="K137" s="569"/>
      <c r="L137" s="643"/>
      <c r="M137" s="766"/>
      <c r="N137" s="767"/>
      <c r="O137" s="768"/>
      <c r="P137" s="766"/>
      <c r="Q137" s="643"/>
    </row>
    <row r="138" spans="1:17" s="585" customFormat="1" ht="19.5" x14ac:dyDescent="0.2">
      <c r="A138" s="641"/>
      <c r="B138" s="569"/>
      <c r="C138" s="569"/>
      <c r="D138" s="569"/>
      <c r="E138" s="642"/>
      <c r="F138" s="642"/>
      <c r="G138" s="569"/>
      <c r="H138" s="569"/>
      <c r="I138" s="569"/>
      <c r="J138" s="569"/>
      <c r="K138" s="569"/>
      <c r="L138" s="643"/>
      <c r="M138" s="766"/>
      <c r="N138" s="767"/>
      <c r="O138" s="768"/>
      <c r="P138" s="766"/>
      <c r="Q138" s="643"/>
    </row>
    <row r="139" spans="1:17" s="585" customFormat="1" ht="19.5" x14ac:dyDescent="0.2">
      <c r="A139" s="641"/>
      <c r="B139" s="569"/>
      <c r="C139" s="569"/>
      <c r="D139" s="569"/>
      <c r="E139" s="642"/>
      <c r="F139" s="642"/>
      <c r="G139" s="569"/>
      <c r="H139" s="569"/>
      <c r="I139" s="569"/>
      <c r="J139" s="569"/>
      <c r="K139" s="569"/>
      <c r="L139" s="643"/>
      <c r="M139" s="766"/>
      <c r="N139" s="767"/>
      <c r="O139" s="768"/>
      <c r="P139" s="766"/>
      <c r="Q139" s="643"/>
    </row>
    <row r="140" spans="1:17" s="585" customFormat="1" ht="19.5" x14ac:dyDescent="0.2">
      <c r="A140" s="641"/>
      <c r="B140" s="569"/>
      <c r="C140" s="569"/>
      <c r="D140" s="569"/>
      <c r="E140" s="642"/>
      <c r="F140" s="642"/>
      <c r="G140" s="569"/>
      <c r="H140" s="569"/>
      <c r="I140" s="569"/>
      <c r="J140" s="569"/>
      <c r="K140" s="569"/>
      <c r="L140" s="643"/>
      <c r="M140" s="766"/>
      <c r="N140" s="767"/>
      <c r="O140" s="768"/>
      <c r="P140" s="766"/>
      <c r="Q140" s="643"/>
    </row>
    <row r="141" spans="1:17" s="585" customFormat="1" ht="19.5" x14ac:dyDescent="0.2">
      <c r="A141" s="641"/>
      <c r="B141" s="569"/>
      <c r="C141" s="569"/>
      <c r="D141" s="569"/>
      <c r="E141" s="642"/>
      <c r="F141" s="642"/>
      <c r="G141" s="569"/>
      <c r="H141" s="569"/>
      <c r="I141" s="569"/>
      <c r="J141" s="569"/>
      <c r="K141" s="569"/>
      <c r="L141" s="643"/>
      <c r="M141" s="766"/>
      <c r="N141" s="767"/>
      <c r="O141" s="768"/>
      <c r="P141" s="766"/>
      <c r="Q141" s="643"/>
    </row>
    <row r="142" spans="1:17" s="585" customFormat="1" ht="19.5" x14ac:dyDescent="0.2">
      <c r="A142" s="641"/>
      <c r="B142" s="569"/>
      <c r="C142" s="569"/>
      <c r="D142" s="569"/>
      <c r="E142" s="642"/>
      <c r="F142" s="642"/>
      <c r="G142" s="569"/>
      <c r="H142" s="569"/>
      <c r="I142" s="569"/>
      <c r="J142" s="569"/>
      <c r="K142" s="569"/>
      <c r="L142" s="643"/>
      <c r="M142" s="766"/>
      <c r="N142" s="767"/>
      <c r="O142" s="768"/>
      <c r="P142" s="766"/>
      <c r="Q142" s="643"/>
    </row>
    <row r="143" spans="1:17" s="585" customFormat="1" ht="19.5" x14ac:dyDescent="0.2">
      <c r="A143" s="641"/>
      <c r="B143" s="569"/>
      <c r="C143" s="569"/>
      <c r="D143" s="569"/>
      <c r="E143" s="642"/>
      <c r="F143" s="642"/>
      <c r="G143" s="569"/>
      <c r="H143" s="569"/>
      <c r="I143" s="569"/>
      <c r="J143" s="569"/>
      <c r="K143" s="569"/>
      <c r="L143" s="643"/>
      <c r="M143" s="766"/>
      <c r="N143" s="767"/>
      <c r="O143" s="768"/>
      <c r="P143" s="766"/>
      <c r="Q143" s="643"/>
    </row>
    <row r="144" spans="1:17" s="585" customFormat="1" ht="19.5" x14ac:dyDescent="0.2">
      <c r="A144" s="641"/>
      <c r="B144" s="569"/>
      <c r="C144" s="569"/>
      <c r="D144" s="569"/>
      <c r="E144" s="642"/>
      <c r="F144" s="642"/>
      <c r="G144" s="569"/>
      <c r="H144" s="569"/>
      <c r="I144" s="569"/>
      <c r="J144" s="569"/>
      <c r="K144" s="569"/>
      <c r="L144" s="643"/>
      <c r="M144" s="766"/>
      <c r="N144" s="767"/>
      <c r="O144" s="768"/>
      <c r="P144" s="766"/>
      <c r="Q144" s="643"/>
    </row>
    <row r="145" spans="1:17" s="585" customFormat="1" ht="19.5" x14ac:dyDescent="0.2">
      <c r="A145" s="641"/>
      <c r="B145" s="569"/>
      <c r="C145" s="569"/>
      <c r="D145" s="569"/>
      <c r="E145" s="642"/>
      <c r="F145" s="642"/>
      <c r="G145" s="569"/>
      <c r="H145" s="569"/>
      <c r="I145" s="569"/>
      <c r="J145" s="569"/>
      <c r="K145" s="569"/>
      <c r="L145" s="643"/>
      <c r="M145" s="766"/>
      <c r="N145" s="767"/>
      <c r="O145" s="768"/>
      <c r="P145" s="766"/>
      <c r="Q145" s="643"/>
    </row>
    <row r="146" spans="1:17" s="585" customFormat="1" ht="19.5" x14ac:dyDescent="0.2">
      <c r="A146" s="641"/>
      <c r="B146" s="569"/>
      <c r="C146" s="569"/>
      <c r="D146" s="569"/>
      <c r="E146" s="642"/>
      <c r="F146" s="642"/>
      <c r="G146" s="569"/>
      <c r="H146" s="569"/>
      <c r="I146" s="569"/>
      <c r="J146" s="569"/>
      <c r="K146" s="569"/>
      <c r="L146" s="643"/>
      <c r="M146" s="766"/>
      <c r="N146" s="767"/>
      <c r="O146" s="768"/>
      <c r="P146" s="766"/>
      <c r="Q146" s="643"/>
    </row>
    <row r="147" spans="1:17" s="585" customFormat="1" ht="19.5" x14ac:dyDescent="0.2">
      <c r="A147" s="641"/>
      <c r="B147" s="569"/>
      <c r="C147" s="569"/>
      <c r="D147" s="569"/>
      <c r="E147" s="642"/>
      <c r="F147" s="642"/>
      <c r="G147" s="569"/>
      <c r="H147" s="569"/>
      <c r="I147" s="569"/>
      <c r="J147" s="569"/>
      <c r="K147" s="569"/>
      <c r="L147" s="643"/>
      <c r="M147" s="766"/>
      <c r="N147" s="767"/>
      <c r="O147" s="768"/>
      <c r="P147" s="766"/>
      <c r="Q147" s="643"/>
    </row>
    <row r="148" spans="1:17" s="585" customFormat="1" ht="19.5" x14ac:dyDescent="0.2">
      <c r="A148" s="641"/>
      <c r="B148" s="569"/>
      <c r="C148" s="569"/>
      <c r="D148" s="569"/>
      <c r="E148" s="642"/>
      <c r="F148" s="642"/>
      <c r="G148" s="569"/>
      <c r="H148" s="569"/>
      <c r="I148" s="569"/>
      <c r="J148" s="569"/>
      <c r="K148" s="569"/>
      <c r="L148" s="643"/>
      <c r="M148" s="766"/>
      <c r="N148" s="767"/>
      <c r="O148" s="768"/>
      <c r="P148" s="766"/>
      <c r="Q148" s="643"/>
    </row>
    <row r="149" spans="1:17" s="585" customFormat="1" ht="19.5" x14ac:dyDescent="0.2">
      <c r="A149" s="641"/>
      <c r="B149" s="569"/>
      <c r="C149" s="569"/>
      <c r="D149" s="569"/>
      <c r="E149" s="642"/>
      <c r="F149" s="642"/>
      <c r="G149" s="569"/>
      <c r="H149" s="569"/>
      <c r="I149" s="569"/>
      <c r="J149" s="569"/>
      <c r="K149" s="569"/>
      <c r="L149" s="643"/>
      <c r="M149" s="766"/>
      <c r="N149" s="767"/>
      <c r="O149" s="768"/>
      <c r="P149" s="766"/>
      <c r="Q149" s="643"/>
    </row>
    <row r="150" spans="1:17" s="585" customFormat="1" ht="19.5" x14ac:dyDescent="0.2">
      <c r="A150" s="641"/>
      <c r="B150" s="569"/>
      <c r="C150" s="569"/>
      <c r="D150" s="569"/>
      <c r="E150" s="642"/>
      <c r="F150" s="642"/>
      <c r="G150" s="569"/>
      <c r="H150" s="569"/>
      <c r="I150" s="569"/>
      <c r="J150" s="569"/>
      <c r="K150" s="569"/>
      <c r="L150" s="643"/>
      <c r="M150" s="766"/>
      <c r="N150" s="767"/>
      <c r="O150" s="768"/>
      <c r="P150" s="766"/>
      <c r="Q150" s="643"/>
    </row>
    <row r="151" spans="1:17" hidden="1" x14ac:dyDescent="0.2"/>
    <row r="152" spans="1:17" hidden="1" x14ac:dyDescent="0.2"/>
    <row r="153" spans="1:17" hidden="1" x14ac:dyDescent="0.2"/>
    <row r="154" spans="1:17" hidden="1" x14ac:dyDescent="0.2"/>
    <row r="155" spans="1:17" hidden="1" x14ac:dyDescent="0.2"/>
    <row r="156" spans="1:17" hidden="1" x14ac:dyDescent="0.2"/>
    <row r="157" spans="1:17" hidden="1" x14ac:dyDescent="0.2"/>
    <row r="158" spans="1:17" hidden="1" x14ac:dyDescent="0.2"/>
    <row r="159" spans="1:17" hidden="1" x14ac:dyDescent="0.2"/>
    <row r="160" spans="1:17"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sheetData>
  <sheetProtection formatCells="0" formatColumns="0" formatRows="0" insertRows="0" deleteRows="0" sort="0" autoFilter="0"/>
  <dataConsolidate/>
  <customSheetViews>
    <customSheetView guid="{864452AF-FE8B-4AB5-A77B-41D8DD524B81}" scale="70" showPageBreaks="1" showGridLines="0" zeroValues="0" fitToPage="1" printArea="1">
      <pane ySplit="21" topLeftCell="A22" activePane="bottomLeft" state="frozen"/>
      <selection pane="bottomLeft" activeCell="A9" sqref="A9:C10"/>
      <pageMargins left="0.25" right="0.25" top="0.25" bottom="0.25" header="0.25" footer="0.25"/>
      <printOptions horizontalCentered="1"/>
      <pageSetup scale="40" fitToHeight="0" orientation="landscape" useFirstPageNumber="1" r:id="rId1"/>
      <headerFooter alignWithMargins="0">
        <oddFooter>&amp;L&amp;"Tahoma,Regular"&amp;12FMFW v1.18 - 2018</oddFooter>
      </headerFooter>
    </customSheetView>
  </customSheetViews>
  <mergeCells count="13">
    <mergeCell ref="A8:M8"/>
    <mergeCell ref="A1:Q1"/>
    <mergeCell ref="O3:Q3"/>
    <mergeCell ref="O4:Q4"/>
    <mergeCell ref="A3:M3"/>
    <mergeCell ref="A4:M4"/>
    <mergeCell ref="O5:Q5"/>
    <mergeCell ref="O6:Q6"/>
    <mergeCell ref="O7:Q7"/>
    <mergeCell ref="A5:M5"/>
    <mergeCell ref="A6:M6"/>
    <mergeCell ref="A7:M7"/>
    <mergeCell ref="A2:Q2"/>
  </mergeCells>
  <conditionalFormatting sqref="N6:N7">
    <cfRule type="cellIs" dxfId="130" priority="11" stopIfTrue="1" operator="greaterThan">
      <formula>0</formula>
    </cfRule>
  </conditionalFormatting>
  <dataValidations count="14">
    <dataValidation allowBlank="1" showInputMessage="1" showErrorMessage="1" promptTitle="Cal OES ONLY" prompt="For Cal OES use only.  Do not enter." sqref="P8:Q8"/>
    <dataValidation allowBlank="1" showErrorMessage="1" prompt="blank" sqref="R9:R12"/>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O5:Q5">
      <formula1>0</formula1>
    </dataValidation>
    <dataValidation type="list" allowBlank="1" showInputMessage="1" showErrorMessage="1" sqref="A12:A150">
      <formula1>SOURCE_ProjectLetter</formula1>
    </dataValidation>
    <dataValidation type="list" allowBlank="1" showInputMessage="1" showErrorMessage="1" sqref="E12:E150">
      <formula1>SOURCE_SolutionAreaConsultant</formula1>
    </dataValidation>
    <dataValidation type="list" allowBlank="1" showInputMessage="1" showErrorMessage="1" sqref="H12:H150">
      <formula1>Procurement_Over_150k</formula1>
    </dataValidation>
    <dataValidation type="list" allowBlank="1" showInputMessage="1" showErrorMessage="1" sqref="I12:I150">
      <formula1>Consultant_Hold_Trigger</formula1>
    </dataValidation>
    <dataValidation type="whole" operator="greaterThan" allowBlank="1" showInputMessage="1" showErrorMessage="1" errorTitle="TOTAL COST" error="Enter the Total Cost for this project, rounded DOWN to the nearest dollar." sqref="Q12:Q150">
      <formula1>0</formula1>
    </dataValidation>
    <dataValidation type="whole" operator="greaterThan" allowBlank="1" showInputMessage="1" showErrorMessage="1" errorTitle="FEE FOR DELIVERABLE" error="Enter the Deliverable Fee for this project, rounded DOWN to the nearest dollar." sqref="L12:L150">
      <formula1>0</formula1>
    </dataValidation>
    <dataValidation type="whole" operator="greaterThan" allowBlank="1" showInputMessage="1" showErrorMessage="1" errorTitle="TOTAL SALARY &amp; BENEFITS" error="Enter the Total Salary and Benefits for this project, rounded DOWN to the nearest dollar." sqref="M12:M150">
      <formula1>0</formula1>
    </dataValidation>
    <dataValidation type="list" allowBlank="1" showInputMessage="1" showErrorMessage="1" sqref="G12:G150">
      <formula1>INDIRECT(VLOOKUP(F12,Source_ConsultantNameLookup,2,0))</formula1>
    </dataValidation>
    <dataValidation type="list" allowBlank="1" showInputMessage="1" showErrorMessage="1" sqref="F12:F150">
      <formula1>INDIRECT(VLOOKUP(E12,Source_SolutionAreaConsultantLookup,2,0))</formula1>
    </dataValidation>
    <dataValidation type="date" operator="greaterThan" allowBlank="1" showErrorMessage="1" prompt="Enter the date this request is initiated." sqref="O4:Q4">
      <formula1>43857</formula1>
    </dataValidation>
    <dataValidation type="list" allowBlank="1" showErrorMessage="1" promptTitle="Ledger Type" prompt="Select the request type from the drop down list." sqref="O3:Q3">
      <formula1>"Initial Application, Modification, Reimbursement, Final Reimbursement"</formula1>
    </dataValidation>
  </dataValidations>
  <printOptions horizontalCentered="1"/>
  <pageMargins left="0.15" right="0.15" top="0.5" bottom="0.5" header="0.25" footer="0.25"/>
  <pageSetup scale="36"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legacyDrawing r:id="rId4"/>
  <tableParts count="1">
    <tablePart r:id="rId5"/>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2" tint="-0.249977111117893"/>
    <pageSetUpPr fitToPage="1"/>
  </sheetPr>
  <dimension ref="A1:P209"/>
  <sheetViews>
    <sheetView showGridLines="0" showZeros="0" zoomScale="65" zoomScaleNormal="65" workbookViewId="0">
      <selection activeCell="J3" sqref="J3:L3"/>
    </sheetView>
  </sheetViews>
  <sheetFormatPr defaultColWidth="0" defaultRowHeight="12.75" zeroHeight="1" x14ac:dyDescent="0.2"/>
  <cols>
    <col min="1" max="1" width="18.140625" style="247" customWidth="1"/>
    <col min="2" max="2" width="34.28515625" style="247" customWidth="1"/>
    <col min="3" max="3" width="49.42578125" style="247" customWidth="1"/>
    <col min="4" max="4" width="17" style="247" customWidth="1"/>
    <col min="5" max="5" width="15" style="247" customWidth="1"/>
    <col min="6" max="6" width="18.28515625" style="247" customWidth="1"/>
    <col min="7" max="7" width="31.28515625" style="247" customWidth="1"/>
    <col min="8" max="8" width="36.7109375" style="247" customWidth="1"/>
    <col min="9" max="9" width="29.42578125" style="247" customWidth="1"/>
    <col min="10" max="10" width="21.42578125" style="247" customWidth="1"/>
    <col min="11" max="11" width="21.28515625" style="247" customWidth="1"/>
    <col min="12" max="12" width="28.28515625" style="247" customWidth="1"/>
    <col min="13" max="13" width="0.140625" style="247" customWidth="1"/>
    <col min="14" max="16" width="0" style="579" hidden="1" customWidth="1"/>
    <col min="17" max="16384" width="9.140625" style="579" hidden="1"/>
  </cols>
  <sheetData>
    <row r="1" spans="1:16" ht="30" customHeight="1" x14ac:dyDescent="0.2">
      <c r="A1" s="1104" t="s">
        <v>611</v>
      </c>
      <c r="B1" s="1105"/>
      <c r="C1" s="1105"/>
      <c r="D1" s="1105"/>
      <c r="E1" s="1105"/>
      <c r="F1" s="1105"/>
      <c r="G1" s="1105"/>
      <c r="H1" s="1105"/>
      <c r="I1" s="1105"/>
      <c r="J1" s="1105"/>
      <c r="K1" s="1105"/>
      <c r="L1" s="1106"/>
    </row>
    <row r="2" spans="1:16" s="581" customFormat="1" ht="20.100000000000001" customHeight="1" x14ac:dyDescent="0.2">
      <c r="A2" s="1078" t="s">
        <v>1335</v>
      </c>
      <c r="B2" s="1078"/>
      <c r="C2" s="1078"/>
      <c r="D2" s="1078"/>
      <c r="E2" s="1078"/>
      <c r="F2" s="1078"/>
      <c r="G2" s="1078"/>
      <c r="H2" s="1078"/>
      <c r="I2" s="1078"/>
      <c r="J2" s="1078"/>
      <c r="K2" s="1078"/>
      <c r="L2" s="1078"/>
      <c r="M2" s="249"/>
    </row>
    <row r="3" spans="1:16" ht="24.95" customHeight="1" x14ac:dyDescent="0.2">
      <c r="A3" s="965">
        <f>SubrecipientName</f>
        <v>0</v>
      </c>
      <c r="B3" s="1009"/>
      <c r="C3" s="1009"/>
      <c r="D3" s="1009"/>
      <c r="E3" s="1009"/>
      <c r="F3" s="1009"/>
      <c r="G3" s="1009"/>
      <c r="H3" s="1009"/>
      <c r="I3" s="435" t="s">
        <v>48</v>
      </c>
      <c r="J3" s="1101"/>
      <c r="K3" s="1102"/>
      <c r="L3" s="1102"/>
    </row>
    <row r="4" spans="1:16" ht="24.95" customHeight="1" x14ac:dyDescent="0.25">
      <c r="A4" s="986">
        <f>FIPSNumber</f>
        <v>0</v>
      </c>
      <c r="B4" s="986"/>
      <c r="C4" s="986"/>
      <c r="D4" s="986"/>
      <c r="E4" s="986"/>
      <c r="F4" s="986"/>
      <c r="G4" s="986"/>
      <c r="H4" s="986"/>
      <c r="I4" s="435" t="s">
        <v>10</v>
      </c>
      <c r="J4" s="1103"/>
      <c r="K4" s="1103"/>
      <c r="L4" s="1103"/>
    </row>
    <row r="5" spans="1:16" ht="24.95" customHeight="1" x14ac:dyDescent="0.2">
      <c r="A5" s="1111">
        <f>SubawardNumber</f>
        <v>0</v>
      </c>
      <c r="B5" s="1112"/>
      <c r="C5" s="1112"/>
      <c r="D5" s="1112"/>
      <c r="E5" s="1112"/>
      <c r="F5" s="1112"/>
      <c r="G5" s="1112"/>
      <c r="H5" s="1112"/>
      <c r="I5" s="435" t="s">
        <v>1344</v>
      </c>
      <c r="J5" s="1101"/>
      <c r="K5" s="1101"/>
      <c r="L5" s="1101"/>
    </row>
    <row r="6" spans="1:16" ht="24.95" customHeight="1" x14ac:dyDescent="0.3">
      <c r="A6" s="1099"/>
      <c r="B6" s="1099"/>
      <c r="C6" s="1099"/>
      <c r="D6" s="1099"/>
      <c r="E6" s="1099"/>
      <c r="F6" s="1099"/>
      <c r="G6" s="1099"/>
      <c r="H6" s="1100"/>
      <c r="I6" s="720" t="s">
        <v>1039</v>
      </c>
      <c r="J6" s="1107">
        <f>StartDate</f>
        <v>43857</v>
      </c>
      <c r="K6" s="1108"/>
      <c r="L6" s="1108"/>
    </row>
    <row r="7" spans="1:16" ht="24.95" customHeight="1" x14ac:dyDescent="0.3">
      <c r="A7" s="1099"/>
      <c r="B7" s="1099"/>
      <c r="C7" s="1099"/>
      <c r="D7" s="1099"/>
      <c r="E7" s="1099"/>
      <c r="F7" s="1099"/>
      <c r="G7" s="1099"/>
      <c r="H7" s="1100"/>
      <c r="I7" s="720" t="s">
        <v>1040</v>
      </c>
      <c r="J7" s="1109">
        <f>EndDate</f>
        <v>44495</v>
      </c>
      <c r="K7" s="1110"/>
      <c r="L7" s="1110"/>
    </row>
    <row r="8" spans="1:16" ht="39.950000000000003" customHeight="1" x14ac:dyDescent="0.3">
      <c r="A8" s="1099"/>
      <c r="B8" s="1099"/>
      <c r="C8" s="1099"/>
      <c r="D8" s="1099"/>
      <c r="E8" s="1099"/>
      <c r="F8" s="1099"/>
      <c r="G8" s="1099"/>
      <c r="H8" s="1100"/>
      <c r="I8" s="811" t="s">
        <v>1043</v>
      </c>
      <c r="J8" s="812" t="s">
        <v>1107</v>
      </c>
      <c r="K8" s="813"/>
      <c r="L8" s="814"/>
    </row>
    <row r="9" spans="1:16" ht="50.1" customHeight="1" x14ac:dyDescent="0.2">
      <c r="A9" s="793" t="s">
        <v>216</v>
      </c>
      <c r="B9" s="793" t="s">
        <v>637</v>
      </c>
      <c r="C9" s="794" t="s">
        <v>1108</v>
      </c>
      <c r="D9" s="794" t="s">
        <v>1007</v>
      </c>
      <c r="E9" s="794" t="s">
        <v>326</v>
      </c>
      <c r="F9" s="794" t="s">
        <v>1077</v>
      </c>
      <c r="G9" s="794" t="s">
        <v>1008</v>
      </c>
      <c r="H9" s="794" t="s">
        <v>610</v>
      </c>
      <c r="I9" s="795" t="s">
        <v>1110</v>
      </c>
      <c r="J9" s="795" t="s">
        <v>1106</v>
      </c>
      <c r="K9" s="795" t="s">
        <v>1072</v>
      </c>
      <c r="L9" s="795" t="s">
        <v>1109</v>
      </c>
      <c r="M9" s="579"/>
    </row>
    <row r="10" spans="1:16" s="784" customFormat="1" ht="21.95" customHeight="1" x14ac:dyDescent="0.2">
      <c r="A10" s="789">
        <v>0</v>
      </c>
      <c r="B10" s="790"/>
      <c r="C10" s="791"/>
      <c r="D10" s="791"/>
      <c r="E10" s="791"/>
      <c r="F10" s="792"/>
      <c r="G10" s="792"/>
      <c r="H10" s="792"/>
      <c r="I10" s="853">
        <f>SUM(RangeSalary)</f>
        <v>0</v>
      </c>
      <c r="J10" s="855">
        <f>SUM(RangeHours)</f>
        <v>0</v>
      </c>
      <c r="K10" s="855"/>
      <c r="L10" s="854">
        <f>SUM(RangeCost)</f>
        <v>0</v>
      </c>
      <c r="M10" s="782"/>
      <c r="N10" s="783"/>
      <c r="O10" s="783"/>
      <c r="P10" s="783"/>
    </row>
    <row r="11" spans="1:16" s="584" customFormat="1" ht="12.95" customHeight="1" x14ac:dyDescent="0.2">
      <c r="A11" s="797" t="s">
        <v>216</v>
      </c>
      <c r="B11" s="786" t="s">
        <v>637</v>
      </c>
      <c r="C11" s="787" t="s">
        <v>1108</v>
      </c>
      <c r="D11" s="787" t="s">
        <v>1007</v>
      </c>
      <c r="E11" s="787" t="s">
        <v>326</v>
      </c>
      <c r="F11" s="787" t="s">
        <v>1077</v>
      </c>
      <c r="G11" s="787" t="s">
        <v>1008</v>
      </c>
      <c r="H11" s="787" t="s">
        <v>610</v>
      </c>
      <c r="I11" s="788" t="s">
        <v>1110</v>
      </c>
      <c r="J11" s="788" t="s">
        <v>1106</v>
      </c>
      <c r="K11" s="788" t="s">
        <v>1072</v>
      </c>
      <c r="L11" s="796" t="s">
        <v>1109</v>
      </c>
      <c r="M11" s="583"/>
      <c r="N11" s="785"/>
      <c r="O11" s="785"/>
      <c r="P11" s="785"/>
    </row>
    <row r="12" spans="1:16" s="585" customFormat="1" ht="19.5" x14ac:dyDescent="0.2">
      <c r="A12" s="659"/>
      <c r="B12" s="597"/>
      <c r="C12" s="597"/>
      <c r="D12" s="1175" t="str">
        <f t="shared" ref="D12:D48" si="0">IF(ISBLANK(A12),"", "EMPG-S")</f>
        <v/>
      </c>
      <c r="E12" s="1175" t="str">
        <f t="shared" ref="E12:E48" si="1">IF(ISBLANK(A12),"", "EMG")</f>
        <v/>
      </c>
      <c r="F12" s="735"/>
      <c r="G12" s="611"/>
      <c r="H12" s="611"/>
      <c r="I12" s="613"/>
      <c r="J12" s="613"/>
      <c r="K12" s="613"/>
      <c r="L12" s="749"/>
      <c r="M12" s="644"/>
    </row>
    <row r="13" spans="1:16" s="585" customFormat="1" ht="19.5" x14ac:dyDescent="0.2">
      <c r="A13" s="659"/>
      <c r="B13" s="597"/>
      <c r="C13" s="597"/>
      <c r="D13" s="1175" t="str">
        <f t="shared" si="0"/>
        <v/>
      </c>
      <c r="E13" s="1175" t="str">
        <f t="shared" si="1"/>
        <v/>
      </c>
      <c r="F13" s="735"/>
      <c r="G13" s="611"/>
      <c r="H13" s="611"/>
      <c r="I13" s="613"/>
      <c r="J13" s="613"/>
      <c r="K13" s="613"/>
      <c r="L13" s="749"/>
      <c r="M13" s="644"/>
    </row>
    <row r="14" spans="1:16" s="585" customFormat="1" ht="19.5" x14ac:dyDescent="0.2">
      <c r="A14" s="659"/>
      <c r="B14" s="597"/>
      <c r="C14" s="597"/>
      <c r="D14" s="1175" t="str">
        <f t="shared" si="0"/>
        <v/>
      </c>
      <c r="E14" s="1175" t="str">
        <f t="shared" si="1"/>
        <v/>
      </c>
      <c r="F14" s="735"/>
      <c r="G14" s="611"/>
      <c r="H14" s="611"/>
      <c r="I14" s="613"/>
      <c r="J14" s="613"/>
      <c r="K14" s="613"/>
      <c r="L14" s="749"/>
      <c r="M14" s="644"/>
    </row>
    <row r="15" spans="1:16" s="585" customFormat="1" ht="19.5" x14ac:dyDescent="0.2">
      <c r="A15" s="659"/>
      <c r="B15" s="597"/>
      <c r="C15" s="597"/>
      <c r="D15" s="1175" t="str">
        <f t="shared" si="0"/>
        <v/>
      </c>
      <c r="E15" s="1175" t="str">
        <f t="shared" si="1"/>
        <v/>
      </c>
      <c r="F15" s="735"/>
      <c r="G15" s="611"/>
      <c r="H15" s="611"/>
      <c r="I15" s="613"/>
      <c r="J15" s="613"/>
      <c r="K15" s="613"/>
      <c r="L15" s="749"/>
      <c r="M15" s="644"/>
    </row>
    <row r="16" spans="1:16" s="585" customFormat="1" ht="19.5" x14ac:dyDescent="0.2">
      <c r="A16" s="659"/>
      <c r="B16" s="597"/>
      <c r="C16" s="597"/>
      <c r="D16" s="1175" t="str">
        <f t="shared" si="0"/>
        <v/>
      </c>
      <c r="E16" s="1175" t="str">
        <f t="shared" si="1"/>
        <v/>
      </c>
      <c r="F16" s="735"/>
      <c r="G16" s="611"/>
      <c r="H16" s="611"/>
      <c r="I16" s="613"/>
      <c r="J16" s="613"/>
      <c r="K16" s="613"/>
      <c r="L16" s="749"/>
      <c r="M16" s="644"/>
    </row>
    <row r="17" spans="1:13" s="585" customFormat="1" ht="19.5" x14ac:dyDescent="0.2">
      <c r="A17" s="659"/>
      <c r="B17" s="597"/>
      <c r="C17" s="597"/>
      <c r="D17" s="1175" t="str">
        <f t="shared" si="0"/>
        <v/>
      </c>
      <c r="E17" s="1175" t="str">
        <f t="shared" si="1"/>
        <v/>
      </c>
      <c r="F17" s="735"/>
      <c r="G17" s="611"/>
      <c r="H17" s="611"/>
      <c r="I17" s="613"/>
      <c r="J17" s="613"/>
      <c r="K17" s="613"/>
      <c r="L17" s="749"/>
      <c r="M17" s="644"/>
    </row>
    <row r="18" spans="1:13" s="585" customFormat="1" ht="19.5" x14ac:dyDescent="0.2">
      <c r="A18" s="659"/>
      <c r="B18" s="597"/>
      <c r="C18" s="597"/>
      <c r="D18" s="1175" t="str">
        <f t="shared" ref="D18:D23" si="2">IF(ISBLANK(A18),"", "EMPG-S")</f>
        <v/>
      </c>
      <c r="E18" s="1175" t="str">
        <f t="shared" ref="E18:E23" si="3">IF(ISBLANK(A18),"", "EMG")</f>
        <v/>
      </c>
      <c r="F18" s="735"/>
      <c r="G18" s="611"/>
      <c r="H18" s="611"/>
      <c r="I18" s="613"/>
      <c r="J18" s="613"/>
      <c r="K18" s="613"/>
      <c r="L18" s="749"/>
      <c r="M18" s="644"/>
    </row>
    <row r="19" spans="1:13" s="585" customFormat="1" ht="19.5" x14ac:dyDescent="0.2">
      <c r="A19" s="659"/>
      <c r="B19" s="597"/>
      <c r="C19" s="597"/>
      <c r="D19" s="1175" t="str">
        <f t="shared" si="2"/>
        <v/>
      </c>
      <c r="E19" s="1175" t="str">
        <f t="shared" si="3"/>
        <v/>
      </c>
      <c r="F19" s="735"/>
      <c r="G19" s="611"/>
      <c r="H19" s="611"/>
      <c r="I19" s="613"/>
      <c r="J19" s="613"/>
      <c r="K19" s="613"/>
      <c r="L19" s="749"/>
      <c r="M19" s="644"/>
    </row>
    <row r="20" spans="1:13" s="585" customFormat="1" ht="19.5" x14ac:dyDescent="0.2">
      <c r="A20" s="659"/>
      <c r="B20" s="597"/>
      <c r="C20" s="597"/>
      <c r="D20" s="1175" t="str">
        <f t="shared" si="2"/>
        <v/>
      </c>
      <c r="E20" s="1175" t="str">
        <f t="shared" si="3"/>
        <v/>
      </c>
      <c r="F20" s="735"/>
      <c r="G20" s="611"/>
      <c r="H20" s="611"/>
      <c r="I20" s="613"/>
      <c r="J20" s="613"/>
      <c r="K20" s="613"/>
      <c r="L20" s="749"/>
      <c r="M20" s="644"/>
    </row>
    <row r="21" spans="1:13" s="585" customFormat="1" ht="19.5" x14ac:dyDescent="0.2">
      <c r="A21" s="659"/>
      <c r="B21" s="597"/>
      <c r="C21" s="597"/>
      <c r="D21" s="1175" t="str">
        <f t="shared" si="2"/>
        <v/>
      </c>
      <c r="E21" s="1175" t="str">
        <f t="shared" si="3"/>
        <v/>
      </c>
      <c r="F21" s="735"/>
      <c r="G21" s="611"/>
      <c r="H21" s="611"/>
      <c r="I21" s="613"/>
      <c r="J21" s="613"/>
      <c r="K21" s="613"/>
      <c r="L21" s="749"/>
      <c r="M21" s="644"/>
    </row>
    <row r="22" spans="1:13" s="585" customFormat="1" ht="19.5" x14ac:dyDescent="0.2">
      <c r="A22" s="659"/>
      <c r="B22" s="597"/>
      <c r="C22" s="597"/>
      <c r="D22" s="1175" t="str">
        <f>IF(ISBLANK(A22),"", "EMPG-S")</f>
        <v/>
      </c>
      <c r="E22" s="1175" t="str">
        <f>IF(ISBLANK(A22),"", "EMG")</f>
        <v/>
      </c>
      <c r="F22" s="735"/>
      <c r="G22" s="611"/>
      <c r="H22" s="611"/>
      <c r="I22" s="613"/>
      <c r="J22" s="613"/>
      <c r="K22" s="613"/>
      <c r="L22" s="749"/>
      <c r="M22" s="644"/>
    </row>
    <row r="23" spans="1:13" s="585" customFormat="1" ht="19.5" x14ac:dyDescent="0.2">
      <c r="A23" s="659"/>
      <c r="B23" s="597"/>
      <c r="C23" s="597"/>
      <c r="D23" s="1175" t="str">
        <f t="shared" si="2"/>
        <v/>
      </c>
      <c r="E23" s="1175" t="str">
        <f t="shared" si="3"/>
        <v/>
      </c>
      <c r="F23" s="735"/>
      <c r="G23" s="611"/>
      <c r="H23" s="611"/>
      <c r="I23" s="613"/>
      <c r="J23" s="613"/>
      <c r="K23" s="613"/>
      <c r="L23" s="749"/>
      <c r="M23" s="644"/>
    </row>
    <row r="24" spans="1:13" s="585" customFormat="1" ht="19.5" x14ac:dyDescent="0.2">
      <c r="A24" s="659"/>
      <c r="B24" s="597"/>
      <c r="C24" s="597"/>
      <c r="D24" s="1175" t="str">
        <f t="shared" si="0"/>
        <v/>
      </c>
      <c r="E24" s="1175" t="str">
        <f t="shared" si="1"/>
        <v/>
      </c>
      <c r="F24" s="735"/>
      <c r="G24" s="611"/>
      <c r="H24" s="611"/>
      <c r="I24" s="613"/>
      <c r="J24" s="613"/>
      <c r="K24" s="613"/>
      <c r="L24" s="749"/>
      <c r="M24" s="644"/>
    </row>
    <row r="25" spans="1:13" s="585" customFormat="1" ht="19.5" x14ac:dyDescent="0.2">
      <c r="A25" s="659"/>
      <c r="B25" s="597"/>
      <c r="C25" s="597"/>
      <c r="D25" s="1175" t="str">
        <f t="shared" si="0"/>
        <v/>
      </c>
      <c r="E25" s="1175" t="str">
        <f t="shared" si="1"/>
        <v/>
      </c>
      <c r="F25" s="735"/>
      <c r="G25" s="611"/>
      <c r="H25" s="611"/>
      <c r="I25" s="613"/>
      <c r="J25" s="613"/>
      <c r="K25" s="613"/>
      <c r="L25" s="749"/>
      <c r="M25" s="644"/>
    </row>
    <row r="26" spans="1:13" s="585" customFormat="1" ht="19.5" x14ac:dyDescent="0.2">
      <c r="A26" s="659"/>
      <c r="B26" s="597"/>
      <c r="C26" s="597"/>
      <c r="D26" s="1175" t="str">
        <f t="shared" si="0"/>
        <v/>
      </c>
      <c r="E26" s="1175" t="str">
        <f t="shared" si="1"/>
        <v/>
      </c>
      <c r="F26" s="735"/>
      <c r="G26" s="611"/>
      <c r="H26" s="611"/>
      <c r="I26" s="613"/>
      <c r="J26" s="613"/>
      <c r="K26" s="613"/>
      <c r="L26" s="749"/>
      <c r="M26" s="644"/>
    </row>
    <row r="27" spans="1:13" s="585" customFormat="1" ht="19.5" x14ac:dyDescent="0.2">
      <c r="A27" s="659"/>
      <c r="B27" s="597"/>
      <c r="C27" s="597"/>
      <c r="D27" s="1175" t="str">
        <f t="shared" si="0"/>
        <v/>
      </c>
      <c r="E27" s="1175" t="str">
        <f t="shared" si="1"/>
        <v/>
      </c>
      <c r="F27" s="735"/>
      <c r="G27" s="611"/>
      <c r="H27" s="611"/>
      <c r="I27" s="613"/>
      <c r="J27" s="613"/>
      <c r="K27" s="613"/>
      <c r="L27" s="749"/>
      <c r="M27" s="644"/>
    </row>
    <row r="28" spans="1:13" s="585" customFormat="1" ht="19.5" x14ac:dyDescent="0.2">
      <c r="A28" s="659"/>
      <c r="B28" s="597"/>
      <c r="C28" s="597"/>
      <c r="D28" s="1175" t="str">
        <f t="shared" si="0"/>
        <v/>
      </c>
      <c r="E28" s="1175" t="str">
        <f t="shared" si="1"/>
        <v/>
      </c>
      <c r="F28" s="735"/>
      <c r="G28" s="611"/>
      <c r="H28" s="611"/>
      <c r="I28" s="613"/>
      <c r="J28" s="613"/>
      <c r="K28" s="613"/>
      <c r="L28" s="749"/>
      <c r="M28" s="644"/>
    </row>
    <row r="29" spans="1:13" s="585" customFormat="1" ht="19.5" x14ac:dyDescent="0.2">
      <c r="A29" s="659"/>
      <c r="B29" s="597"/>
      <c r="C29" s="597"/>
      <c r="D29" s="1175" t="str">
        <f t="shared" si="0"/>
        <v/>
      </c>
      <c r="E29" s="1175" t="str">
        <f t="shared" si="1"/>
        <v/>
      </c>
      <c r="F29" s="735"/>
      <c r="G29" s="611"/>
      <c r="H29" s="611"/>
      <c r="I29" s="613"/>
      <c r="J29" s="613"/>
      <c r="K29" s="613"/>
      <c r="L29" s="749"/>
      <c r="M29" s="644"/>
    </row>
    <row r="30" spans="1:13" s="585" customFormat="1" ht="19.5" x14ac:dyDescent="0.2">
      <c r="A30" s="659"/>
      <c r="B30" s="597"/>
      <c r="C30" s="597"/>
      <c r="D30" s="1175" t="str">
        <f t="shared" si="0"/>
        <v/>
      </c>
      <c r="E30" s="1175" t="str">
        <f t="shared" si="1"/>
        <v/>
      </c>
      <c r="F30" s="735"/>
      <c r="G30" s="611"/>
      <c r="H30" s="611"/>
      <c r="I30" s="613"/>
      <c r="J30" s="613"/>
      <c r="K30" s="613"/>
      <c r="L30" s="749"/>
      <c r="M30" s="644"/>
    </row>
    <row r="31" spans="1:13" s="585" customFormat="1" ht="19.5" x14ac:dyDescent="0.2">
      <c r="A31" s="659"/>
      <c r="B31" s="597"/>
      <c r="C31" s="597"/>
      <c r="D31" s="1175" t="str">
        <f t="shared" si="0"/>
        <v/>
      </c>
      <c r="E31" s="1175" t="str">
        <f t="shared" si="1"/>
        <v/>
      </c>
      <c r="F31" s="735"/>
      <c r="G31" s="611"/>
      <c r="H31" s="611"/>
      <c r="I31" s="613"/>
      <c r="J31" s="613"/>
      <c r="K31" s="613"/>
      <c r="L31" s="749"/>
      <c r="M31" s="644"/>
    </row>
    <row r="32" spans="1:13" s="585" customFormat="1" ht="19.5" x14ac:dyDescent="0.2">
      <c r="A32" s="659"/>
      <c r="B32" s="597"/>
      <c r="C32" s="597"/>
      <c r="D32" s="1175" t="str">
        <f t="shared" si="0"/>
        <v/>
      </c>
      <c r="E32" s="1175" t="str">
        <f t="shared" si="1"/>
        <v/>
      </c>
      <c r="F32" s="735"/>
      <c r="G32" s="611"/>
      <c r="H32" s="611"/>
      <c r="I32" s="613"/>
      <c r="J32" s="613"/>
      <c r="K32" s="613"/>
      <c r="L32" s="749"/>
      <c r="M32" s="644"/>
    </row>
    <row r="33" spans="1:13" s="585" customFormat="1" ht="19.5" x14ac:dyDescent="0.2">
      <c r="A33" s="659"/>
      <c r="B33" s="597"/>
      <c r="C33" s="597"/>
      <c r="D33" s="1175" t="str">
        <f t="shared" si="0"/>
        <v/>
      </c>
      <c r="E33" s="1175" t="str">
        <f t="shared" si="1"/>
        <v/>
      </c>
      <c r="F33" s="735"/>
      <c r="G33" s="611"/>
      <c r="H33" s="611"/>
      <c r="I33" s="613"/>
      <c r="J33" s="613"/>
      <c r="K33" s="613"/>
      <c r="L33" s="749"/>
      <c r="M33" s="644"/>
    </row>
    <row r="34" spans="1:13" s="585" customFormat="1" ht="19.5" x14ac:dyDescent="0.2">
      <c r="A34" s="659"/>
      <c r="B34" s="597"/>
      <c r="C34" s="597"/>
      <c r="D34" s="1175" t="str">
        <f t="shared" si="0"/>
        <v/>
      </c>
      <c r="E34" s="1175" t="str">
        <f t="shared" si="1"/>
        <v/>
      </c>
      <c r="F34" s="735"/>
      <c r="G34" s="611"/>
      <c r="H34" s="611"/>
      <c r="I34" s="613"/>
      <c r="J34" s="613"/>
      <c r="K34" s="613"/>
      <c r="L34" s="749"/>
      <c r="M34" s="644"/>
    </row>
    <row r="35" spans="1:13" s="585" customFormat="1" ht="19.5" x14ac:dyDescent="0.2">
      <c r="A35" s="659"/>
      <c r="B35" s="597"/>
      <c r="C35" s="597"/>
      <c r="D35" s="1175" t="str">
        <f t="shared" si="0"/>
        <v/>
      </c>
      <c r="E35" s="1175" t="str">
        <f t="shared" si="1"/>
        <v/>
      </c>
      <c r="F35" s="735"/>
      <c r="G35" s="611"/>
      <c r="H35" s="611"/>
      <c r="I35" s="613"/>
      <c r="J35" s="613"/>
      <c r="K35" s="613"/>
      <c r="L35" s="749"/>
      <c r="M35" s="644"/>
    </row>
    <row r="36" spans="1:13" s="585" customFormat="1" ht="19.5" x14ac:dyDescent="0.2">
      <c r="A36" s="659"/>
      <c r="B36" s="597"/>
      <c r="C36" s="597"/>
      <c r="D36" s="1175" t="str">
        <f t="shared" si="0"/>
        <v/>
      </c>
      <c r="E36" s="1175" t="str">
        <f t="shared" si="1"/>
        <v/>
      </c>
      <c r="F36" s="735"/>
      <c r="G36" s="611"/>
      <c r="H36" s="611"/>
      <c r="I36" s="613"/>
      <c r="J36" s="613"/>
      <c r="K36" s="613"/>
      <c r="L36" s="749"/>
      <c r="M36" s="644"/>
    </row>
    <row r="37" spans="1:13" s="585" customFormat="1" ht="19.5" x14ac:dyDescent="0.2">
      <c r="A37" s="659"/>
      <c r="B37" s="597"/>
      <c r="C37" s="597"/>
      <c r="D37" s="1175" t="str">
        <f t="shared" si="0"/>
        <v/>
      </c>
      <c r="E37" s="1175" t="str">
        <f t="shared" si="1"/>
        <v/>
      </c>
      <c r="F37" s="735"/>
      <c r="G37" s="611"/>
      <c r="H37" s="611"/>
      <c r="I37" s="613"/>
      <c r="J37" s="613"/>
      <c r="K37" s="613"/>
      <c r="L37" s="749"/>
      <c r="M37" s="644"/>
    </row>
    <row r="38" spans="1:13" s="585" customFormat="1" ht="19.5" x14ac:dyDescent="0.2">
      <c r="A38" s="659"/>
      <c r="B38" s="597"/>
      <c r="C38" s="597"/>
      <c r="D38" s="1175" t="str">
        <f t="shared" si="0"/>
        <v/>
      </c>
      <c r="E38" s="1175" t="str">
        <f t="shared" si="1"/>
        <v/>
      </c>
      <c r="F38" s="735"/>
      <c r="G38" s="611"/>
      <c r="H38" s="611"/>
      <c r="I38" s="613"/>
      <c r="J38" s="613"/>
      <c r="K38" s="613"/>
      <c r="L38" s="749"/>
      <c r="M38" s="644"/>
    </row>
    <row r="39" spans="1:13" s="585" customFormat="1" ht="19.5" x14ac:dyDescent="0.2">
      <c r="A39" s="659"/>
      <c r="B39" s="597"/>
      <c r="C39" s="597"/>
      <c r="D39" s="1175" t="str">
        <f t="shared" si="0"/>
        <v/>
      </c>
      <c r="E39" s="1175" t="str">
        <f t="shared" si="1"/>
        <v/>
      </c>
      <c r="F39" s="735"/>
      <c r="G39" s="611"/>
      <c r="H39" s="611"/>
      <c r="I39" s="613"/>
      <c r="J39" s="613"/>
      <c r="K39" s="613"/>
      <c r="L39" s="749"/>
      <c r="M39" s="644"/>
    </row>
    <row r="40" spans="1:13" s="585" customFormat="1" ht="19.5" x14ac:dyDescent="0.2">
      <c r="A40" s="659"/>
      <c r="B40" s="597"/>
      <c r="C40" s="597"/>
      <c r="D40" s="1175" t="str">
        <f t="shared" si="0"/>
        <v/>
      </c>
      <c r="E40" s="1175" t="str">
        <f t="shared" si="1"/>
        <v/>
      </c>
      <c r="F40" s="735"/>
      <c r="G40" s="611"/>
      <c r="H40" s="611"/>
      <c r="I40" s="613"/>
      <c r="J40" s="613"/>
      <c r="K40" s="613"/>
      <c r="L40" s="749"/>
      <c r="M40" s="644"/>
    </row>
    <row r="41" spans="1:13" s="585" customFormat="1" ht="19.5" x14ac:dyDescent="0.2">
      <c r="A41" s="659"/>
      <c r="B41" s="597"/>
      <c r="C41" s="597"/>
      <c r="D41" s="1175" t="str">
        <f t="shared" si="0"/>
        <v/>
      </c>
      <c r="E41" s="1175" t="str">
        <f t="shared" si="1"/>
        <v/>
      </c>
      <c r="F41" s="735"/>
      <c r="G41" s="611"/>
      <c r="H41" s="611"/>
      <c r="I41" s="613"/>
      <c r="J41" s="613"/>
      <c r="K41" s="613"/>
      <c r="L41" s="749"/>
      <c r="M41" s="644"/>
    </row>
    <row r="42" spans="1:13" s="585" customFormat="1" ht="19.5" x14ac:dyDescent="0.2">
      <c r="A42" s="659"/>
      <c r="B42" s="597"/>
      <c r="C42" s="597"/>
      <c r="D42" s="1175" t="str">
        <f t="shared" si="0"/>
        <v/>
      </c>
      <c r="E42" s="1175" t="str">
        <f t="shared" si="1"/>
        <v/>
      </c>
      <c r="F42" s="735"/>
      <c r="G42" s="611"/>
      <c r="H42" s="611"/>
      <c r="I42" s="613"/>
      <c r="J42" s="613"/>
      <c r="K42" s="613"/>
      <c r="L42" s="749"/>
      <c r="M42" s="644"/>
    </row>
    <row r="43" spans="1:13" s="585" customFormat="1" ht="19.5" x14ac:dyDescent="0.2">
      <c r="A43" s="659"/>
      <c r="B43" s="597"/>
      <c r="C43" s="597"/>
      <c r="D43" s="1175" t="str">
        <f t="shared" si="0"/>
        <v/>
      </c>
      <c r="E43" s="1175" t="str">
        <f t="shared" si="1"/>
        <v/>
      </c>
      <c r="F43" s="735"/>
      <c r="G43" s="611"/>
      <c r="H43" s="611"/>
      <c r="I43" s="613"/>
      <c r="J43" s="613"/>
      <c r="K43" s="613"/>
      <c r="L43" s="749"/>
      <c r="M43" s="644"/>
    </row>
    <row r="44" spans="1:13" s="585" customFormat="1" ht="19.5" x14ac:dyDescent="0.2">
      <c r="A44" s="659"/>
      <c r="B44" s="597"/>
      <c r="C44" s="597"/>
      <c r="D44" s="1175" t="str">
        <f t="shared" si="0"/>
        <v/>
      </c>
      <c r="E44" s="1175" t="str">
        <f t="shared" si="1"/>
        <v/>
      </c>
      <c r="F44" s="735"/>
      <c r="G44" s="611"/>
      <c r="H44" s="611"/>
      <c r="I44" s="613"/>
      <c r="J44" s="613"/>
      <c r="K44" s="613"/>
      <c r="L44" s="749"/>
      <c r="M44" s="644"/>
    </row>
    <row r="45" spans="1:13" s="585" customFormat="1" ht="19.5" x14ac:dyDescent="0.2">
      <c r="A45" s="659"/>
      <c r="B45" s="597"/>
      <c r="C45" s="597"/>
      <c r="D45" s="1175" t="str">
        <f t="shared" si="0"/>
        <v/>
      </c>
      <c r="E45" s="1175" t="str">
        <f t="shared" si="1"/>
        <v/>
      </c>
      <c r="F45" s="735"/>
      <c r="G45" s="611"/>
      <c r="H45" s="611"/>
      <c r="I45" s="613"/>
      <c r="J45" s="613"/>
      <c r="K45" s="613"/>
      <c r="L45" s="749"/>
      <c r="M45" s="644"/>
    </row>
    <row r="46" spans="1:13" s="585" customFormat="1" ht="19.5" x14ac:dyDescent="0.2">
      <c r="A46" s="659"/>
      <c r="B46" s="597"/>
      <c r="C46" s="597"/>
      <c r="D46" s="1175" t="str">
        <f t="shared" si="0"/>
        <v/>
      </c>
      <c r="E46" s="1175" t="str">
        <f t="shared" si="1"/>
        <v/>
      </c>
      <c r="F46" s="735"/>
      <c r="G46" s="611"/>
      <c r="H46" s="611"/>
      <c r="I46" s="613"/>
      <c r="J46" s="613"/>
      <c r="K46" s="613"/>
      <c r="L46" s="749"/>
      <c r="M46" s="644"/>
    </row>
    <row r="47" spans="1:13" s="585" customFormat="1" ht="19.5" x14ac:dyDescent="0.2">
      <c r="A47" s="659"/>
      <c r="B47" s="597"/>
      <c r="C47" s="597"/>
      <c r="D47" s="1175" t="str">
        <f t="shared" si="0"/>
        <v/>
      </c>
      <c r="E47" s="1175" t="str">
        <f t="shared" si="1"/>
        <v/>
      </c>
      <c r="F47" s="735"/>
      <c r="G47" s="611"/>
      <c r="H47" s="611"/>
      <c r="I47" s="613"/>
      <c r="J47" s="613"/>
      <c r="K47" s="613"/>
      <c r="L47" s="749"/>
      <c r="M47" s="644"/>
    </row>
    <row r="48" spans="1:13" s="585" customFormat="1" ht="19.5" x14ac:dyDescent="0.2">
      <c r="A48" s="659"/>
      <c r="B48" s="597"/>
      <c r="C48" s="597"/>
      <c r="D48" s="1175" t="str">
        <f t="shared" si="0"/>
        <v/>
      </c>
      <c r="E48" s="1175" t="str">
        <f t="shared" si="1"/>
        <v/>
      </c>
      <c r="F48" s="735"/>
      <c r="G48" s="611"/>
      <c r="H48" s="611"/>
      <c r="I48" s="613"/>
      <c r="J48" s="613"/>
      <c r="K48" s="613"/>
      <c r="L48" s="749"/>
      <c r="M48" s="644"/>
    </row>
    <row r="49" spans="1:13" s="585" customFormat="1" ht="19.5" x14ac:dyDescent="0.2">
      <c r="A49" s="659"/>
      <c r="B49" s="597"/>
      <c r="C49" s="597"/>
      <c r="D49" s="1175" t="str">
        <f t="shared" ref="D49:D80" si="4">IF(ISBLANK(A49),"", "EMPG-S")</f>
        <v/>
      </c>
      <c r="E49" s="1175" t="str">
        <f t="shared" ref="E49:E80" si="5">IF(ISBLANK(A49),"", "EMG")</f>
        <v/>
      </c>
      <c r="F49" s="735"/>
      <c r="G49" s="611"/>
      <c r="H49" s="611"/>
      <c r="I49" s="613"/>
      <c r="J49" s="613"/>
      <c r="K49" s="613"/>
      <c r="L49" s="749"/>
      <c r="M49" s="644"/>
    </row>
    <row r="50" spans="1:13" s="585" customFormat="1" ht="19.5" x14ac:dyDescent="0.2">
      <c r="A50" s="659"/>
      <c r="B50" s="597"/>
      <c r="C50" s="597"/>
      <c r="D50" s="1175" t="str">
        <f t="shared" si="4"/>
        <v/>
      </c>
      <c r="E50" s="1175" t="str">
        <f t="shared" si="5"/>
        <v/>
      </c>
      <c r="F50" s="735"/>
      <c r="G50" s="611"/>
      <c r="H50" s="611"/>
      <c r="I50" s="613"/>
      <c r="J50" s="613"/>
      <c r="K50" s="613"/>
      <c r="L50" s="749"/>
      <c r="M50" s="644"/>
    </row>
    <row r="51" spans="1:13" s="585" customFormat="1" ht="19.5" x14ac:dyDescent="0.2">
      <c r="A51" s="659"/>
      <c r="B51" s="597"/>
      <c r="C51" s="597"/>
      <c r="D51" s="1175" t="str">
        <f t="shared" si="4"/>
        <v/>
      </c>
      <c r="E51" s="1175" t="str">
        <f t="shared" si="5"/>
        <v/>
      </c>
      <c r="F51" s="735"/>
      <c r="G51" s="611"/>
      <c r="H51" s="611"/>
      <c r="I51" s="613"/>
      <c r="J51" s="613"/>
      <c r="K51" s="613"/>
      <c r="L51" s="749"/>
      <c r="M51" s="644"/>
    </row>
    <row r="52" spans="1:13" s="585" customFormat="1" ht="19.5" x14ac:dyDescent="0.2">
      <c r="A52" s="659"/>
      <c r="B52" s="597"/>
      <c r="C52" s="597"/>
      <c r="D52" s="1175" t="str">
        <f t="shared" si="4"/>
        <v/>
      </c>
      <c r="E52" s="1175" t="str">
        <f t="shared" si="5"/>
        <v/>
      </c>
      <c r="F52" s="735"/>
      <c r="G52" s="611"/>
      <c r="H52" s="611"/>
      <c r="I52" s="613"/>
      <c r="J52" s="613"/>
      <c r="K52" s="613"/>
      <c r="L52" s="749"/>
      <c r="M52" s="644"/>
    </row>
    <row r="53" spans="1:13" s="585" customFormat="1" ht="19.5" x14ac:dyDescent="0.2">
      <c r="A53" s="659"/>
      <c r="B53" s="597"/>
      <c r="C53" s="597"/>
      <c r="D53" s="1175" t="str">
        <f t="shared" si="4"/>
        <v/>
      </c>
      <c r="E53" s="1175" t="str">
        <f t="shared" si="5"/>
        <v/>
      </c>
      <c r="F53" s="735"/>
      <c r="G53" s="611"/>
      <c r="H53" s="611"/>
      <c r="I53" s="613"/>
      <c r="J53" s="613"/>
      <c r="K53" s="613"/>
      <c r="L53" s="749"/>
      <c r="M53" s="644"/>
    </row>
    <row r="54" spans="1:13" s="585" customFormat="1" ht="19.5" x14ac:dyDescent="0.2">
      <c r="A54" s="659"/>
      <c r="B54" s="597"/>
      <c r="C54" s="597"/>
      <c r="D54" s="1175" t="str">
        <f t="shared" si="4"/>
        <v/>
      </c>
      <c r="E54" s="1175" t="str">
        <f t="shared" si="5"/>
        <v/>
      </c>
      <c r="F54" s="735"/>
      <c r="G54" s="611"/>
      <c r="H54" s="611"/>
      <c r="I54" s="613"/>
      <c r="J54" s="613"/>
      <c r="K54" s="613"/>
      <c r="L54" s="749"/>
      <c r="M54" s="644"/>
    </row>
    <row r="55" spans="1:13" s="585" customFormat="1" ht="19.5" x14ac:dyDescent="0.2">
      <c r="A55" s="659"/>
      <c r="B55" s="597"/>
      <c r="C55" s="597"/>
      <c r="D55" s="1175" t="str">
        <f t="shared" si="4"/>
        <v/>
      </c>
      <c r="E55" s="1175" t="str">
        <f t="shared" si="5"/>
        <v/>
      </c>
      <c r="F55" s="735"/>
      <c r="G55" s="611"/>
      <c r="H55" s="611"/>
      <c r="I55" s="613"/>
      <c r="J55" s="613"/>
      <c r="K55" s="613"/>
      <c r="L55" s="749"/>
      <c r="M55" s="644"/>
    </row>
    <row r="56" spans="1:13" s="585" customFormat="1" ht="19.5" x14ac:dyDescent="0.2">
      <c r="A56" s="659"/>
      <c r="B56" s="597"/>
      <c r="C56" s="597"/>
      <c r="D56" s="1175" t="str">
        <f t="shared" si="4"/>
        <v/>
      </c>
      <c r="E56" s="1175" t="str">
        <f t="shared" si="5"/>
        <v/>
      </c>
      <c r="F56" s="735"/>
      <c r="G56" s="611"/>
      <c r="H56" s="611"/>
      <c r="I56" s="613"/>
      <c r="J56" s="613"/>
      <c r="K56" s="613"/>
      <c r="L56" s="749"/>
      <c r="M56" s="644"/>
    </row>
    <row r="57" spans="1:13" s="585" customFormat="1" ht="19.5" x14ac:dyDescent="0.2">
      <c r="A57" s="659"/>
      <c r="B57" s="597"/>
      <c r="C57" s="597"/>
      <c r="D57" s="1175" t="str">
        <f t="shared" si="4"/>
        <v/>
      </c>
      <c r="E57" s="1175" t="str">
        <f t="shared" si="5"/>
        <v/>
      </c>
      <c r="F57" s="735"/>
      <c r="G57" s="611"/>
      <c r="H57" s="611"/>
      <c r="I57" s="613"/>
      <c r="J57" s="613"/>
      <c r="K57" s="613"/>
      <c r="L57" s="749"/>
      <c r="M57" s="644"/>
    </row>
    <row r="58" spans="1:13" s="585" customFormat="1" ht="19.5" x14ac:dyDescent="0.2">
      <c r="A58" s="659"/>
      <c r="B58" s="597"/>
      <c r="C58" s="597"/>
      <c r="D58" s="1175" t="str">
        <f t="shared" si="4"/>
        <v/>
      </c>
      <c r="E58" s="1175" t="str">
        <f t="shared" si="5"/>
        <v/>
      </c>
      <c r="F58" s="735"/>
      <c r="G58" s="611"/>
      <c r="H58" s="611"/>
      <c r="I58" s="613"/>
      <c r="J58" s="613"/>
      <c r="K58" s="613"/>
      <c r="L58" s="749"/>
      <c r="M58" s="644"/>
    </row>
    <row r="59" spans="1:13" s="585" customFormat="1" ht="19.5" x14ac:dyDescent="0.2">
      <c r="A59" s="659"/>
      <c r="B59" s="597"/>
      <c r="C59" s="597"/>
      <c r="D59" s="1175" t="str">
        <f t="shared" si="4"/>
        <v/>
      </c>
      <c r="E59" s="1175" t="str">
        <f t="shared" si="5"/>
        <v/>
      </c>
      <c r="F59" s="735"/>
      <c r="G59" s="611"/>
      <c r="H59" s="611"/>
      <c r="I59" s="613"/>
      <c r="J59" s="613"/>
      <c r="K59" s="613"/>
      <c r="L59" s="749"/>
      <c r="M59" s="644"/>
    </row>
    <row r="60" spans="1:13" s="585" customFormat="1" ht="19.5" x14ac:dyDescent="0.2">
      <c r="A60" s="659"/>
      <c r="B60" s="597"/>
      <c r="C60" s="597"/>
      <c r="D60" s="1175" t="str">
        <f t="shared" si="4"/>
        <v/>
      </c>
      <c r="E60" s="1175" t="str">
        <f t="shared" si="5"/>
        <v/>
      </c>
      <c r="F60" s="735"/>
      <c r="G60" s="611"/>
      <c r="H60" s="611"/>
      <c r="I60" s="613"/>
      <c r="J60" s="613"/>
      <c r="K60" s="613"/>
      <c r="L60" s="749"/>
      <c r="M60" s="644"/>
    </row>
    <row r="61" spans="1:13" s="585" customFormat="1" ht="19.5" x14ac:dyDescent="0.2">
      <c r="A61" s="659"/>
      <c r="B61" s="597"/>
      <c r="C61" s="597"/>
      <c r="D61" s="1175" t="str">
        <f t="shared" si="4"/>
        <v/>
      </c>
      <c r="E61" s="1175" t="str">
        <f t="shared" si="5"/>
        <v/>
      </c>
      <c r="F61" s="735"/>
      <c r="G61" s="611"/>
      <c r="H61" s="611"/>
      <c r="I61" s="613"/>
      <c r="J61" s="613"/>
      <c r="K61" s="613"/>
      <c r="L61" s="749"/>
      <c r="M61" s="644"/>
    </row>
    <row r="62" spans="1:13" s="585" customFormat="1" ht="19.5" x14ac:dyDescent="0.2">
      <c r="A62" s="659"/>
      <c r="B62" s="597"/>
      <c r="C62" s="597"/>
      <c r="D62" s="1175" t="str">
        <f t="shared" si="4"/>
        <v/>
      </c>
      <c r="E62" s="1175" t="str">
        <f t="shared" si="5"/>
        <v/>
      </c>
      <c r="F62" s="735"/>
      <c r="G62" s="611"/>
      <c r="H62" s="611"/>
      <c r="I62" s="613"/>
      <c r="J62" s="613"/>
      <c r="K62" s="613"/>
      <c r="L62" s="749"/>
      <c r="M62" s="644"/>
    </row>
    <row r="63" spans="1:13" s="585" customFormat="1" ht="19.5" x14ac:dyDescent="0.2">
      <c r="A63" s="659"/>
      <c r="B63" s="597"/>
      <c r="C63" s="597"/>
      <c r="D63" s="1175" t="str">
        <f t="shared" si="4"/>
        <v/>
      </c>
      <c r="E63" s="1175" t="str">
        <f t="shared" si="5"/>
        <v/>
      </c>
      <c r="F63" s="735"/>
      <c r="G63" s="611"/>
      <c r="H63" s="611"/>
      <c r="I63" s="613"/>
      <c r="J63" s="613"/>
      <c r="K63" s="613"/>
      <c r="L63" s="749"/>
      <c r="M63" s="644"/>
    </row>
    <row r="64" spans="1:13" s="585" customFormat="1" ht="19.5" x14ac:dyDescent="0.2">
      <c r="A64" s="659"/>
      <c r="B64" s="597"/>
      <c r="C64" s="597"/>
      <c r="D64" s="1175" t="str">
        <f t="shared" si="4"/>
        <v/>
      </c>
      <c r="E64" s="1175" t="str">
        <f t="shared" si="5"/>
        <v/>
      </c>
      <c r="F64" s="735"/>
      <c r="G64" s="611"/>
      <c r="H64" s="611"/>
      <c r="I64" s="613"/>
      <c r="J64" s="613"/>
      <c r="K64" s="613"/>
      <c r="L64" s="749"/>
      <c r="M64" s="644"/>
    </row>
    <row r="65" spans="1:13" s="585" customFormat="1" ht="19.5" x14ac:dyDescent="0.2">
      <c r="A65" s="659"/>
      <c r="B65" s="597"/>
      <c r="C65" s="597"/>
      <c r="D65" s="1175" t="str">
        <f t="shared" si="4"/>
        <v/>
      </c>
      <c r="E65" s="1175" t="str">
        <f t="shared" si="5"/>
        <v/>
      </c>
      <c r="F65" s="735"/>
      <c r="G65" s="611"/>
      <c r="H65" s="611"/>
      <c r="I65" s="613"/>
      <c r="J65" s="613"/>
      <c r="K65" s="613"/>
      <c r="L65" s="749"/>
      <c r="M65" s="644"/>
    </row>
    <row r="66" spans="1:13" s="585" customFormat="1" ht="19.5" x14ac:dyDescent="0.2">
      <c r="A66" s="659"/>
      <c r="B66" s="597"/>
      <c r="C66" s="597"/>
      <c r="D66" s="1175" t="str">
        <f t="shared" si="4"/>
        <v/>
      </c>
      <c r="E66" s="1175" t="str">
        <f t="shared" si="5"/>
        <v/>
      </c>
      <c r="F66" s="735"/>
      <c r="G66" s="611"/>
      <c r="H66" s="611"/>
      <c r="I66" s="613"/>
      <c r="J66" s="613"/>
      <c r="K66" s="613"/>
      <c r="L66" s="749"/>
      <c r="M66" s="644"/>
    </row>
    <row r="67" spans="1:13" s="585" customFormat="1" ht="19.5" x14ac:dyDescent="0.2">
      <c r="A67" s="659"/>
      <c r="B67" s="597"/>
      <c r="C67" s="597"/>
      <c r="D67" s="1175" t="str">
        <f t="shared" si="4"/>
        <v/>
      </c>
      <c r="E67" s="1175" t="str">
        <f t="shared" si="5"/>
        <v/>
      </c>
      <c r="F67" s="735"/>
      <c r="G67" s="611"/>
      <c r="H67" s="611"/>
      <c r="I67" s="613"/>
      <c r="J67" s="613"/>
      <c r="K67" s="613"/>
      <c r="L67" s="749"/>
      <c r="M67" s="644"/>
    </row>
    <row r="68" spans="1:13" s="585" customFormat="1" ht="19.5" x14ac:dyDescent="0.2">
      <c r="A68" s="659"/>
      <c r="B68" s="597"/>
      <c r="C68" s="597"/>
      <c r="D68" s="1175" t="str">
        <f t="shared" si="4"/>
        <v/>
      </c>
      <c r="E68" s="1175" t="str">
        <f t="shared" si="5"/>
        <v/>
      </c>
      <c r="F68" s="735"/>
      <c r="G68" s="611"/>
      <c r="H68" s="611"/>
      <c r="I68" s="613"/>
      <c r="J68" s="613"/>
      <c r="K68" s="613"/>
      <c r="L68" s="749"/>
      <c r="M68" s="644"/>
    </row>
    <row r="69" spans="1:13" s="585" customFormat="1" ht="19.5" x14ac:dyDescent="0.2">
      <c r="A69" s="659"/>
      <c r="B69" s="597"/>
      <c r="C69" s="597"/>
      <c r="D69" s="1175" t="str">
        <f t="shared" si="4"/>
        <v/>
      </c>
      <c r="E69" s="1175" t="str">
        <f t="shared" si="5"/>
        <v/>
      </c>
      <c r="F69" s="735"/>
      <c r="G69" s="611"/>
      <c r="H69" s="611"/>
      <c r="I69" s="613"/>
      <c r="J69" s="613"/>
      <c r="K69" s="613"/>
      <c r="L69" s="749"/>
      <c r="M69" s="644"/>
    </row>
    <row r="70" spans="1:13" s="585" customFormat="1" ht="19.5" x14ac:dyDescent="0.2">
      <c r="A70" s="659"/>
      <c r="B70" s="597"/>
      <c r="C70" s="597"/>
      <c r="D70" s="1175" t="str">
        <f t="shared" si="4"/>
        <v/>
      </c>
      <c r="E70" s="1175" t="str">
        <f t="shared" si="5"/>
        <v/>
      </c>
      <c r="F70" s="735"/>
      <c r="G70" s="611"/>
      <c r="H70" s="611"/>
      <c r="I70" s="613"/>
      <c r="J70" s="613"/>
      <c r="K70" s="613"/>
      <c r="L70" s="749"/>
      <c r="M70" s="644"/>
    </row>
    <row r="71" spans="1:13" s="585" customFormat="1" ht="19.5" x14ac:dyDescent="0.2">
      <c r="A71" s="659"/>
      <c r="B71" s="597"/>
      <c r="C71" s="597"/>
      <c r="D71" s="1175" t="str">
        <f t="shared" si="4"/>
        <v/>
      </c>
      <c r="E71" s="1175" t="str">
        <f t="shared" si="5"/>
        <v/>
      </c>
      <c r="F71" s="735"/>
      <c r="G71" s="611"/>
      <c r="H71" s="611"/>
      <c r="I71" s="613"/>
      <c r="J71" s="613"/>
      <c r="K71" s="613"/>
      <c r="L71" s="749"/>
      <c r="M71" s="644"/>
    </row>
    <row r="72" spans="1:13" s="585" customFormat="1" ht="19.5" x14ac:dyDescent="0.2">
      <c r="A72" s="659"/>
      <c r="B72" s="597"/>
      <c r="C72" s="597"/>
      <c r="D72" s="1175" t="str">
        <f t="shared" si="4"/>
        <v/>
      </c>
      <c r="E72" s="1175" t="str">
        <f t="shared" si="5"/>
        <v/>
      </c>
      <c r="F72" s="735"/>
      <c r="G72" s="611"/>
      <c r="H72" s="611"/>
      <c r="I72" s="613"/>
      <c r="J72" s="613"/>
      <c r="K72" s="613"/>
      <c r="L72" s="749"/>
      <c r="M72" s="644"/>
    </row>
    <row r="73" spans="1:13" s="585" customFormat="1" ht="19.5" x14ac:dyDescent="0.2">
      <c r="A73" s="659"/>
      <c r="B73" s="597"/>
      <c r="C73" s="597"/>
      <c r="D73" s="1175" t="str">
        <f t="shared" si="4"/>
        <v/>
      </c>
      <c r="E73" s="1175" t="str">
        <f t="shared" si="5"/>
        <v/>
      </c>
      <c r="F73" s="735"/>
      <c r="G73" s="611"/>
      <c r="H73" s="611"/>
      <c r="I73" s="613"/>
      <c r="J73" s="613"/>
      <c r="K73" s="613"/>
      <c r="L73" s="749"/>
      <c r="M73" s="644"/>
    </row>
    <row r="74" spans="1:13" s="585" customFormat="1" ht="19.5" x14ac:dyDescent="0.2">
      <c r="A74" s="659"/>
      <c r="B74" s="597"/>
      <c r="C74" s="597"/>
      <c r="D74" s="1175" t="str">
        <f t="shared" si="4"/>
        <v/>
      </c>
      <c r="E74" s="1175" t="str">
        <f t="shared" si="5"/>
        <v/>
      </c>
      <c r="F74" s="735"/>
      <c r="G74" s="611"/>
      <c r="H74" s="611"/>
      <c r="I74" s="613"/>
      <c r="J74" s="613"/>
      <c r="K74" s="613"/>
      <c r="L74" s="749"/>
      <c r="M74" s="644"/>
    </row>
    <row r="75" spans="1:13" s="585" customFormat="1" ht="19.5" x14ac:dyDescent="0.2">
      <c r="A75" s="659"/>
      <c r="B75" s="597"/>
      <c r="C75" s="597"/>
      <c r="D75" s="1175" t="str">
        <f t="shared" si="4"/>
        <v/>
      </c>
      <c r="E75" s="1175" t="str">
        <f t="shared" si="5"/>
        <v/>
      </c>
      <c r="F75" s="735"/>
      <c r="G75" s="611"/>
      <c r="H75" s="611"/>
      <c r="I75" s="613"/>
      <c r="J75" s="613"/>
      <c r="K75" s="613"/>
      <c r="L75" s="749"/>
      <c r="M75" s="644"/>
    </row>
    <row r="76" spans="1:13" s="585" customFormat="1" ht="19.5" x14ac:dyDescent="0.2">
      <c r="A76" s="659"/>
      <c r="B76" s="597"/>
      <c r="C76" s="597"/>
      <c r="D76" s="1175" t="str">
        <f t="shared" si="4"/>
        <v/>
      </c>
      <c r="E76" s="1175" t="str">
        <f t="shared" si="5"/>
        <v/>
      </c>
      <c r="F76" s="735"/>
      <c r="G76" s="611"/>
      <c r="H76" s="611"/>
      <c r="I76" s="613"/>
      <c r="J76" s="613"/>
      <c r="K76" s="613"/>
      <c r="L76" s="749"/>
      <c r="M76" s="644"/>
    </row>
    <row r="77" spans="1:13" s="585" customFormat="1" ht="19.5" x14ac:dyDescent="0.2">
      <c r="A77" s="659"/>
      <c r="B77" s="597"/>
      <c r="C77" s="597"/>
      <c r="D77" s="1175" t="str">
        <f t="shared" si="4"/>
        <v/>
      </c>
      <c r="E77" s="1175" t="str">
        <f t="shared" si="5"/>
        <v/>
      </c>
      <c r="F77" s="735"/>
      <c r="G77" s="611"/>
      <c r="H77" s="611"/>
      <c r="I77" s="613"/>
      <c r="J77" s="613"/>
      <c r="K77" s="613"/>
      <c r="L77" s="749"/>
      <c r="M77" s="644"/>
    </row>
    <row r="78" spans="1:13" s="585" customFormat="1" ht="19.5" x14ac:dyDescent="0.2">
      <c r="A78" s="659"/>
      <c r="B78" s="597"/>
      <c r="C78" s="597"/>
      <c r="D78" s="1175" t="str">
        <f t="shared" si="4"/>
        <v/>
      </c>
      <c r="E78" s="1175" t="str">
        <f t="shared" si="5"/>
        <v/>
      </c>
      <c r="F78" s="735"/>
      <c r="G78" s="611"/>
      <c r="H78" s="611"/>
      <c r="I78" s="613"/>
      <c r="J78" s="613"/>
      <c r="K78" s="613"/>
      <c r="L78" s="749"/>
      <c r="M78" s="644"/>
    </row>
    <row r="79" spans="1:13" s="585" customFormat="1" ht="19.5" x14ac:dyDescent="0.2">
      <c r="A79" s="659"/>
      <c r="B79" s="597"/>
      <c r="C79" s="597"/>
      <c r="D79" s="1175" t="str">
        <f t="shared" si="4"/>
        <v/>
      </c>
      <c r="E79" s="1175" t="str">
        <f t="shared" si="5"/>
        <v/>
      </c>
      <c r="F79" s="735"/>
      <c r="G79" s="611"/>
      <c r="H79" s="611"/>
      <c r="I79" s="613"/>
      <c r="J79" s="613"/>
      <c r="K79" s="613"/>
      <c r="L79" s="749"/>
      <c r="M79" s="644"/>
    </row>
    <row r="80" spans="1:13" s="585" customFormat="1" ht="19.5" x14ac:dyDescent="0.2">
      <c r="A80" s="659"/>
      <c r="B80" s="597"/>
      <c r="C80" s="597"/>
      <c r="D80" s="1175" t="str">
        <f t="shared" si="4"/>
        <v/>
      </c>
      <c r="E80" s="1175" t="str">
        <f t="shared" si="5"/>
        <v/>
      </c>
      <c r="F80" s="735"/>
      <c r="G80" s="611"/>
      <c r="H80" s="611"/>
      <c r="I80" s="613"/>
      <c r="J80" s="613"/>
      <c r="K80" s="613"/>
      <c r="L80" s="749"/>
      <c r="M80" s="644"/>
    </row>
    <row r="81" spans="1:13" s="585" customFormat="1" ht="19.5" x14ac:dyDescent="0.2">
      <c r="A81" s="659"/>
      <c r="B81" s="597"/>
      <c r="C81" s="597"/>
      <c r="D81" s="1175" t="str">
        <f t="shared" ref="D81:D112" si="6">IF(ISBLANK(A81),"", "EMPG-S")</f>
        <v/>
      </c>
      <c r="E81" s="1175" t="str">
        <f t="shared" ref="E81:E112" si="7">IF(ISBLANK(A81),"", "EMG")</f>
        <v/>
      </c>
      <c r="F81" s="735"/>
      <c r="G81" s="611"/>
      <c r="H81" s="611"/>
      <c r="I81" s="613"/>
      <c r="J81" s="613"/>
      <c r="K81" s="613"/>
      <c r="L81" s="749"/>
      <c r="M81" s="644"/>
    </row>
    <row r="82" spans="1:13" s="585" customFormat="1" ht="19.5" x14ac:dyDescent="0.2">
      <c r="A82" s="659"/>
      <c r="B82" s="597"/>
      <c r="C82" s="597"/>
      <c r="D82" s="1175" t="str">
        <f t="shared" si="6"/>
        <v/>
      </c>
      <c r="E82" s="1175" t="str">
        <f t="shared" si="7"/>
        <v/>
      </c>
      <c r="F82" s="735"/>
      <c r="G82" s="611"/>
      <c r="H82" s="611"/>
      <c r="I82" s="613"/>
      <c r="J82" s="613"/>
      <c r="K82" s="613"/>
      <c r="L82" s="749"/>
      <c r="M82" s="644"/>
    </row>
    <row r="83" spans="1:13" s="585" customFormat="1" ht="19.5" x14ac:dyDescent="0.2">
      <c r="A83" s="659"/>
      <c r="B83" s="597"/>
      <c r="C83" s="597"/>
      <c r="D83" s="1175" t="str">
        <f t="shared" si="6"/>
        <v/>
      </c>
      <c r="E83" s="1175" t="str">
        <f t="shared" si="7"/>
        <v/>
      </c>
      <c r="F83" s="735"/>
      <c r="G83" s="611"/>
      <c r="H83" s="611"/>
      <c r="I83" s="613"/>
      <c r="J83" s="613"/>
      <c r="K83" s="613"/>
      <c r="L83" s="749"/>
      <c r="M83" s="644"/>
    </row>
    <row r="84" spans="1:13" s="585" customFormat="1" ht="19.5" x14ac:dyDescent="0.2">
      <c r="A84" s="659"/>
      <c r="B84" s="597"/>
      <c r="C84" s="597"/>
      <c r="D84" s="1175" t="str">
        <f t="shared" si="6"/>
        <v/>
      </c>
      <c r="E84" s="1175" t="str">
        <f t="shared" si="7"/>
        <v/>
      </c>
      <c r="F84" s="735"/>
      <c r="G84" s="611"/>
      <c r="H84" s="611"/>
      <c r="I84" s="613"/>
      <c r="J84" s="613"/>
      <c r="K84" s="613"/>
      <c r="L84" s="749"/>
      <c r="M84" s="644"/>
    </row>
    <row r="85" spans="1:13" s="585" customFormat="1" ht="19.5" x14ac:dyDescent="0.2">
      <c r="A85" s="659"/>
      <c r="B85" s="597"/>
      <c r="C85" s="597"/>
      <c r="D85" s="1175" t="str">
        <f t="shared" si="6"/>
        <v/>
      </c>
      <c r="E85" s="1175" t="str">
        <f t="shared" si="7"/>
        <v/>
      </c>
      <c r="F85" s="735"/>
      <c r="G85" s="611"/>
      <c r="H85" s="611"/>
      <c r="I85" s="613"/>
      <c r="J85" s="613"/>
      <c r="K85" s="613"/>
      <c r="L85" s="749"/>
      <c r="M85" s="644"/>
    </row>
    <row r="86" spans="1:13" s="585" customFormat="1" ht="19.5" x14ac:dyDescent="0.2">
      <c r="A86" s="659"/>
      <c r="B86" s="597"/>
      <c r="C86" s="597"/>
      <c r="D86" s="1175" t="str">
        <f t="shared" si="6"/>
        <v/>
      </c>
      <c r="E86" s="1175" t="str">
        <f t="shared" si="7"/>
        <v/>
      </c>
      <c r="F86" s="735"/>
      <c r="G86" s="611"/>
      <c r="H86" s="611"/>
      <c r="I86" s="613"/>
      <c r="J86" s="613"/>
      <c r="K86" s="613"/>
      <c r="L86" s="749"/>
      <c r="M86" s="644"/>
    </row>
    <row r="87" spans="1:13" s="585" customFormat="1" ht="19.5" x14ac:dyDescent="0.2">
      <c r="A87" s="659"/>
      <c r="B87" s="597"/>
      <c r="C87" s="597"/>
      <c r="D87" s="1175" t="str">
        <f t="shared" si="6"/>
        <v/>
      </c>
      <c r="E87" s="1175" t="str">
        <f t="shared" si="7"/>
        <v/>
      </c>
      <c r="F87" s="735"/>
      <c r="G87" s="611"/>
      <c r="H87" s="611"/>
      <c r="I87" s="613"/>
      <c r="J87" s="613"/>
      <c r="K87" s="613"/>
      <c r="L87" s="749"/>
      <c r="M87" s="644"/>
    </row>
    <row r="88" spans="1:13" s="585" customFormat="1" ht="19.5" x14ac:dyDescent="0.2">
      <c r="A88" s="659"/>
      <c r="B88" s="597"/>
      <c r="C88" s="597"/>
      <c r="D88" s="1175" t="str">
        <f t="shared" si="6"/>
        <v/>
      </c>
      <c r="E88" s="1175" t="str">
        <f t="shared" si="7"/>
        <v/>
      </c>
      <c r="F88" s="735"/>
      <c r="G88" s="611"/>
      <c r="H88" s="611"/>
      <c r="I88" s="613"/>
      <c r="J88" s="613"/>
      <c r="K88" s="613"/>
      <c r="L88" s="749"/>
      <c r="M88" s="644"/>
    </row>
    <row r="89" spans="1:13" s="585" customFormat="1" ht="19.5" x14ac:dyDescent="0.2">
      <c r="A89" s="659"/>
      <c r="B89" s="597"/>
      <c r="C89" s="597"/>
      <c r="D89" s="1175" t="str">
        <f t="shared" si="6"/>
        <v/>
      </c>
      <c r="E89" s="1175" t="str">
        <f t="shared" si="7"/>
        <v/>
      </c>
      <c r="F89" s="735"/>
      <c r="G89" s="611"/>
      <c r="H89" s="611"/>
      <c r="I89" s="613"/>
      <c r="J89" s="613"/>
      <c r="K89" s="613"/>
      <c r="L89" s="749"/>
      <c r="M89" s="644"/>
    </row>
    <row r="90" spans="1:13" s="585" customFormat="1" ht="19.5" x14ac:dyDescent="0.2">
      <c r="A90" s="659"/>
      <c r="B90" s="597"/>
      <c r="C90" s="597"/>
      <c r="D90" s="1175" t="str">
        <f t="shared" si="6"/>
        <v/>
      </c>
      <c r="E90" s="1175" t="str">
        <f t="shared" si="7"/>
        <v/>
      </c>
      <c r="F90" s="735"/>
      <c r="G90" s="611"/>
      <c r="H90" s="611"/>
      <c r="I90" s="613"/>
      <c r="J90" s="613"/>
      <c r="K90" s="613"/>
      <c r="L90" s="749"/>
      <c r="M90" s="644"/>
    </row>
    <row r="91" spans="1:13" s="585" customFormat="1" ht="19.5" x14ac:dyDescent="0.2">
      <c r="A91" s="659"/>
      <c r="B91" s="597"/>
      <c r="C91" s="597"/>
      <c r="D91" s="1175" t="str">
        <f t="shared" si="6"/>
        <v/>
      </c>
      <c r="E91" s="1175" t="str">
        <f t="shared" si="7"/>
        <v/>
      </c>
      <c r="F91" s="735"/>
      <c r="G91" s="611"/>
      <c r="H91" s="611"/>
      <c r="I91" s="613"/>
      <c r="J91" s="613"/>
      <c r="K91" s="613"/>
      <c r="L91" s="749"/>
      <c r="M91" s="644"/>
    </row>
    <row r="92" spans="1:13" s="585" customFormat="1" ht="19.5" x14ac:dyDescent="0.2">
      <c r="A92" s="659"/>
      <c r="B92" s="597"/>
      <c r="C92" s="597"/>
      <c r="D92" s="1175" t="str">
        <f t="shared" si="6"/>
        <v/>
      </c>
      <c r="E92" s="1175" t="str">
        <f t="shared" si="7"/>
        <v/>
      </c>
      <c r="F92" s="735"/>
      <c r="G92" s="611"/>
      <c r="H92" s="611"/>
      <c r="I92" s="613"/>
      <c r="J92" s="613"/>
      <c r="K92" s="613"/>
      <c r="L92" s="749"/>
      <c r="M92" s="644"/>
    </row>
    <row r="93" spans="1:13" s="585" customFormat="1" ht="19.5" x14ac:dyDescent="0.2">
      <c r="A93" s="659"/>
      <c r="B93" s="597"/>
      <c r="C93" s="597"/>
      <c r="D93" s="1175" t="str">
        <f t="shared" si="6"/>
        <v/>
      </c>
      <c r="E93" s="1175" t="str">
        <f t="shared" si="7"/>
        <v/>
      </c>
      <c r="F93" s="735"/>
      <c r="G93" s="611"/>
      <c r="H93" s="611"/>
      <c r="I93" s="613"/>
      <c r="J93" s="613"/>
      <c r="K93" s="613"/>
      <c r="L93" s="749"/>
      <c r="M93" s="644"/>
    </row>
    <row r="94" spans="1:13" s="585" customFormat="1" ht="19.5" x14ac:dyDescent="0.2">
      <c r="A94" s="659"/>
      <c r="B94" s="597"/>
      <c r="C94" s="597"/>
      <c r="D94" s="1175" t="str">
        <f t="shared" si="6"/>
        <v/>
      </c>
      <c r="E94" s="1175" t="str">
        <f t="shared" si="7"/>
        <v/>
      </c>
      <c r="F94" s="735"/>
      <c r="G94" s="611"/>
      <c r="H94" s="611"/>
      <c r="I94" s="613"/>
      <c r="J94" s="613"/>
      <c r="K94" s="613"/>
      <c r="L94" s="749"/>
      <c r="M94" s="644"/>
    </row>
    <row r="95" spans="1:13" s="585" customFormat="1" ht="19.5" x14ac:dyDescent="0.2">
      <c r="A95" s="659"/>
      <c r="B95" s="597"/>
      <c r="C95" s="597"/>
      <c r="D95" s="1175" t="str">
        <f t="shared" si="6"/>
        <v/>
      </c>
      <c r="E95" s="1175" t="str">
        <f t="shared" si="7"/>
        <v/>
      </c>
      <c r="F95" s="735"/>
      <c r="G95" s="611"/>
      <c r="H95" s="611"/>
      <c r="I95" s="613"/>
      <c r="J95" s="613"/>
      <c r="K95" s="613"/>
      <c r="L95" s="749"/>
      <c r="M95" s="644"/>
    </row>
    <row r="96" spans="1:13" s="585" customFormat="1" ht="19.5" x14ac:dyDescent="0.2">
      <c r="A96" s="659"/>
      <c r="B96" s="597"/>
      <c r="C96" s="597"/>
      <c r="D96" s="1175" t="str">
        <f t="shared" si="6"/>
        <v/>
      </c>
      <c r="E96" s="1175" t="str">
        <f t="shared" si="7"/>
        <v/>
      </c>
      <c r="F96" s="735"/>
      <c r="G96" s="611"/>
      <c r="H96" s="611"/>
      <c r="I96" s="613"/>
      <c r="J96" s="613"/>
      <c r="K96" s="613"/>
      <c r="L96" s="749"/>
      <c r="M96" s="644"/>
    </row>
    <row r="97" spans="1:13" s="585" customFormat="1" ht="19.5" x14ac:dyDescent="0.2">
      <c r="A97" s="659"/>
      <c r="B97" s="597"/>
      <c r="C97" s="597"/>
      <c r="D97" s="1175" t="str">
        <f t="shared" si="6"/>
        <v/>
      </c>
      <c r="E97" s="1175" t="str">
        <f t="shared" si="7"/>
        <v/>
      </c>
      <c r="F97" s="735"/>
      <c r="G97" s="611"/>
      <c r="H97" s="611"/>
      <c r="I97" s="613"/>
      <c r="J97" s="613"/>
      <c r="K97" s="613"/>
      <c r="L97" s="749"/>
      <c r="M97" s="644"/>
    </row>
    <row r="98" spans="1:13" s="585" customFormat="1" ht="19.5" x14ac:dyDescent="0.2">
      <c r="A98" s="659"/>
      <c r="B98" s="597"/>
      <c r="C98" s="597"/>
      <c r="D98" s="1175" t="str">
        <f t="shared" si="6"/>
        <v/>
      </c>
      <c r="E98" s="1175" t="str">
        <f t="shared" si="7"/>
        <v/>
      </c>
      <c r="F98" s="735"/>
      <c r="G98" s="611"/>
      <c r="H98" s="611"/>
      <c r="I98" s="613"/>
      <c r="J98" s="613"/>
      <c r="K98" s="613"/>
      <c r="L98" s="749"/>
      <c r="M98" s="644"/>
    </row>
    <row r="99" spans="1:13" s="585" customFormat="1" ht="19.5" x14ac:dyDescent="0.2">
      <c r="A99" s="659"/>
      <c r="B99" s="597"/>
      <c r="C99" s="597"/>
      <c r="D99" s="1175" t="str">
        <f t="shared" si="6"/>
        <v/>
      </c>
      <c r="E99" s="1175" t="str">
        <f t="shared" si="7"/>
        <v/>
      </c>
      <c r="F99" s="735"/>
      <c r="G99" s="611"/>
      <c r="H99" s="611"/>
      <c r="I99" s="613"/>
      <c r="J99" s="613"/>
      <c r="K99" s="613"/>
      <c r="L99" s="749"/>
      <c r="M99" s="644"/>
    </row>
    <row r="100" spans="1:13" s="585" customFormat="1" ht="19.5" x14ac:dyDescent="0.2">
      <c r="A100" s="659"/>
      <c r="B100" s="597"/>
      <c r="C100" s="597"/>
      <c r="D100" s="1175" t="str">
        <f t="shared" si="6"/>
        <v/>
      </c>
      <c r="E100" s="1175" t="str">
        <f t="shared" si="7"/>
        <v/>
      </c>
      <c r="F100" s="735"/>
      <c r="G100" s="611"/>
      <c r="H100" s="611"/>
      <c r="I100" s="613"/>
      <c r="J100" s="613"/>
      <c r="K100" s="613"/>
      <c r="L100" s="749"/>
      <c r="M100" s="644"/>
    </row>
    <row r="101" spans="1:13" s="585" customFormat="1" ht="19.5" x14ac:dyDescent="0.2">
      <c r="A101" s="659"/>
      <c r="B101" s="597"/>
      <c r="C101" s="597"/>
      <c r="D101" s="1175" t="str">
        <f t="shared" si="6"/>
        <v/>
      </c>
      <c r="E101" s="1175" t="str">
        <f t="shared" si="7"/>
        <v/>
      </c>
      <c r="F101" s="735"/>
      <c r="G101" s="611"/>
      <c r="H101" s="611"/>
      <c r="I101" s="613"/>
      <c r="J101" s="613"/>
      <c r="K101" s="613"/>
      <c r="L101" s="749"/>
      <c r="M101" s="644"/>
    </row>
    <row r="102" spans="1:13" s="585" customFormat="1" ht="19.5" x14ac:dyDescent="0.2">
      <c r="A102" s="659"/>
      <c r="B102" s="597"/>
      <c r="C102" s="597"/>
      <c r="D102" s="1175" t="str">
        <f t="shared" si="6"/>
        <v/>
      </c>
      <c r="E102" s="1175" t="str">
        <f t="shared" si="7"/>
        <v/>
      </c>
      <c r="F102" s="735"/>
      <c r="G102" s="611"/>
      <c r="H102" s="611"/>
      <c r="I102" s="613"/>
      <c r="J102" s="613"/>
      <c r="K102" s="613"/>
      <c r="L102" s="749"/>
      <c r="M102" s="644"/>
    </row>
    <row r="103" spans="1:13" s="585" customFormat="1" ht="19.5" x14ac:dyDescent="0.2">
      <c r="A103" s="659"/>
      <c r="B103" s="597"/>
      <c r="C103" s="597"/>
      <c r="D103" s="1175" t="str">
        <f t="shared" si="6"/>
        <v/>
      </c>
      <c r="E103" s="1175" t="str">
        <f t="shared" si="7"/>
        <v/>
      </c>
      <c r="F103" s="735"/>
      <c r="G103" s="611"/>
      <c r="H103" s="611"/>
      <c r="I103" s="613"/>
      <c r="J103" s="613"/>
      <c r="K103" s="613"/>
      <c r="L103" s="749"/>
      <c r="M103" s="644"/>
    </row>
    <row r="104" spans="1:13" s="585" customFormat="1" ht="19.5" x14ac:dyDescent="0.2">
      <c r="A104" s="659"/>
      <c r="B104" s="597"/>
      <c r="C104" s="597"/>
      <c r="D104" s="1175" t="str">
        <f t="shared" si="6"/>
        <v/>
      </c>
      <c r="E104" s="1175" t="str">
        <f t="shared" si="7"/>
        <v/>
      </c>
      <c r="F104" s="735"/>
      <c r="G104" s="611"/>
      <c r="H104" s="611"/>
      <c r="I104" s="613"/>
      <c r="J104" s="613"/>
      <c r="K104" s="613"/>
      <c r="L104" s="749"/>
      <c r="M104" s="644"/>
    </row>
    <row r="105" spans="1:13" s="585" customFormat="1" ht="19.5" x14ac:dyDescent="0.2">
      <c r="A105" s="659"/>
      <c r="B105" s="597"/>
      <c r="C105" s="597"/>
      <c r="D105" s="1175" t="str">
        <f t="shared" si="6"/>
        <v/>
      </c>
      <c r="E105" s="1175" t="str">
        <f t="shared" si="7"/>
        <v/>
      </c>
      <c r="F105" s="735"/>
      <c r="G105" s="611"/>
      <c r="H105" s="611"/>
      <c r="I105" s="613"/>
      <c r="J105" s="613"/>
      <c r="K105" s="613"/>
      <c r="L105" s="749"/>
      <c r="M105" s="644"/>
    </row>
    <row r="106" spans="1:13" s="585" customFormat="1" ht="19.5" x14ac:dyDescent="0.2">
      <c r="A106" s="659"/>
      <c r="B106" s="597"/>
      <c r="C106" s="597"/>
      <c r="D106" s="1175" t="str">
        <f t="shared" si="6"/>
        <v/>
      </c>
      <c r="E106" s="1175" t="str">
        <f t="shared" si="7"/>
        <v/>
      </c>
      <c r="F106" s="735"/>
      <c r="G106" s="611"/>
      <c r="H106" s="611"/>
      <c r="I106" s="613"/>
      <c r="J106" s="613"/>
      <c r="K106" s="613"/>
      <c r="L106" s="749"/>
      <c r="M106" s="644"/>
    </row>
    <row r="107" spans="1:13" s="585" customFormat="1" ht="19.5" x14ac:dyDescent="0.2">
      <c r="A107" s="659"/>
      <c r="B107" s="597"/>
      <c r="C107" s="597"/>
      <c r="D107" s="1175" t="str">
        <f t="shared" si="6"/>
        <v/>
      </c>
      <c r="E107" s="1175" t="str">
        <f t="shared" si="7"/>
        <v/>
      </c>
      <c r="F107" s="735"/>
      <c r="G107" s="611"/>
      <c r="H107" s="611"/>
      <c r="I107" s="613"/>
      <c r="J107" s="613"/>
      <c r="K107" s="613"/>
      <c r="L107" s="749"/>
      <c r="M107" s="644"/>
    </row>
    <row r="108" spans="1:13" s="585" customFormat="1" ht="19.5" x14ac:dyDescent="0.2">
      <c r="A108" s="659"/>
      <c r="B108" s="597"/>
      <c r="C108" s="597"/>
      <c r="D108" s="1175" t="str">
        <f t="shared" si="6"/>
        <v/>
      </c>
      <c r="E108" s="1175" t="str">
        <f t="shared" si="7"/>
        <v/>
      </c>
      <c r="F108" s="735"/>
      <c r="G108" s="611"/>
      <c r="H108" s="611"/>
      <c r="I108" s="613"/>
      <c r="J108" s="613"/>
      <c r="K108" s="613"/>
      <c r="L108" s="749"/>
      <c r="M108" s="644"/>
    </row>
    <row r="109" spans="1:13" s="585" customFormat="1" ht="19.5" x14ac:dyDescent="0.2">
      <c r="A109" s="659"/>
      <c r="B109" s="597"/>
      <c r="C109" s="597"/>
      <c r="D109" s="1175" t="str">
        <f t="shared" si="6"/>
        <v/>
      </c>
      <c r="E109" s="1175" t="str">
        <f t="shared" si="7"/>
        <v/>
      </c>
      <c r="F109" s="735"/>
      <c r="G109" s="611"/>
      <c r="H109" s="611"/>
      <c r="I109" s="613"/>
      <c r="J109" s="613"/>
      <c r="K109" s="613"/>
      <c r="L109" s="749"/>
      <c r="M109" s="644"/>
    </row>
    <row r="110" spans="1:13" s="585" customFormat="1" ht="19.5" x14ac:dyDescent="0.2">
      <c r="A110" s="659"/>
      <c r="B110" s="597"/>
      <c r="C110" s="597"/>
      <c r="D110" s="1175" t="str">
        <f t="shared" si="6"/>
        <v/>
      </c>
      <c r="E110" s="1175" t="str">
        <f t="shared" si="7"/>
        <v/>
      </c>
      <c r="F110" s="735"/>
      <c r="G110" s="611"/>
      <c r="H110" s="611"/>
      <c r="I110" s="613"/>
      <c r="J110" s="613"/>
      <c r="K110" s="613"/>
      <c r="L110" s="749"/>
      <c r="M110" s="644"/>
    </row>
    <row r="111" spans="1:13" s="585" customFormat="1" ht="19.5" x14ac:dyDescent="0.2">
      <c r="A111" s="659"/>
      <c r="B111" s="597"/>
      <c r="C111" s="597"/>
      <c r="D111" s="1175" t="str">
        <f t="shared" si="6"/>
        <v/>
      </c>
      <c r="E111" s="1175" t="str">
        <f t="shared" si="7"/>
        <v/>
      </c>
      <c r="F111" s="735"/>
      <c r="G111" s="611"/>
      <c r="H111" s="611"/>
      <c r="I111" s="613"/>
      <c r="J111" s="613"/>
      <c r="K111" s="613"/>
      <c r="L111" s="749"/>
      <c r="M111" s="644"/>
    </row>
    <row r="112" spans="1:13" s="585" customFormat="1" ht="19.5" x14ac:dyDescent="0.2">
      <c r="A112" s="659"/>
      <c r="B112" s="597"/>
      <c r="C112" s="597"/>
      <c r="D112" s="1175" t="str">
        <f t="shared" si="6"/>
        <v/>
      </c>
      <c r="E112" s="1175" t="str">
        <f t="shared" si="7"/>
        <v/>
      </c>
      <c r="F112" s="735"/>
      <c r="G112" s="611"/>
      <c r="H112" s="611"/>
      <c r="I112" s="613"/>
      <c r="J112" s="613"/>
      <c r="K112" s="613"/>
      <c r="L112" s="749"/>
      <c r="M112" s="644"/>
    </row>
    <row r="113" spans="1:13" s="585" customFormat="1" ht="19.5" x14ac:dyDescent="0.2">
      <c r="A113" s="659"/>
      <c r="B113" s="597"/>
      <c r="C113" s="597"/>
      <c r="D113" s="1175" t="str">
        <f t="shared" ref="D113:D144" si="8">IF(ISBLANK(A113),"", "EMPG-S")</f>
        <v/>
      </c>
      <c r="E113" s="1175" t="str">
        <f t="shared" ref="E113:E144" si="9">IF(ISBLANK(A113),"", "EMG")</f>
        <v/>
      </c>
      <c r="F113" s="735"/>
      <c r="G113" s="611"/>
      <c r="H113" s="611"/>
      <c r="I113" s="613"/>
      <c r="J113" s="613"/>
      <c r="K113" s="613"/>
      <c r="L113" s="749"/>
      <c r="M113" s="644"/>
    </row>
    <row r="114" spans="1:13" s="585" customFormat="1" ht="19.5" x14ac:dyDescent="0.2">
      <c r="A114" s="659"/>
      <c r="B114" s="597"/>
      <c r="C114" s="597"/>
      <c r="D114" s="1175" t="str">
        <f t="shared" si="8"/>
        <v/>
      </c>
      <c r="E114" s="1175" t="str">
        <f t="shared" si="9"/>
        <v/>
      </c>
      <c r="F114" s="735"/>
      <c r="G114" s="611"/>
      <c r="H114" s="611"/>
      <c r="I114" s="613"/>
      <c r="J114" s="613"/>
      <c r="K114" s="613"/>
      <c r="L114" s="749"/>
      <c r="M114" s="644"/>
    </row>
    <row r="115" spans="1:13" s="585" customFormat="1" ht="19.5" x14ac:dyDescent="0.2">
      <c r="A115" s="659"/>
      <c r="B115" s="597"/>
      <c r="C115" s="597"/>
      <c r="D115" s="1175" t="str">
        <f t="shared" si="8"/>
        <v/>
      </c>
      <c r="E115" s="1175" t="str">
        <f t="shared" si="9"/>
        <v/>
      </c>
      <c r="F115" s="735"/>
      <c r="G115" s="611"/>
      <c r="H115" s="611"/>
      <c r="I115" s="613"/>
      <c r="J115" s="613"/>
      <c r="K115" s="613"/>
      <c r="L115" s="749"/>
      <c r="M115" s="644"/>
    </row>
    <row r="116" spans="1:13" s="585" customFormat="1" ht="19.5" x14ac:dyDescent="0.2">
      <c r="A116" s="659"/>
      <c r="B116" s="597"/>
      <c r="C116" s="597"/>
      <c r="D116" s="1175" t="str">
        <f t="shared" si="8"/>
        <v/>
      </c>
      <c r="E116" s="1175" t="str">
        <f t="shared" si="9"/>
        <v/>
      </c>
      <c r="F116" s="735"/>
      <c r="G116" s="611"/>
      <c r="H116" s="611"/>
      <c r="I116" s="613"/>
      <c r="J116" s="613"/>
      <c r="K116" s="613"/>
      <c r="L116" s="749"/>
      <c r="M116" s="644"/>
    </row>
    <row r="117" spans="1:13" s="585" customFormat="1" ht="19.5" x14ac:dyDescent="0.2">
      <c r="A117" s="659"/>
      <c r="B117" s="597"/>
      <c r="C117" s="597"/>
      <c r="D117" s="1175" t="str">
        <f t="shared" si="8"/>
        <v/>
      </c>
      <c r="E117" s="1175" t="str">
        <f t="shared" si="9"/>
        <v/>
      </c>
      <c r="F117" s="735"/>
      <c r="G117" s="611"/>
      <c r="H117" s="611"/>
      <c r="I117" s="613"/>
      <c r="J117" s="613"/>
      <c r="K117" s="613"/>
      <c r="L117" s="749"/>
      <c r="M117" s="644"/>
    </row>
    <row r="118" spans="1:13" s="585" customFormat="1" ht="19.5" x14ac:dyDescent="0.2">
      <c r="A118" s="659"/>
      <c r="B118" s="597"/>
      <c r="C118" s="597"/>
      <c r="D118" s="1175" t="str">
        <f t="shared" si="8"/>
        <v/>
      </c>
      <c r="E118" s="1175" t="str">
        <f t="shared" si="9"/>
        <v/>
      </c>
      <c r="F118" s="735"/>
      <c r="G118" s="611"/>
      <c r="H118" s="611"/>
      <c r="I118" s="613"/>
      <c r="J118" s="613"/>
      <c r="K118" s="613"/>
      <c r="L118" s="749"/>
      <c r="M118" s="644"/>
    </row>
    <row r="119" spans="1:13" s="585" customFormat="1" ht="19.5" x14ac:dyDescent="0.2">
      <c r="A119" s="659"/>
      <c r="B119" s="597"/>
      <c r="C119" s="597"/>
      <c r="D119" s="1175" t="str">
        <f t="shared" si="8"/>
        <v/>
      </c>
      <c r="E119" s="1175" t="str">
        <f t="shared" si="9"/>
        <v/>
      </c>
      <c r="F119" s="735"/>
      <c r="G119" s="611"/>
      <c r="H119" s="611"/>
      <c r="I119" s="613"/>
      <c r="J119" s="613"/>
      <c r="K119" s="613"/>
      <c r="L119" s="749"/>
      <c r="M119" s="644"/>
    </row>
    <row r="120" spans="1:13" s="585" customFormat="1" ht="19.5" x14ac:dyDescent="0.2">
      <c r="A120" s="659"/>
      <c r="B120" s="597"/>
      <c r="C120" s="597"/>
      <c r="D120" s="1175" t="str">
        <f t="shared" si="8"/>
        <v/>
      </c>
      <c r="E120" s="1175" t="str">
        <f t="shared" si="9"/>
        <v/>
      </c>
      <c r="F120" s="735"/>
      <c r="G120" s="611"/>
      <c r="H120" s="611"/>
      <c r="I120" s="613"/>
      <c r="J120" s="613"/>
      <c r="K120" s="613"/>
      <c r="L120" s="749"/>
      <c r="M120" s="644"/>
    </row>
    <row r="121" spans="1:13" s="585" customFormat="1" ht="19.5" x14ac:dyDescent="0.2">
      <c r="A121" s="659"/>
      <c r="B121" s="597"/>
      <c r="C121" s="597"/>
      <c r="D121" s="1175" t="str">
        <f t="shared" si="8"/>
        <v/>
      </c>
      <c r="E121" s="1175" t="str">
        <f t="shared" si="9"/>
        <v/>
      </c>
      <c r="F121" s="735"/>
      <c r="G121" s="611"/>
      <c r="H121" s="611"/>
      <c r="I121" s="613"/>
      <c r="J121" s="613"/>
      <c r="K121" s="613"/>
      <c r="L121" s="749"/>
      <c r="M121" s="644"/>
    </row>
    <row r="122" spans="1:13" s="585" customFormat="1" ht="19.5" x14ac:dyDescent="0.2">
      <c r="A122" s="659"/>
      <c r="B122" s="597"/>
      <c r="C122" s="597"/>
      <c r="D122" s="1175" t="str">
        <f t="shared" si="8"/>
        <v/>
      </c>
      <c r="E122" s="1175" t="str">
        <f t="shared" si="9"/>
        <v/>
      </c>
      <c r="F122" s="735"/>
      <c r="G122" s="611"/>
      <c r="H122" s="611"/>
      <c r="I122" s="613"/>
      <c r="J122" s="613"/>
      <c r="K122" s="613"/>
      <c r="L122" s="749"/>
      <c r="M122" s="644"/>
    </row>
    <row r="123" spans="1:13" s="585" customFormat="1" ht="19.5" x14ac:dyDescent="0.2">
      <c r="A123" s="659"/>
      <c r="B123" s="597"/>
      <c r="C123" s="597"/>
      <c r="D123" s="1175" t="str">
        <f t="shared" si="8"/>
        <v/>
      </c>
      <c r="E123" s="1175" t="str">
        <f t="shared" si="9"/>
        <v/>
      </c>
      <c r="F123" s="735"/>
      <c r="G123" s="611"/>
      <c r="H123" s="611"/>
      <c r="I123" s="613"/>
      <c r="J123" s="613"/>
      <c r="K123" s="613"/>
      <c r="L123" s="749"/>
      <c r="M123" s="644"/>
    </row>
    <row r="124" spans="1:13" s="585" customFormat="1" ht="19.5" x14ac:dyDescent="0.2">
      <c r="A124" s="659"/>
      <c r="B124" s="597"/>
      <c r="C124" s="597"/>
      <c r="D124" s="1175" t="str">
        <f t="shared" si="8"/>
        <v/>
      </c>
      <c r="E124" s="1175" t="str">
        <f t="shared" si="9"/>
        <v/>
      </c>
      <c r="F124" s="735"/>
      <c r="G124" s="611"/>
      <c r="H124" s="611"/>
      <c r="I124" s="613"/>
      <c r="J124" s="613"/>
      <c r="K124" s="613"/>
      <c r="L124" s="749"/>
      <c r="M124" s="644"/>
    </row>
    <row r="125" spans="1:13" s="585" customFormat="1" ht="19.5" x14ac:dyDescent="0.2">
      <c r="A125" s="659"/>
      <c r="B125" s="597"/>
      <c r="C125" s="597"/>
      <c r="D125" s="1175" t="str">
        <f t="shared" si="8"/>
        <v/>
      </c>
      <c r="E125" s="1175" t="str">
        <f t="shared" si="9"/>
        <v/>
      </c>
      <c r="F125" s="735"/>
      <c r="G125" s="611"/>
      <c r="H125" s="611"/>
      <c r="I125" s="613"/>
      <c r="J125" s="613"/>
      <c r="K125" s="613"/>
      <c r="L125" s="749"/>
      <c r="M125" s="644"/>
    </row>
    <row r="126" spans="1:13" s="585" customFormat="1" ht="19.5" x14ac:dyDescent="0.2">
      <c r="A126" s="659"/>
      <c r="B126" s="597"/>
      <c r="C126" s="597"/>
      <c r="D126" s="1175" t="str">
        <f t="shared" si="8"/>
        <v/>
      </c>
      <c r="E126" s="1175" t="str">
        <f t="shared" si="9"/>
        <v/>
      </c>
      <c r="F126" s="735"/>
      <c r="G126" s="611"/>
      <c r="H126" s="611"/>
      <c r="I126" s="613"/>
      <c r="J126" s="613"/>
      <c r="K126" s="613"/>
      <c r="L126" s="749"/>
      <c r="M126" s="644"/>
    </row>
    <row r="127" spans="1:13" s="585" customFormat="1" ht="19.5" x14ac:dyDescent="0.2">
      <c r="A127" s="659"/>
      <c r="B127" s="597"/>
      <c r="C127" s="597"/>
      <c r="D127" s="1175" t="str">
        <f t="shared" si="8"/>
        <v/>
      </c>
      <c r="E127" s="1175" t="str">
        <f t="shared" si="9"/>
        <v/>
      </c>
      <c r="F127" s="735"/>
      <c r="G127" s="611"/>
      <c r="H127" s="611"/>
      <c r="I127" s="613"/>
      <c r="J127" s="613"/>
      <c r="K127" s="613"/>
      <c r="L127" s="749"/>
      <c r="M127" s="644"/>
    </row>
    <row r="128" spans="1:13" s="585" customFormat="1" ht="19.5" x14ac:dyDescent="0.2">
      <c r="A128" s="659"/>
      <c r="B128" s="597"/>
      <c r="C128" s="597"/>
      <c r="D128" s="1175" t="str">
        <f t="shared" si="8"/>
        <v/>
      </c>
      <c r="E128" s="1175" t="str">
        <f t="shared" si="9"/>
        <v/>
      </c>
      <c r="F128" s="735"/>
      <c r="G128" s="611"/>
      <c r="H128" s="611"/>
      <c r="I128" s="613"/>
      <c r="J128" s="613"/>
      <c r="K128" s="613"/>
      <c r="L128" s="749"/>
      <c r="M128" s="644"/>
    </row>
    <row r="129" spans="1:13" s="585" customFormat="1" ht="19.5" x14ac:dyDescent="0.2">
      <c r="A129" s="659"/>
      <c r="B129" s="597"/>
      <c r="C129" s="597"/>
      <c r="D129" s="1175" t="str">
        <f t="shared" si="8"/>
        <v/>
      </c>
      <c r="E129" s="1175" t="str">
        <f t="shared" si="9"/>
        <v/>
      </c>
      <c r="F129" s="735"/>
      <c r="G129" s="611"/>
      <c r="H129" s="611"/>
      <c r="I129" s="613"/>
      <c r="J129" s="613"/>
      <c r="K129" s="613"/>
      <c r="L129" s="749"/>
      <c r="M129" s="644"/>
    </row>
    <row r="130" spans="1:13" s="585" customFormat="1" ht="19.5" x14ac:dyDescent="0.2">
      <c r="A130" s="659"/>
      <c r="B130" s="597"/>
      <c r="C130" s="597"/>
      <c r="D130" s="1175" t="str">
        <f t="shared" si="8"/>
        <v/>
      </c>
      <c r="E130" s="1175" t="str">
        <f t="shared" si="9"/>
        <v/>
      </c>
      <c r="F130" s="735"/>
      <c r="G130" s="611"/>
      <c r="H130" s="611"/>
      <c r="I130" s="613"/>
      <c r="J130" s="613"/>
      <c r="K130" s="613"/>
      <c r="L130" s="749"/>
      <c r="M130" s="644"/>
    </row>
    <row r="131" spans="1:13" s="585" customFormat="1" ht="19.5" x14ac:dyDescent="0.2">
      <c r="A131" s="659"/>
      <c r="B131" s="597"/>
      <c r="C131" s="597"/>
      <c r="D131" s="1175" t="str">
        <f t="shared" si="8"/>
        <v/>
      </c>
      <c r="E131" s="1175" t="str">
        <f t="shared" si="9"/>
        <v/>
      </c>
      <c r="F131" s="735"/>
      <c r="G131" s="611"/>
      <c r="H131" s="611"/>
      <c r="I131" s="613"/>
      <c r="J131" s="613"/>
      <c r="K131" s="613"/>
      <c r="L131" s="749"/>
      <c r="M131" s="644"/>
    </row>
    <row r="132" spans="1:13" s="585" customFormat="1" ht="19.5" x14ac:dyDescent="0.2">
      <c r="A132" s="659"/>
      <c r="B132" s="597"/>
      <c r="C132" s="597"/>
      <c r="D132" s="1175" t="str">
        <f t="shared" si="8"/>
        <v/>
      </c>
      <c r="E132" s="1175" t="str">
        <f t="shared" si="9"/>
        <v/>
      </c>
      <c r="F132" s="735"/>
      <c r="G132" s="611"/>
      <c r="H132" s="611"/>
      <c r="I132" s="613"/>
      <c r="J132" s="613"/>
      <c r="K132" s="613"/>
      <c r="L132" s="749"/>
      <c r="M132" s="644"/>
    </row>
    <row r="133" spans="1:13" s="585" customFormat="1" ht="19.5" x14ac:dyDescent="0.2">
      <c r="A133" s="659"/>
      <c r="B133" s="597"/>
      <c r="C133" s="597"/>
      <c r="D133" s="1175" t="str">
        <f t="shared" si="8"/>
        <v/>
      </c>
      <c r="E133" s="1175" t="str">
        <f t="shared" si="9"/>
        <v/>
      </c>
      <c r="F133" s="735"/>
      <c r="G133" s="611"/>
      <c r="H133" s="611"/>
      <c r="I133" s="613"/>
      <c r="J133" s="613"/>
      <c r="K133" s="613"/>
      <c r="L133" s="749"/>
      <c r="M133" s="644"/>
    </row>
    <row r="134" spans="1:13" s="585" customFormat="1" ht="19.5" x14ac:dyDescent="0.2">
      <c r="A134" s="659"/>
      <c r="B134" s="597"/>
      <c r="C134" s="597"/>
      <c r="D134" s="1175" t="str">
        <f t="shared" si="8"/>
        <v/>
      </c>
      <c r="E134" s="1175" t="str">
        <f t="shared" si="9"/>
        <v/>
      </c>
      <c r="F134" s="735"/>
      <c r="G134" s="611"/>
      <c r="H134" s="611"/>
      <c r="I134" s="613"/>
      <c r="J134" s="613"/>
      <c r="K134" s="613"/>
      <c r="L134" s="749"/>
      <c r="M134" s="644"/>
    </row>
    <row r="135" spans="1:13" s="585" customFormat="1" ht="19.5" x14ac:dyDescent="0.2">
      <c r="A135" s="659"/>
      <c r="B135" s="597"/>
      <c r="C135" s="597"/>
      <c r="D135" s="1175" t="str">
        <f t="shared" si="8"/>
        <v/>
      </c>
      <c r="E135" s="1175" t="str">
        <f t="shared" si="9"/>
        <v/>
      </c>
      <c r="F135" s="735"/>
      <c r="G135" s="611"/>
      <c r="H135" s="611"/>
      <c r="I135" s="613"/>
      <c r="J135" s="613"/>
      <c r="K135" s="613"/>
      <c r="L135" s="749"/>
      <c r="M135" s="644"/>
    </row>
    <row r="136" spans="1:13" s="585" customFormat="1" ht="19.5" x14ac:dyDescent="0.2">
      <c r="A136" s="659"/>
      <c r="B136" s="597"/>
      <c r="C136" s="597"/>
      <c r="D136" s="1175" t="str">
        <f t="shared" si="8"/>
        <v/>
      </c>
      <c r="E136" s="1175" t="str">
        <f t="shared" si="9"/>
        <v/>
      </c>
      <c r="F136" s="735"/>
      <c r="G136" s="611"/>
      <c r="H136" s="611"/>
      <c r="I136" s="613"/>
      <c r="J136" s="613"/>
      <c r="K136" s="613"/>
      <c r="L136" s="749"/>
      <c r="M136" s="644"/>
    </row>
    <row r="137" spans="1:13" s="585" customFormat="1" ht="19.5" x14ac:dyDescent="0.2">
      <c r="A137" s="659"/>
      <c r="B137" s="597"/>
      <c r="C137" s="597"/>
      <c r="D137" s="1175" t="str">
        <f t="shared" si="8"/>
        <v/>
      </c>
      <c r="E137" s="1175" t="str">
        <f t="shared" si="9"/>
        <v/>
      </c>
      <c r="F137" s="735"/>
      <c r="G137" s="611"/>
      <c r="H137" s="611"/>
      <c r="I137" s="613"/>
      <c r="J137" s="613"/>
      <c r="K137" s="613"/>
      <c r="L137" s="749"/>
      <c r="M137" s="644"/>
    </row>
    <row r="138" spans="1:13" s="585" customFormat="1" ht="19.5" x14ac:dyDescent="0.2">
      <c r="A138" s="659"/>
      <c r="B138" s="597"/>
      <c r="C138" s="597"/>
      <c r="D138" s="1175" t="str">
        <f t="shared" si="8"/>
        <v/>
      </c>
      <c r="E138" s="1175" t="str">
        <f t="shared" si="9"/>
        <v/>
      </c>
      <c r="F138" s="735"/>
      <c r="G138" s="611"/>
      <c r="H138" s="611"/>
      <c r="I138" s="613"/>
      <c r="J138" s="613"/>
      <c r="K138" s="613"/>
      <c r="L138" s="749"/>
      <c r="M138" s="644"/>
    </row>
    <row r="139" spans="1:13" s="585" customFormat="1" ht="19.5" x14ac:dyDescent="0.2">
      <c r="A139" s="659"/>
      <c r="B139" s="597"/>
      <c r="C139" s="597"/>
      <c r="D139" s="1175" t="str">
        <f t="shared" si="8"/>
        <v/>
      </c>
      <c r="E139" s="1175" t="str">
        <f t="shared" si="9"/>
        <v/>
      </c>
      <c r="F139" s="735"/>
      <c r="G139" s="611"/>
      <c r="H139" s="611"/>
      <c r="I139" s="613"/>
      <c r="J139" s="613"/>
      <c r="K139" s="613"/>
      <c r="L139" s="749"/>
      <c r="M139" s="644"/>
    </row>
    <row r="140" spans="1:13" s="585" customFormat="1" ht="19.5" x14ac:dyDescent="0.2">
      <c r="A140" s="659"/>
      <c r="B140" s="597"/>
      <c r="C140" s="597"/>
      <c r="D140" s="1175" t="str">
        <f t="shared" si="8"/>
        <v/>
      </c>
      <c r="E140" s="1175" t="str">
        <f t="shared" si="9"/>
        <v/>
      </c>
      <c r="F140" s="735"/>
      <c r="G140" s="611"/>
      <c r="H140" s="611"/>
      <c r="I140" s="613"/>
      <c r="J140" s="613"/>
      <c r="K140" s="613"/>
      <c r="L140" s="749"/>
      <c r="M140" s="644"/>
    </row>
    <row r="141" spans="1:13" s="585" customFormat="1" ht="19.5" x14ac:dyDescent="0.2">
      <c r="A141" s="659"/>
      <c r="B141" s="597"/>
      <c r="C141" s="597"/>
      <c r="D141" s="1175" t="str">
        <f t="shared" si="8"/>
        <v/>
      </c>
      <c r="E141" s="1175" t="str">
        <f t="shared" si="9"/>
        <v/>
      </c>
      <c r="F141" s="735"/>
      <c r="G141" s="611"/>
      <c r="H141" s="611"/>
      <c r="I141" s="613"/>
      <c r="J141" s="613"/>
      <c r="K141" s="613"/>
      <c r="L141" s="749"/>
      <c r="M141" s="644"/>
    </row>
    <row r="142" spans="1:13" s="585" customFormat="1" ht="19.5" x14ac:dyDescent="0.2">
      <c r="A142" s="659"/>
      <c r="B142" s="597"/>
      <c r="C142" s="597"/>
      <c r="D142" s="1175" t="str">
        <f t="shared" si="8"/>
        <v/>
      </c>
      <c r="E142" s="1175" t="str">
        <f t="shared" si="9"/>
        <v/>
      </c>
      <c r="F142" s="735"/>
      <c r="G142" s="611"/>
      <c r="H142" s="611"/>
      <c r="I142" s="613"/>
      <c r="J142" s="613"/>
      <c r="K142" s="613"/>
      <c r="L142" s="749"/>
      <c r="M142" s="644"/>
    </row>
    <row r="143" spans="1:13" s="585" customFormat="1" ht="19.5" x14ac:dyDescent="0.2">
      <c r="A143" s="659"/>
      <c r="B143" s="597"/>
      <c r="C143" s="597"/>
      <c r="D143" s="1175" t="str">
        <f t="shared" si="8"/>
        <v/>
      </c>
      <c r="E143" s="1175" t="str">
        <f t="shared" si="9"/>
        <v/>
      </c>
      <c r="F143" s="735"/>
      <c r="G143" s="611"/>
      <c r="H143" s="611"/>
      <c r="I143" s="613"/>
      <c r="J143" s="613"/>
      <c r="K143" s="613"/>
      <c r="L143" s="749"/>
      <c r="M143" s="644"/>
    </row>
    <row r="144" spans="1:13" s="585" customFormat="1" ht="19.5" x14ac:dyDescent="0.2">
      <c r="A144" s="659"/>
      <c r="B144" s="597"/>
      <c r="C144" s="597"/>
      <c r="D144" s="1175" t="str">
        <f t="shared" si="8"/>
        <v/>
      </c>
      <c r="E144" s="1175" t="str">
        <f t="shared" si="9"/>
        <v/>
      </c>
      <c r="F144" s="735"/>
      <c r="G144" s="611"/>
      <c r="H144" s="611"/>
      <c r="I144" s="613"/>
      <c r="J144" s="613"/>
      <c r="K144" s="613"/>
      <c r="L144" s="749"/>
      <c r="M144" s="644"/>
    </row>
    <row r="145" spans="1:13" s="585" customFormat="1" ht="19.5" x14ac:dyDescent="0.2">
      <c r="A145" s="659"/>
      <c r="B145" s="597"/>
      <c r="C145" s="597"/>
      <c r="D145" s="1175" t="str">
        <f t="shared" ref="D145:D150" si="10">IF(ISBLANK(A145),"", "EMPG-S")</f>
        <v/>
      </c>
      <c r="E145" s="1175" t="str">
        <f t="shared" ref="E145:E150" si="11">IF(ISBLANK(A145),"", "EMG")</f>
        <v/>
      </c>
      <c r="F145" s="735"/>
      <c r="G145" s="611"/>
      <c r="H145" s="611"/>
      <c r="I145" s="613"/>
      <c r="J145" s="613"/>
      <c r="K145" s="613"/>
      <c r="L145" s="749"/>
      <c r="M145" s="644"/>
    </row>
    <row r="146" spans="1:13" s="585" customFormat="1" ht="19.5" x14ac:dyDescent="0.2">
      <c r="A146" s="659"/>
      <c r="B146" s="597"/>
      <c r="C146" s="597"/>
      <c r="D146" s="1175" t="str">
        <f t="shared" si="10"/>
        <v/>
      </c>
      <c r="E146" s="1175" t="str">
        <f t="shared" si="11"/>
        <v/>
      </c>
      <c r="F146" s="735"/>
      <c r="G146" s="611"/>
      <c r="H146" s="611"/>
      <c r="I146" s="613"/>
      <c r="J146" s="613"/>
      <c r="K146" s="613"/>
      <c r="L146" s="749"/>
      <c r="M146" s="644"/>
    </row>
    <row r="147" spans="1:13" s="585" customFormat="1" ht="19.5" x14ac:dyDescent="0.2">
      <c r="A147" s="659"/>
      <c r="B147" s="597"/>
      <c r="C147" s="597"/>
      <c r="D147" s="1175" t="str">
        <f t="shared" si="10"/>
        <v/>
      </c>
      <c r="E147" s="1175" t="str">
        <f t="shared" si="11"/>
        <v/>
      </c>
      <c r="F147" s="735"/>
      <c r="G147" s="611"/>
      <c r="H147" s="611"/>
      <c r="I147" s="613"/>
      <c r="J147" s="613"/>
      <c r="K147" s="613"/>
      <c r="L147" s="749"/>
      <c r="M147" s="644"/>
    </row>
    <row r="148" spans="1:13" s="585" customFormat="1" ht="19.5" x14ac:dyDescent="0.2">
      <c r="A148" s="659"/>
      <c r="B148" s="597"/>
      <c r="C148" s="597"/>
      <c r="D148" s="1175" t="str">
        <f t="shared" si="10"/>
        <v/>
      </c>
      <c r="E148" s="1175" t="str">
        <f t="shared" si="11"/>
        <v/>
      </c>
      <c r="F148" s="735"/>
      <c r="G148" s="611"/>
      <c r="H148" s="611"/>
      <c r="I148" s="613"/>
      <c r="J148" s="613"/>
      <c r="K148" s="613"/>
      <c r="L148" s="749"/>
      <c r="M148" s="644"/>
    </row>
    <row r="149" spans="1:13" s="585" customFormat="1" ht="19.5" x14ac:dyDescent="0.2">
      <c r="A149" s="659"/>
      <c r="B149" s="597"/>
      <c r="C149" s="597"/>
      <c r="D149" s="1175" t="str">
        <f t="shared" si="10"/>
        <v/>
      </c>
      <c r="E149" s="1175" t="str">
        <f t="shared" si="11"/>
        <v/>
      </c>
      <c r="F149" s="735"/>
      <c r="G149" s="611"/>
      <c r="H149" s="611"/>
      <c r="I149" s="613"/>
      <c r="J149" s="613"/>
      <c r="K149" s="613"/>
      <c r="L149" s="749"/>
      <c r="M149" s="644"/>
    </row>
    <row r="150" spans="1:13" s="585" customFormat="1" ht="19.5" x14ac:dyDescent="0.2">
      <c r="A150" s="659"/>
      <c r="B150" s="597"/>
      <c r="C150" s="597"/>
      <c r="D150" s="1175" t="str">
        <f t="shared" si="10"/>
        <v/>
      </c>
      <c r="E150" s="1175" t="str">
        <f t="shared" si="11"/>
        <v/>
      </c>
      <c r="F150" s="735"/>
      <c r="G150" s="611"/>
      <c r="H150" s="611"/>
      <c r="I150" s="613"/>
      <c r="J150" s="613"/>
      <c r="K150" s="613"/>
      <c r="L150" s="749"/>
      <c r="M150" s="644"/>
    </row>
    <row r="151" spans="1:13" s="745" customFormat="1" hidden="1" x14ac:dyDescent="0.2">
      <c r="A151" s="247"/>
      <c r="B151" s="247"/>
      <c r="C151" s="247"/>
      <c r="D151" s="247"/>
      <c r="E151" s="247"/>
      <c r="F151" s="247"/>
      <c r="G151" s="247"/>
      <c r="H151" s="247"/>
      <c r="I151" s="247"/>
      <c r="J151" s="247"/>
      <c r="K151" s="247"/>
      <c r="L151" s="247"/>
      <c r="M151" s="272"/>
    </row>
    <row r="152" spans="1:13" s="745" customFormat="1" hidden="1" x14ac:dyDescent="0.2">
      <c r="A152" s="247"/>
      <c r="B152" s="247"/>
      <c r="C152" s="247"/>
      <c r="D152" s="247"/>
      <c r="E152" s="247"/>
      <c r="F152" s="247"/>
      <c r="G152" s="247"/>
      <c r="H152" s="247"/>
      <c r="I152" s="247"/>
      <c r="J152" s="247"/>
      <c r="K152" s="247"/>
      <c r="L152" s="247"/>
      <c r="M152" s="272"/>
    </row>
    <row r="153" spans="1:13" s="745" customFormat="1" hidden="1" x14ac:dyDescent="0.2">
      <c r="A153" s="247"/>
      <c r="B153" s="247"/>
      <c r="C153" s="247"/>
      <c r="D153" s="247"/>
      <c r="E153" s="247"/>
      <c r="F153" s="247"/>
      <c r="G153" s="247"/>
      <c r="H153" s="247"/>
      <c r="I153" s="247"/>
      <c r="J153" s="247"/>
      <c r="K153" s="247"/>
      <c r="L153" s="247"/>
      <c r="M153" s="272"/>
    </row>
    <row r="154" spans="1:13" s="745" customFormat="1" hidden="1" x14ac:dyDescent="0.2">
      <c r="A154" s="247"/>
      <c r="B154" s="247"/>
      <c r="C154" s="247"/>
      <c r="D154" s="247"/>
      <c r="E154" s="247"/>
      <c r="F154" s="247"/>
      <c r="G154" s="247"/>
      <c r="H154" s="247"/>
      <c r="I154" s="247"/>
      <c r="J154" s="247"/>
      <c r="K154" s="247"/>
      <c r="L154" s="247"/>
      <c r="M154" s="272"/>
    </row>
    <row r="155" spans="1:13" hidden="1" x14ac:dyDescent="0.2"/>
    <row r="156" spans="1:13" hidden="1" x14ac:dyDescent="0.2"/>
    <row r="157" spans="1:13" hidden="1" x14ac:dyDescent="0.2"/>
    <row r="158" spans="1:13" hidden="1" x14ac:dyDescent="0.2"/>
    <row r="159" spans="1:13" hidden="1" x14ac:dyDescent="0.2"/>
    <row r="160" spans="1:13"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x14ac:dyDescent="0.2"/>
  </sheetData>
  <sheetProtection sheet="1" objects="1" scenarios="1" formatCells="0" formatColumns="0" formatRows="0" insertRows="0" deleteRows="0" sort="0" autoFilter="0"/>
  <dataConsolidate/>
  <customSheetViews>
    <customSheetView guid="{864452AF-FE8B-4AB5-A77B-41D8DD524B81}" scale="70" showPageBreaks="1" showGridLines="0" zeroValues="0" fitToPage="1" printArea="1">
      <pane ySplit="21" topLeftCell="A22" activePane="bottomLeft" state="frozen"/>
      <selection pane="bottomLeft" activeCell="I7" sqref="A5:I7"/>
      <pageMargins left="0.25" right="0.25" top="0.25" bottom="0.25" header="0.25" footer="0.25"/>
      <printOptions horizontalCentered="1"/>
      <pageSetup scale="58" fitToHeight="0" orientation="landscape" useFirstPageNumber="1" r:id="rId1"/>
      <headerFooter alignWithMargins="0">
        <oddFooter>&amp;L&amp;"Tahoma,Regular"&amp;12FMFW v1.18 - 2018</oddFooter>
      </headerFooter>
    </customSheetView>
  </customSheetViews>
  <mergeCells count="13">
    <mergeCell ref="A8:H8"/>
    <mergeCell ref="J3:L3"/>
    <mergeCell ref="J4:L4"/>
    <mergeCell ref="A1:L1"/>
    <mergeCell ref="A3:H3"/>
    <mergeCell ref="A4:H4"/>
    <mergeCell ref="J5:L5"/>
    <mergeCell ref="J6:L6"/>
    <mergeCell ref="J7:L7"/>
    <mergeCell ref="A5:H5"/>
    <mergeCell ref="A6:H6"/>
    <mergeCell ref="A7:H7"/>
    <mergeCell ref="A2:L2"/>
  </mergeCells>
  <dataValidations xWindow="1429" yWindow="515" count="11">
    <dataValidation allowBlank="1" showInputMessage="1" showErrorMessage="1" promptTitle="Cal OES ONLY" prompt="For Cal OES use only.  Do not enter." sqref="K8:L8"/>
    <dataValidation allowBlank="1" showErrorMessage="1" prompt="blank" sqref="M9:M11"/>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J5:L5">
      <formula1>0</formula1>
    </dataValidation>
    <dataValidation type="date" operator="greaterThan" allowBlank="1" showErrorMessage="1" prompt="Enter the date this request is initiated." sqref="J4:L4">
      <formula1>43857</formula1>
    </dataValidation>
    <dataValidation type="list" allowBlank="1" showErrorMessage="1" promptTitle="Ledger Type" prompt="Select the request type from the drop down list." sqref="J3:L3">
      <formula1>"Initial Application, Modification, Reimbursement, Final Reimbursement"</formula1>
    </dataValidation>
    <dataValidation type="list" allowBlank="1" showInputMessage="1" showErrorMessage="1" sqref="A12:A150">
      <formula1>SOURCE_ProjectLetter</formula1>
    </dataValidation>
    <dataValidation showInputMessage="1" showErrorMessage="1" sqref="C12:C150"/>
    <dataValidation type="list" allowBlank="1" showInputMessage="1" showErrorMessage="1" sqref="F12:F150">
      <formula1>SOURCE_SolutionAreaPersonnel</formula1>
    </dataValidation>
    <dataValidation type="whole" operator="greaterThan" allowBlank="1" showInputMessage="1" showErrorMessage="1" errorTitle="TOTAL COST" error="Enter the Total Cost for this project, rounded DOWN to the nearest dollar." sqref="L12:L150">
      <formula1>0</formula1>
    </dataValidation>
    <dataValidation type="whole" operator="greaterThan" allowBlank="1" showInputMessage="1" showErrorMessage="1" errorTitle="TOTAL SALARY &amp; BENEFITS" error="Enter the Total Salary and Benefits for this project, rounded DOWN to the nearest dollar." sqref="I12:I150">
      <formula1>0</formula1>
    </dataValidation>
    <dataValidation type="list" allowBlank="1" showInputMessage="1" showErrorMessage="1" sqref="G12:G150">
      <formula1>INDIRECT(VLOOKUP(F12,Source_PersonnelNameLookup,2,0))</formula1>
    </dataValidation>
  </dataValidations>
  <printOptions horizontalCentered="1"/>
  <pageMargins left="0.15" right="0.15" top="0.5" bottom="0.5" header="0.25" footer="0.25"/>
  <pageSetup scale="43"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legacyDrawing r:id="rId4"/>
  <tableParts count="1">
    <tablePart r:id="rId5"/>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8" tint="-0.249977111117893"/>
    <pageSetUpPr fitToPage="1"/>
  </sheetPr>
  <dimension ref="A1:T206"/>
  <sheetViews>
    <sheetView showGridLines="0" showZeros="0" zoomScale="65" zoomScaleNormal="65" zoomScaleSheetLayoutView="65" workbookViewId="0">
      <selection activeCell="M3" sqref="M3:O3"/>
    </sheetView>
  </sheetViews>
  <sheetFormatPr defaultColWidth="0" defaultRowHeight="12.75" zeroHeight="1" x14ac:dyDescent="0.2"/>
  <cols>
    <col min="1" max="1" width="11.7109375" style="245" customWidth="1"/>
    <col min="2" max="2" width="15" style="245" customWidth="1"/>
    <col min="3" max="3" width="30.7109375" style="244" customWidth="1"/>
    <col min="4" max="4" width="65.28515625" style="244" customWidth="1"/>
    <col min="5" max="5" width="16.28515625" style="244" customWidth="1"/>
    <col min="6" max="6" width="24.140625" style="246" customWidth="1"/>
    <col min="7" max="7" width="27.85546875" style="246" customWidth="1"/>
    <col min="8" max="8" width="14.85546875" style="246" customWidth="1"/>
    <col min="9" max="9" width="20.7109375" style="247" customWidth="1"/>
    <col min="10" max="10" width="20.7109375" style="249" customWidth="1"/>
    <col min="11" max="11" width="20.7109375" style="247" customWidth="1"/>
    <col min="12" max="12" width="22.7109375" style="247" bestFit="1" customWidth="1"/>
    <col min="13" max="15" width="20.7109375" style="247" customWidth="1"/>
    <col min="16" max="16" width="0.140625" style="247" customWidth="1"/>
    <col min="17" max="20" width="0" style="579" hidden="1" customWidth="1"/>
    <col min="21" max="16384" width="9.140625" style="579" hidden="1"/>
  </cols>
  <sheetData>
    <row r="1" spans="1:20" s="573" customFormat="1" ht="30" customHeight="1" x14ac:dyDescent="0.2">
      <c r="A1" s="1118" t="s">
        <v>583</v>
      </c>
      <c r="B1" s="1118"/>
      <c r="C1" s="1118"/>
      <c r="D1" s="1118"/>
      <c r="E1" s="1118"/>
      <c r="F1" s="1118"/>
      <c r="G1" s="1118"/>
      <c r="H1" s="1118"/>
      <c r="I1" s="1118"/>
      <c r="J1" s="1118"/>
      <c r="K1" s="1118"/>
      <c r="L1" s="1118"/>
      <c r="M1" s="1118"/>
      <c r="N1" s="1118"/>
      <c r="O1" s="1118"/>
      <c r="P1" s="237"/>
    </row>
    <row r="2" spans="1:20" s="577" customFormat="1" ht="20.100000000000001" customHeight="1" x14ac:dyDescent="0.2">
      <c r="A2" s="1125" t="s">
        <v>1336</v>
      </c>
      <c r="B2" s="1098"/>
      <c r="C2" s="1098"/>
      <c r="D2" s="1098"/>
      <c r="E2" s="1098"/>
      <c r="F2" s="1098"/>
      <c r="G2" s="1098"/>
      <c r="H2" s="1098"/>
      <c r="I2" s="1098"/>
      <c r="J2" s="1098"/>
      <c r="K2" s="1098"/>
      <c r="L2" s="1098"/>
      <c r="M2" s="1098"/>
      <c r="N2" s="1098"/>
      <c r="O2" s="1126"/>
      <c r="P2" s="437"/>
      <c r="Q2" s="713"/>
    </row>
    <row r="3" spans="1:20" s="577" customFormat="1" ht="24.95" customHeight="1" x14ac:dyDescent="0.2">
      <c r="A3" s="965">
        <f>SubrecipientName</f>
        <v>0</v>
      </c>
      <c r="B3" s="966"/>
      <c r="C3" s="966"/>
      <c r="D3" s="966"/>
      <c r="E3" s="966"/>
      <c r="F3" s="966"/>
      <c r="G3" s="966"/>
      <c r="H3" s="966"/>
      <c r="I3" s="966"/>
      <c r="J3" s="966"/>
      <c r="K3" s="966"/>
      <c r="L3" s="435" t="s">
        <v>48</v>
      </c>
      <c r="M3" s="1119"/>
      <c r="N3" s="1120"/>
      <c r="O3" s="1120"/>
      <c r="P3" s="238"/>
    </row>
    <row r="4" spans="1:20" s="577" customFormat="1" ht="24.95" customHeight="1" x14ac:dyDescent="0.25">
      <c r="A4" s="974">
        <f>FIPSNumber</f>
        <v>0</v>
      </c>
      <c r="B4" s="974"/>
      <c r="C4" s="974"/>
      <c r="D4" s="974"/>
      <c r="E4" s="974"/>
      <c r="F4" s="974"/>
      <c r="G4" s="974"/>
      <c r="H4" s="974"/>
      <c r="I4" s="974"/>
      <c r="J4" s="974"/>
      <c r="K4" s="974"/>
      <c r="L4" s="435" t="s">
        <v>10</v>
      </c>
      <c r="M4" s="1121"/>
      <c r="N4" s="1121"/>
      <c r="O4" s="1121"/>
      <c r="P4" s="238"/>
    </row>
    <row r="5" spans="1:20" s="577" customFormat="1" ht="24.95" customHeight="1" x14ac:dyDescent="0.2">
      <c r="A5" s="1122">
        <f>SubawardNumber</f>
        <v>0</v>
      </c>
      <c r="B5" s="1122"/>
      <c r="C5" s="1122"/>
      <c r="D5" s="1122"/>
      <c r="E5" s="1122"/>
      <c r="F5" s="1122"/>
      <c r="G5" s="1122"/>
      <c r="H5" s="1122"/>
      <c r="I5" s="1122"/>
      <c r="J5" s="1122"/>
      <c r="K5" s="1122"/>
      <c r="L5" s="435" t="s">
        <v>1344</v>
      </c>
      <c r="M5" s="1115"/>
      <c r="N5" s="1115"/>
      <c r="O5" s="1115"/>
      <c r="P5" s="238"/>
    </row>
    <row r="6" spans="1:20" s="577" customFormat="1" ht="24.95" customHeight="1" x14ac:dyDescent="0.3">
      <c r="A6" s="1123"/>
      <c r="B6" s="1123"/>
      <c r="C6" s="1123"/>
      <c r="D6" s="1123"/>
      <c r="E6" s="1123"/>
      <c r="F6" s="1123"/>
      <c r="G6" s="1123"/>
      <c r="H6" s="1123"/>
      <c r="I6" s="1123"/>
      <c r="J6" s="1123"/>
      <c r="K6" s="1124"/>
      <c r="L6" s="236" t="s">
        <v>1039</v>
      </c>
      <c r="M6" s="1116">
        <f>StartDate</f>
        <v>43857</v>
      </c>
      <c r="N6" s="1117"/>
      <c r="O6" s="1117"/>
      <c r="P6" s="238"/>
    </row>
    <row r="7" spans="1:20" s="577" customFormat="1" ht="24.95" customHeight="1" x14ac:dyDescent="0.3">
      <c r="A7" s="1123"/>
      <c r="B7" s="1123"/>
      <c r="C7" s="1123"/>
      <c r="D7" s="1123"/>
      <c r="E7" s="1123"/>
      <c r="F7" s="1123"/>
      <c r="G7" s="1123"/>
      <c r="H7" s="1123"/>
      <c r="I7" s="1123"/>
      <c r="J7" s="1123"/>
      <c r="K7" s="1124"/>
      <c r="L7" s="236" t="s">
        <v>1040</v>
      </c>
      <c r="M7" s="1116">
        <f>EndDate</f>
        <v>44495</v>
      </c>
      <c r="N7" s="1117"/>
      <c r="O7" s="1117"/>
      <c r="P7" s="238"/>
    </row>
    <row r="8" spans="1:20" s="577" customFormat="1" ht="39.950000000000003" customHeight="1" x14ac:dyDescent="0.3">
      <c r="A8" s="1113"/>
      <c r="B8" s="1113"/>
      <c r="C8" s="1113"/>
      <c r="D8" s="1113"/>
      <c r="E8" s="1113"/>
      <c r="F8" s="1113"/>
      <c r="G8" s="1113"/>
      <c r="H8" s="1113"/>
      <c r="I8" s="1113"/>
      <c r="J8" s="1113"/>
      <c r="K8" s="1114"/>
      <c r="L8" s="479" t="s">
        <v>1009</v>
      </c>
      <c r="M8" s="484" t="s">
        <v>1011</v>
      </c>
      <c r="N8" s="439"/>
      <c r="O8" s="440"/>
      <c r="P8" s="238"/>
    </row>
    <row r="9" spans="1:20" s="581" customFormat="1" ht="48" customHeight="1" x14ac:dyDescent="0.2">
      <c r="A9" s="818" t="s">
        <v>216</v>
      </c>
      <c r="B9" s="818" t="s">
        <v>1006</v>
      </c>
      <c r="C9" s="818" t="s">
        <v>1010</v>
      </c>
      <c r="D9" s="818" t="s">
        <v>892</v>
      </c>
      <c r="E9" s="818" t="s">
        <v>326</v>
      </c>
      <c r="F9" s="818" t="s">
        <v>1077</v>
      </c>
      <c r="G9" s="818" t="s">
        <v>1008</v>
      </c>
      <c r="H9" s="818" t="s">
        <v>1111</v>
      </c>
      <c r="I9" s="818" t="s">
        <v>1149</v>
      </c>
      <c r="J9" s="818" t="s">
        <v>1148</v>
      </c>
      <c r="K9" s="818" t="s">
        <v>1112</v>
      </c>
      <c r="L9" s="818" t="s">
        <v>1072</v>
      </c>
      <c r="M9" s="819" t="s">
        <v>1095</v>
      </c>
      <c r="N9" s="818" t="s">
        <v>1042</v>
      </c>
      <c r="O9" s="818" t="s">
        <v>1096</v>
      </c>
      <c r="P9" s="249"/>
      <c r="T9" s="815"/>
    </row>
    <row r="10" spans="1:20" s="816" customFormat="1" ht="21.95" customHeight="1" x14ac:dyDescent="0.3">
      <c r="A10" s="825">
        <v>0</v>
      </c>
      <c r="B10" s="825"/>
      <c r="C10" s="825"/>
      <c r="D10" s="825"/>
      <c r="E10" s="825"/>
      <c r="F10" s="826"/>
      <c r="G10" s="826"/>
      <c r="H10" s="827"/>
      <c r="I10" s="856">
        <f>SUM(RangeCost)</f>
        <v>0</v>
      </c>
      <c r="J10" s="856">
        <f>SUM(RangePrevious)</f>
        <v>0</v>
      </c>
      <c r="K10" s="856">
        <f>SUM(RangeThisRequest)</f>
        <v>0</v>
      </c>
      <c r="L10" s="857"/>
      <c r="M10" s="856">
        <f>SUM(RangeApproved)</f>
        <v>0</v>
      </c>
      <c r="N10" s="856">
        <f>SUM(RangeBalance)</f>
        <v>0</v>
      </c>
      <c r="O10" s="828">
        <f>IFERROR(TotalApproved/TotalCost,0)</f>
        <v>0</v>
      </c>
      <c r="P10" s="829"/>
    </row>
    <row r="11" spans="1:20" s="817" customFormat="1" ht="12.95" customHeight="1" x14ac:dyDescent="0.2">
      <c r="A11" s="824" t="s">
        <v>216</v>
      </c>
      <c r="B11" s="822" t="s">
        <v>1006</v>
      </c>
      <c r="C11" s="822" t="s">
        <v>1010</v>
      </c>
      <c r="D11" s="822" t="s">
        <v>892</v>
      </c>
      <c r="E11" s="822" t="s">
        <v>326</v>
      </c>
      <c r="F11" s="822" t="s">
        <v>1077</v>
      </c>
      <c r="G11" s="822" t="s">
        <v>1008</v>
      </c>
      <c r="H11" s="822" t="s">
        <v>1111</v>
      </c>
      <c r="I11" s="822" t="s">
        <v>1149</v>
      </c>
      <c r="J11" s="822" t="s">
        <v>1148</v>
      </c>
      <c r="K11" s="822" t="s">
        <v>1112</v>
      </c>
      <c r="L11" s="822" t="s">
        <v>1072</v>
      </c>
      <c r="M11" s="823" t="s">
        <v>1095</v>
      </c>
      <c r="N11" s="822" t="s">
        <v>1042</v>
      </c>
      <c r="O11" s="824" t="s">
        <v>1096</v>
      </c>
      <c r="P11" s="280"/>
    </row>
    <row r="12" spans="1:20" s="585" customFormat="1" ht="19.5" x14ac:dyDescent="0.2">
      <c r="A12" s="597"/>
      <c r="B12" s="597"/>
      <c r="C12" s="597"/>
      <c r="D12" s="597"/>
      <c r="E12" s="1175" t="str">
        <f t="shared" ref="E12:E43" si="0">IF(ISBLANK(A12),"", "EMG")</f>
        <v/>
      </c>
      <c r="F12" s="734"/>
      <c r="G12" s="597"/>
      <c r="H12" s="597"/>
      <c r="I12" s="612"/>
      <c r="J12" s="821"/>
      <c r="K12" s="598"/>
      <c r="L12" s="612"/>
      <c r="M12" s="1176">
        <f t="shared" ref="M12:M43" si="1">K12+J12</f>
        <v>0</v>
      </c>
      <c r="N12" s="1176">
        <f t="shared" ref="N12:N43" si="2">I12-M12</f>
        <v>0</v>
      </c>
      <c r="O12" s="1177">
        <f t="shared" ref="O12:O43" si="3">IFERROR(M12/I12, 0)</f>
        <v>0</v>
      </c>
      <c r="P12" s="820"/>
    </row>
    <row r="13" spans="1:20" s="585" customFormat="1" ht="19.5" x14ac:dyDescent="0.2">
      <c r="A13" s="597"/>
      <c r="B13" s="597"/>
      <c r="C13" s="597"/>
      <c r="D13" s="597"/>
      <c r="E13" s="1175" t="str">
        <f t="shared" si="0"/>
        <v/>
      </c>
      <c r="F13" s="734"/>
      <c r="G13" s="597"/>
      <c r="H13" s="597"/>
      <c r="I13" s="612"/>
      <c r="J13" s="821"/>
      <c r="K13" s="598"/>
      <c r="L13" s="612"/>
      <c r="M13" s="1176">
        <f t="shared" si="1"/>
        <v>0</v>
      </c>
      <c r="N13" s="1176">
        <f t="shared" si="2"/>
        <v>0</v>
      </c>
      <c r="O13" s="1177">
        <f t="shared" si="3"/>
        <v>0</v>
      </c>
      <c r="P13" s="820"/>
    </row>
    <row r="14" spans="1:20" s="585" customFormat="1" ht="19.5" x14ac:dyDescent="0.2">
      <c r="A14" s="597"/>
      <c r="B14" s="597"/>
      <c r="C14" s="597"/>
      <c r="D14" s="597"/>
      <c r="E14" s="1175" t="str">
        <f t="shared" si="0"/>
        <v/>
      </c>
      <c r="F14" s="734"/>
      <c r="G14" s="597"/>
      <c r="H14" s="597"/>
      <c r="I14" s="612"/>
      <c r="J14" s="821"/>
      <c r="K14" s="598"/>
      <c r="L14" s="612"/>
      <c r="M14" s="1176">
        <f t="shared" si="1"/>
        <v>0</v>
      </c>
      <c r="N14" s="1176">
        <f t="shared" si="2"/>
        <v>0</v>
      </c>
      <c r="O14" s="1177">
        <f t="shared" si="3"/>
        <v>0</v>
      </c>
      <c r="P14" s="820"/>
    </row>
    <row r="15" spans="1:20" s="585" customFormat="1" ht="19.5" x14ac:dyDescent="0.2">
      <c r="A15" s="597"/>
      <c r="B15" s="597"/>
      <c r="C15" s="597"/>
      <c r="D15" s="597"/>
      <c r="E15" s="1175" t="str">
        <f t="shared" si="0"/>
        <v/>
      </c>
      <c r="F15" s="734"/>
      <c r="G15" s="597"/>
      <c r="H15" s="597"/>
      <c r="I15" s="612"/>
      <c r="J15" s="821"/>
      <c r="K15" s="598"/>
      <c r="L15" s="612"/>
      <c r="M15" s="1176">
        <f t="shared" si="1"/>
        <v>0</v>
      </c>
      <c r="N15" s="1176">
        <f t="shared" si="2"/>
        <v>0</v>
      </c>
      <c r="O15" s="1177">
        <f t="shared" si="3"/>
        <v>0</v>
      </c>
      <c r="P15" s="820"/>
    </row>
    <row r="16" spans="1:20" s="585" customFormat="1" ht="19.5" x14ac:dyDescent="0.2">
      <c r="A16" s="597"/>
      <c r="B16" s="597"/>
      <c r="C16" s="597"/>
      <c r="D16" s="597"/>
      <c r="E16" s="1175" t="str">
        <f t="shared" si="0"/>
        <v/>
      </c>
      <c r="F16" s="734"/>
      <c r="G16" s="597"/>
      <c r="H16" s="597"/>
      <c r="I16" s="612"/>
      <c r="J16" s="821"/>
      <c r="K16" s="598"/>
      <c r="L16" s="612"/>
      <c r="M16" s="1176">
        <f t="shared" si="1"/>
        <v>0</v>
      </c>
      <c r="N16" s="1176">
        <f t="shared" si="2"/>
        <v>0</v>
      </c>
      <c r="O16" s="1177">
        <f t="shared" si="3"/>
        <v>0</v>
      </c>
      <c r="P16" s="820"/>
    </row>
    <row r="17" spans="1:16" s="585" customFormat="1" ht="19.5" x14ac:dyDescent="0.2">
      <c r="A17" s="597"/>
      <c r="B17" s="597"/>
      <c r="C17" s="597"/>
      <c r="D17" s="597"/>
      <c r="E17" s="1175" t="str">
        <f t="shared" si="0"/>
        <v/>
      </c>
      <c r="F17" s="734"/>
      <c r="G17" s="597"/>
      <c r="H17" s="597"/>
      <c r="I17" s="612"/>
      <c r="J17" s="821"/>
      <c r="K17" s="598"/>
      <c r="L17" s="612"/>
      <c r="M17" s="1176">
        <f t="shared" si="1"/>
        <v>0</v>
      </c>
      <c r="N17" s="1176">
        <f t="shared" si="2"/>
        <v>0</v>
      </c>
      <c r="O17" s="1177">
        <f t="shared" si="3"/>
        <v>0</v>
      </c>
      <c r="P17" s="820"/>
    </row>
    <row r="18" spans="1:16" s="585" customFormat="1" ht="19.5" x14ac:dyDescent="0.2">
      <c r="A18" s="597"/>
      <c r="B18" s="597"/>
      <c r="C18" s="597"/>
      <c r="D18" s="597"/>
      <c r="E18" s="1175" t="str">
        <f t="shared" si="0"/>
        <v/>
      </c>
      <c r="F18" s="734"/>
      <c r="G18" s="597"/>
      <c r="H18" s="597"/>
      <c r="I18" s="612"/>
      <c r="J18" s="821"/>
      <c r="K18" s="598"/>
      <c r="L18" s="612"/>
      <c r="M18" s="1176">
        <f t="shared" si="1"/>
        <v>0</v>
      </c>
      <c r="N18" s="1176">
        <f t="shared" si="2"/>
        <v>0</v>
      </c>
      <c r="O18" s="1177">
        <f t="shared" si="3"/>
        <v>0</v>
      </c>
      <c r="P18" s="820"/>
    </row>
    <row r="19" spans="1:16" s="585" customFormat="1" ht="19.5" x14ac:dyDescent="0.2">
      <c r="A19" s="597"/>
      <c r="B19" s="597"/>
      <c r="C19" s="597"/>
      <c r="D19" s="597"/>
      <c r="E19" s="1175" t="str">
        <f t="shared" si="0"/>
        <v/>
      </c>
      <c r="F19" s="734"/>
      <c r="G19" s="597"/>
      <c r="H19" s="597"/>
      <c r="I19" s="612"/>
      <c r="J19" s="821"/>
      <c r="K19" s="598"/>
      <c r="L19" s="612"/>
      <c r="M19" s="1176">
        <f t="shared" si="1"/>
        <v>0</v>
      </c>
      <c r="N19" s="1176">
        <f t="shared" si="2"/>
        <v>0</v>
      </c>
      <c r="O19" s="1177">
        <f t="shared" si="3"/>
        <v>0</v>
      </c>
      <c r="P19" s="820"/>
    </row>
    <row r="20" spans="1:16" s="585" customFormat="1" ht="19.5" x14ac:dyDescent="0.2">
      <c r="A20" s="597"/>
      <c r="B20" s="597"/>
      <c r="C20" s="597"/>
      <c r="D20" s="597"/>
      <c r="E20" s="1175" t="str">
        <f t="shared" si="0"/>
        <v/>
      </c>
      <c r="F20" s="734"/>
      <c r="G20" s="597"/>
      <c r="H20" s="597"/>
      <c r="I20" s="612"/>
      <c r="J20" s="821"/>
      <c r="K20" s="598"/>
      <c r="L20" s="612"/>
      <c r="M20" s="1176">
        <f t="shared" si="1"/>
        <v>0</v>
      </c>
      <c r="N20" s="1176">
        <f t="shared" si="2"/>
        <v>0</v>
      </c>
      <c r="O20" s="1177">
        <f t="shared" si="3"/>
        <v>0</v>
      </c>
      <c r="P20" s="820"/>
    </row>
    <row r="21" spans="1:16" s="585" customFormat="1" ht="19.5" x14ac:dyDescent="0.2">
      <c r="A21" s="597"/>
      <c r="B21" s="597"/>
      <c r="C21" s="597"/>
      <c r="D21" s="597"/>
      <c r="E21" s="1175" t="str">
        <f t="shared" si="0"/>
        <v/>
      </c>
      <c r="F21" s="734"/>
      <c r="G21" s="597"/>
      <c r="H21" s="597"/>
      <c r="I21" s="612"/>
      <c r="J21" s="821"/>
      <c r="K21" s="598"/>
      <c r="L21" s="612"/>
      <c r="M21" s="1176">
        <f t="shared" si="1"/>
        <v>0</v>
      </c>
      <c r="N21" s="1176">
        <f t="shared" si="2"/>
        <v>0</v>
      </c>
      <c r="O21" s="1177">
        <f t="shared" si="3"/>
        <v>0</v>
      </c>
      <c r="P21" s="820"/>
    </row>
    <row r="22" spans="1:16" s="585" customFormat="1" ht="19.5" x14ac:dyDescent="0.2">
      <c r="A22" s="597"/>
      <c r="B22" s="597"/>
      <c r="C22" s="597"/>
      <c r="D22" s="597"/>
      <c r="E22" s="1175" t="str">
        <f t="shared" si="0"/>
        <v/>
      </c>
      <c r="F22" s="734"/>
      <c r="G22" s="597"/>
      <c r="H22" s="597"/>
      <c r="I22" s="612"/>
      <c r="J22" s="821"/>
      <c r="K22" s="598"/>
      <c r="L22" s="612"/>
      <c r="M22" s="1176">
        <f t="shared" si="1"/>
        <v>0</v>
      </c>
      <c r="N22" s="1176">
        <f t="shared" si="2"/>
        <v>0</v>
      </c>
      <c r="O22" s="1177">
        <f t="shared" si="3"/>
        <v>0</v>
      </c>
      <c r="P22" s="820"/>
    </row>
    <row r="23" spans="1:16" s="585" customFormat="1" ht="19.5" x14ac:dyDescent="0.2">
      <c r="A23" s="597"/>
      <c r="B23" s="597"/>
      <c r="C23" s="597"/>
      <c r="D23" s="597"/>
      <c r="E23" s="1175" t="str">
        <f t="shared" si="0"/>
        <v/>
      </c>
      <c r="F23" s="734"/>
      <c r="G23" s="597"/>
      <c r="H23" s="597"/>
      <c r="I23" s="612"/>
      <c r="J23" s="821"/>
      <c r="K23" s="598"/>
      <c r="L23" s="612"/>
      <c r="M23" s="1176">
        <f t="shared" si="1"/>
        <v>0</v>
      </c>
      <c r="N23" s="1176">
        <f t="shared" si="2"/>
        <v>0</v>
      </c>
      <c r="O23" s="1177">
        <f t="shared" si="3"/>
        <v>0</v>
      </c>
      <c r="P23" s="820"/>
    </row>
    <row r="24" spans="1:16" s="585" customFormat="1" ht="19.5" x14ac:dyDescent="0.2">
      <c r="A24" s="597"/>
      <c r="B24" s="597"/>
      <c r="C24" s="597"/>
      <c r="D24" s="597"/>
      <c r="E24" s="1175" t="str">
        <f t="shared" si="0"/>
        <v/>
      </c>
      <c r="F24" s="734"/>
      <c r="G24" s="597"/>
      <c r="H24" s="597"/>
      <c r="I24" s="612"/>
      <c r="J24" s="821"/>
      <c r="K24" s="598"/>
      <c r="L24" s="612"/>
      <c r="M24" s="1176">
        <f t="shared" si="1"/>
        <v>0</v>
      </c>
      <c r="N24" s="1176">
        <f t="shared" si="2"/>
        <v>0</v>
      </c>
      <c r="O24" s="1177">
        <f t="shared" si="3"/>
        <v>0</v>
      </c>
      <c r="P24" s="820"/>
    </row>
    <row r="25" spans="1:16" s="585" customFormat="1" ht="19.5" x14ac:dyDescent="0.2">
      <c r="A25" s="597"/>
      <c r="B25" s="597"/>
      <c r="C25" s="597"/>
      <c r="D25" s="597"/>
      <c r="E25" s="1175" t="str">
        <f t="shared" si="0"/>
        <v/>
      </c>
      <c r="F25" s="734"/>
      <c r="G25" s="597"/>
      <c r="H25" s="597"/>
      <c r="I25" s="612"/>
      <c r="J25" s="821"/>
      <c r="K25" s="598"/>
      <c r="L25" s="612"/>
      <c r="M25" s="1176">
        <f t="shared" si="1"/>
        <v>0</v>
      </c>
      <c r="N25" s="1176">
        <f t="shared" si="2"/>
        <v>0</v>
      </c>
      <c r="O25" s="1177">
        <f t="shared" si="3"/>
        <v>0</v>
      </c>
      <c r="P25" s="820"/>
    </row>
    <row r="26" spans="1:16" s="585" customFormat="1" ht="19.5" x14ac:dyDescent="0.2">
      <c r="A26" s="597"/>
      <c r="B26" s="597"/>
      <c r="C26" s="597"/>
      <c r="D26" s="597"/>
      <c r="E26" s="1175" t="str">
        <f t="shared" si="0"/>
        <v/>
      </c>
      <c r="F26" s="734"/>
      <c r="G26" s="597"/>
      <c r="H26" s="597"/>
      <c r="I26" s="612"/>
      <c r="J26" s="821"/>
      <c r="K26" s="598"/>
      <c r="L26" s="612"/>
      <c r="M26" s="1176">
        <f t="shared" si="1"/>
        <v>0</v>
      </c>
      <c r="N26" s="1176">
        <f t="shared" si="2"/>
        <v>0</v>
      </c>
      <c r="O26" s="1177">
        <f t="shared" si="3"/>
        <v>0</v>
      </c>
      <c r="P26" s="820"/>
    </row>
    <row r="27" spans="1:16" s="585" customFormat="1" ht="19.5" x14ac:dyDescent="0.2">
      <c r="A27" s="597"/>
      <c r="B27" s="597"/>
      <c r="C27" s="597"/>
      <c r="D27" s="597"/>
      <c r="E27" s="1175" t="str">
        <f t="shared" si="0"/>
        <v/>
      </c>
      <c r="F27" s="734"/>
      <c r="G27" s="597"/>
      <c r="H27" s="597"/>
      <c r="I27" s="612"/>
      <c r="J27" s="821"/>
      <c r="K27" s="598"/>
      <c r="L27" s="612"/>
      <c r="M27" s="1176">
        <f t="shared" si="1"/>
        <v>0</v>
      </c>
      <c r="N27" s="1176">
        <f t="shared" si="2"/>
        <v>0</v>
      </c>
      <c r="O27" s="1177">
        <f t="shared" si="3"/>
        <v>0</v>
      </c>
      <c r="P27" s="820"/>
    </row>
    <row r="28" spans="1:16" s="585" customFormat="1" ht="19.5" x14ac:dyDescent="0.2">
      <c r="A28" s="597"/>
      <c r="B28" s="597"/>
      <c r="C28" s="597"/>
      <c r="D28" s="597"/>
      <c r="E28" s="1175" t="str">
        <f t="shared" si="0"/>
        <v/>
      </c>
      <c r="F28" s="734"/>
      <c r="G28" s="597"/>
      <c r="H28" s="597"/>
      <c r="I28" s="612"/>
      <c r="J28" s="821"/>
      <c r="K28" s="598"/>
      <c r="L28" s="612"/>
      <c r="M28" s="1176">
        <f t="shared" si="1"/>
        <v>0</v>
      </c>
      <c r="N28" s="1176">
        <f t="shared" si="2"/>
        <v>0</v>
      </c>
      <c r="O28" s="1177">
        <f t="shared" si="3"/>
        <v>0</v>
      </c>
      <c r="P28" s="820"/>
    </row>
    <row r="29" spans="1:16" s="585" customFormat="1" ht="19.5" x14ac:dyDescent="0.2">
      <c r="A29" s="597"/>
      <c r="B29" s="597"/>
      <c r="C29" s="597"/>
      <c r="D29" s="597"/>
      <c r="E29" s="1175" t="str">
        <f t="shared" si="0"/>
        <v/>
      </c>
      <c r="F29" s="734"/>
      <c r="G29" s="597"/>
      <c r="H29" s="597"/>
      <c r="I29" s="612"/>
      <c r="J29" s="821"/>
      <c r="K29" s="598"/>
      <c r="L29" s="612"/>
      <c r="M29" s="1176">
        <f t="shared" si="1"/>
        <v>0</v>
      </c>
      <c r="N29" s="1176">
        <f t="shared" si="2"/>
        <v>0</v>
      </c>
      <c r="O29" s="1177">
        <f t="shared" si="3"/>
        <v>0</v>
      </c>
      <c r="P29" s="820"/>
    </row>
    <row r="30" spans="1:16" s="585" customFormat="1" ht="19.5" x14ac:dyDescent="0.2">
      <c r="A30" s="597"/>
      <c r="B30" s="597"/>
      <c r="C30" s="597"/>
      <c r="D30" s="597"/>
      <c r="E30" s="1175" t="str">
        <f t="shared" si="0"/>
        <v/>
      </c>
      <c r="F30" s="734"/>
      <c r="G30" s="597"/>
      <c r="H30" s="597"/>
      <c r="I30" s="612"/>
      <c r="J30" s="821"/>
      <c r="K30" s="598"/>
      <c r="L30" s="612"/>
      <c r="M30" s="1176">
        <f t="shared" si="1"/>
        <v>0</v>
      </c>
      <c r="N30" s="1176">
        <f t="shared" si="2"/>
        <v>0</v>
      </c>
      <c r="O30" s="1177">
        <f t="shared" si="3"/>
        <v>0</v>
      </c>
      <c r="P30" s="820"/>
    </row>
    <row r="31" spans="1:16" s="585" customFormat="1" ht="19.5" x14ac:dyDescent="0.2">
      <c r="A31" s="597"/>
      <c r="B31" s="597"/>
      <c r="C31" s="597"/>
      <c r="D31" s="597"/>
      <c r="E31" s="1175" t="str">
        <f t="shared" si="0"/>
        <v/>
      </c>
      <c r="F31" s="734"/>
      <c r="G31" s="597"/>
      <c r="H31" s="597"/>
      <c r="I31" s="612"/>
      <c r="J31" s="821"/>
      <c r="K31" s="598"/>
      <c r="L31" s="612"/>
      <c r="M31" s="1176">
        <f t="shared" si="1"/>
        <v>0</v>
      </c>
      <c r="N31" s="1176">
        <f t="shared" si="2"/>
        <v>0</v>
      </c>
      <c r="O31" s="1177">
        <f t="shared" si="3"/>
        <v>0</v>
      </c>
      <c r="P31" s="820"/>
    </row>
    <row r="32" spans="1:16" s="585" customFormat="1" ht="19.5" x14ac:dyDescent="0.2">
      <c r="A32" s="597"/>
      <c r="B32" s="597"/>
      <c r="C32" s="597"/>
      <c r="D32" s="597"/>
      <c r="E32" s="1175" t="str">
        <f t="shared" si="0"/>
        <v/>
      </c>
      <c r="F32" s="734"/>
      <c r="G32" s="597"/>
      <c r="H32" s="597"/>
      <c r="I32" s="612"/>
      <c r="J32" s="821"/>
      <c r="K32" s="598"/>
      <c r="L32" s="612"/>
      <c r="M32" s="1176">
        <f t="shared" si="1"/>
        <v>0</v>
      </c>
      <c r="N32" s="1176">
        <f t="shared" si="2"/>
        <v>0</v>
      </c>
      <c r="O32" s="1177">
        <f t="shared" si="3"/>
        <v>0</v>
      </c>
      <c r="P32" s="820"/>
    </row>
    <row r="33" spans="1:16" s="585" customFormat="1" ht="19.5" x14ac:dyDescent="0.2">
      <c r="A33" s="597"/>
      <c r="B33" s="597"/>
      <c r="C33" s="597"/>
      <c r="D33" s="597"/>
      <c r="E33" s="1175" t="str">
        <f t="shared" si="0"/>
        <v/>
      </c>
      <c r="F33" s="734"/>
      <c r="G33" s="597"/>
      <c r="H33" s="597"/>
      <c r="I33" s="612"/>
      <c r="J33" s="821"/>
      <c r="K33" s="598"/>
      <c r="L33" s="612"/>
      <c r="M33" s="1176">
        <f t="shared" si="1"/>
        <v>0</v>
      </c>
      <c r="N33" s="1176">
        <f t="shared" si="2"/>
        <v>0</v>
      </c>
      <c r="O33" s="1177">
        <f t="shared" si="3"/>
        <v>0</v>
      </c>
      <c r="P33" s="820"/>
    </row>
    <row r="34" spans="1:16" s="585" customFormat="1" ht="19.5" x14ac:dyDescent="0.2">
      <c r="A34" s="597"/>
      <c r="B34" s="597"/>
      <c r="C34" s="597"/>
      <c r="D34" s="597"/>
      <c r="E34" s="1175" t="str">
        <f t="shared" si="0"/>
        <v/>
      </c>
      <c r="F34" s="734"/>
      <c r="G34" s="597"/>
      <c r="H34" s="597"/>
      <c r="I34" s="612"/>
      <c r="J34" s="821"/>
      <c r="K34" s="598"/>
      <c r="L34" s="612"/>
      <c r="M34" s="1176">
        <f t="shared" si="1"/>
        <v>0</v>
      </c>
      <c r="N34" s="1176">
        <f t="shared" si="2"/>
        <v>0</v>
      </c>
      <c r="O34" s="1177">
        <f t="shared" si="3"/>
        <v>0</v>
      </c>
      <c r="P34" s="820"/>
    </row>
    <row r="35" spans="1:16" s="585" customFormat="1" ht="19.5" x14ac:dyDescent="0.2">
      <c r="A35" s="597"/>
      <c r="B35" s="597"/>
      <c r="C35" s="597"/>
      <c r="D35" s="597"/>
      <c r="E35" s="1175" t="str">
        <f t="shared" si="0"/>
        <v/>
      </c>
      <c r="F35" s="734"/>
      <c r="G35" s="597"/>
      <c r="H35" s="597"/>
      <c r="I35" s="612"/>
      <c r="J35" s="821"/>
      <c r="K35" s="598"/>
      <c r="L35" s="612"/>
      <c r="M35" s="1176">
        <f t="shared" si="1"/>
        <v>0</v>
      </c>
      <c r="N35" s="1176">
        <f t="shared" si="2"/>
        <v>0</v>
      </c>
      <c r="O35" s="1177">
        <f t="shared" si="3"/>
        <v>0</v>
      </c>
      <c r="P35" s="820"/>
    </row>
    <row r="36" spans="1:16" s="585" customFormat="1" ht="19.5" x14ac:dyDescent="0.2">
      <c r="A36" s="597"/>
      <c r="B36" s="597"/>
      <c r="C36" s="597"/>
      <c r="D36" s="597"/>
      <c r="E36" s="1175" t="str">
        <f t="shared" si="0"/>
        <v/>
      </c>
      <c r="F36" s="734"/>
      <c r="G36" s="597"/>
      <c r="H36" s="597"/>
      <c r="I36" s="612"/>
      <c r="J36" s="821"/>
      <c r="K36" s="598"/>
      <c r="L36" s="612"/>
      <c r="M36" s="1176">
        <f t="shared" si="1"/>
        <v>0</v>
      </c>
      <c r="N36" s="1176">
        <f t="shared" si="2"/>
        <v>0</v>
      </c>
      <c r="O36" s="1177">
        <f t="shared" si="3"/>
        <v>0</v>
      </c>
      <c r="P36" s="820"/>
    </row>
    <row r="37" spans="1:16" s="585" customFormat="1" ht="19.5" x14ac:dyDescent="0.2">
      <c r="A37" s="597"/>
      <c r="B37" s="597"/>
      <c r="C37" s="597"/>
      <c r="D37" s="597"/>
      <c r="E37" s="1175" t="str">
        <f t="shared" si="0"/>
        <v/>
      </c>
      <c r="F37" s="734"/>
      <c r="G37" s="597"/>
      <c r="H37" s="597"/>
      <c r="I37" s="612"/>
      <c r="J37" s="821"/>
      <c r="K37" s="598"/>
      <c r="L37" s="612"/>
      <c r="M37" s="1176">
        <f t="shared" si="1"/>
        <v>0</v>
      </c>
      <c r="N37" s="1176">
        <f t="shared" si="2"/>
        <v>0</v>
      </c>
      <c r="O37" s="1177">
        <f t="shared" si="3"/>
        <v>0</v>
      </c>
      <c r="P37" s="820"/>
    </row>
    <row r="38" spans="1:16" s="585" customFormat="1" ht="19.5" x14ac:dyDescent="0.2">
      <c r="A38" s="597"/>
      <c r="B38" s="597"/>
      <c r="C38" s="597"/>
      <c r="D38" s="597"/>
      <c r="E38" s="1175" t="str">
        <f t="shared" si="0"/>
        <v/>
      </c>
      <c r="F38" s="734"/>
      <c r="G38" s="597"/>
      <c r="H38" s="597"/>
      <c r="I38" s="612"/>
      <c r="J38" s="821"/>
      <c r="K38" s="598"/>
      <c r="L38" s="612"/>
      <c r="M38" s="1176">
        <f t="shared" si="1"/>
        <v>0</v>
      </c>
      <c r="N38" s="1176">
        <f t="shared" si="2"/>
        <v>0</v>
      </c>
      <c r="O38" s="1177">
        <f t="shared" si="3"/>
        <v>0</v>
      </c>
      <c r="P38" s="820"/>
    </row>
    <row r="39" spans="1:16" s="585" customFormat="1" ht="19.5" x14ac:dyDescent="0.2">
      <c r="A39" s="597"/>
      <c r="B39" s="597"/>
      <c r="C39" s="597"/>
      <c r="D39" s="597"/>
      <c r="E39" s="1175" t="str">
        <f t="shared" si="0"/>
        <v/>
      </c>
      <c r="F39" s="734"/>
      <c r="G39" s="597"/>
      <c r="H39" s="597"/>
      <c r="I39" s="612"/>
      <c r="J39" s="821"/>
      <c r="K39" s="598"/>
      <c r="L39" s="612"/>
      <c r="M39" s="1176">
        <f t="shared" si="1"/>
        <v>0</v>
      </c>
      <c r="N39" s="1176">
        <f t="shared" si="2"/>
        <v>0</v>
      </c>
      <c r="O39" s="1177">
        <f t="shared" si="3"/>
        <v>0</v>
      </c>
      <c r="P39" s="820"/>
    </row>
    <row r="40" spans="1:16" s="585" customFormat="1" ht="19.5" x14ac:dyDescent="0.2">
      <c r="A40" s="597"/>
      <c r="B40" s="597"/>
      <c r="C40" s="597"/>
      <c r="D40" s="597"/>
      <c r="E40" s="1175" t="str">
        <f t="shared" si="0"/>
        <v/>
      </c>
      <c r="F40" s="734"/>
      <c r="G40" s="597"/>
      <c r="H40" s="597"/>
      <c r="I40" s="612"/>
      <c r="J40" s="821"/>
      <c r="K40" s="598"/>
      <c r="L40" s="612"/>
      <c r="M40" s="1176">
        <f t="shared" si="1"/>
        <v>0</v>
      </c>
      <c r="N40" s="1176">
        <f t="shared" si="2"/>
        <v>0</v>
      </c>
      <c r="O40" s="1177">
        <f t="shared" si="3"/>
        <v>0</v>
      </c>
      <c r="P40" s="820"/>
    </row>
    <row r="41" spans="1:16" s="585" customFormat="1" ht="19.5" x14ac:dyDescent="0.2">
      <c r="A41" s="597"/>
      <c r="B41" s="597"/>
      <c r="C41" s="597"/>
      <c r="D41" s="597"/>
      <c r="E41" s="1175" t="str">
        <f t="shared" si="0"/>
        <v/>
      </c>
      <c r="F41" s="734"/>
      <c r="G41" s="597"/>
      <c r="H41" s="597"/>
      <c r="I41" s="612"/>
      <c r="J41" s="821"/>
      <c r="K41" s="598"/>
      <c r="L41" s="612"/>
      <c r="M41" s="1176">
        <f t="shared" si="1"/>
        <v>0</v>
      </c>
      <c r="N41" s="1176">
        <f t="shared" si="2"/>
        <v>0</v>
      </c>
      <c r="O41" s="1177">
        <f t="shared" si="3"/>
        <v>0</v>
      </c>
      <c r="P41" s="820"/>
    </row>
    <row r="42" spans="1:16" s="585" customFormat="1" ht="19.5" x14ac:dyDescent="0.2">
      <c r="A42" s="597"/>
      <c r="B42" s="597"/>
      <c r="C42" s="597"/>
      <c r="D42" s="597"/>
      <c r="E42" s="1175" t="str">
        <f t="shared" si="0"/>
        <v/>
      </c>
      <c r="F42" s="734"/>
      <c r="G42" s="597"/>
      <c r="H42" s="597"/>
      <c r="I42" s="612"/>
      <c r="J42" s="821"/>
      <c r="K42" s="598"/>
      <c r="L42" s="612"/>
      <c r="M42" s="1176">
        <f t="shared" si="1"/>
        <v>0</v>
      </c>
      <c r="N42" s="1176">
        <f t="shared" si="2"/>
        <v>0</v>
      </c>
      <c r="O42" s="1177">
        <f t="shared" si="3"/>
        <v>0</v>
      </c>
      <c r="P42" s="820"/>
    </row>
    <row r="43" spans="1:16" s="585" customFormat="1" ht="19.5" x14ac:dyDescent="0.2">
      <c r="A43" s="597"/>
      <c r="B43" s="597"/>
      <c r="C43" s="597"/>
      <c r="D43" s="597"/>
      <c r="E43" s="1175" t="str">
        <f t="shared" si="0"/>
        <v/>
      </c>
      <c r="F43" s="734"/>
      <c r="G43" s="597"/>
      <c r="H43" s="597"/>
      <c r="I43" s="612"/>
      <c r="J43" s="821"/>
      <c r="K43" s="598"/>
      <c r="L43" s="612"/>
      <c r="M43" s="1176">
        <f t="shared" si="1"/>
        <v>0</v>
      </c>
      <c r="N43" s="1176">
        <f t="shared" si="2"/>
        <v>0</v>
      </c>
      <c r="O43" s="1177">
        <f t="shared" si="3"/>
        <v>0</v>
      </c>
      <c r="P43" s="820"/>
    </row>
    <row r="44" spans="1:16" s="585" customFormat="1" ht="19.5" x14ac:dyDescent="0.2">
      <c r="A44" s="597"/>
      <c r="B44" s="597"/>
      <c r="C44" s="597"/>
      <c r="D44" s="597"/>
      <c r="E44" s="1175" t="str">
        <f t="shared" ref="E44:E75" si="4">IF(ISBLANK(A44),"", "EMG")</f>
        <v/>
      </c>
      <c r="F44" s="734"/>
      <c r="G44" s="597"/>
      <c r="H44" s="597"/>
      <c r="I44" s="612"/>
      <c r="J44" s="821"/>
      <c r="K44" s="598"/>
      <c r="L44" s="612"/>
      <c r="M44" s="1176">
        <f t="shared" ref="M44:M75" si="5">K44+J44</f>
        <v>0</v>
      </c>
      <c r="N44" s="1176">
        <f t="shared" ref="N44:N75" si="6">I44-M44</f>
        <v>0</v>
      </c>
      <c r="O44" s="1177">
        <f t="shared" ref="O44:O75" si="7">IFERROR(M44/I44, 0)</f>
        <v>0</v>
      </c>
      <c r="P44" s="820"/>
    </row>
    <row r="45" spans="1:16" s="585" customFormat="1" ht="19.5" x14ac:dyDescent="0.2">
      <c r="A45" s="597"/>
      <c r="B45" s="597"/>
      <c r="C45" s="597"/>
      <c r="D45" s="597"/>
      <c r="E45" s="1175" t="str">
        <f t="shared" si="4"/>
        <v/>
      </c>
      <c r="F45" s="734"/>
      <c r="G45" s="597"/>
      <c r="H45" s="597"/>
      <c r="I45" s="612"/>
      <c r="J45" s="821"/>
      <c r="K45" s="598"/>
      <c r="L45" s="612"/>
      <c r="M45" s="1176">
        <f t="shared" si="5"/>
        <v>0</v>
      </c>
      <c r="N45" s="1176">
        <f t="shared" si="6"/>
        <v>0</v>
      </c>
      <c r="O45" s="1177">
        <f t="shared" si="7"/>
        <v>0</v>
      </c>
      <c r="P45" s="820"/>
    </row>
    <row r="46" spans="1:16" s="585" customFormat="1" ht="19.5" x14ac:dyDescent="0.2">
      <c r="A46" s="597"/>
      <c r="B46" s="597"/>
      <c r="C46" s="597"/>
      <c r="D46" s="597"/>
      <c r="E46" s="1175" t="str">
        <f t="shared" si="4"/>
        <v/>
      </c>
      <c r="F46" s="734"/>
      <c r="G46" s="597"/>
      <c r="H46" s="597"/>
      <c r="I46" s="612"/>
      <c r="J46" s="821"/>
      <c r="K46" s="598"/>
      <c r="L46" s="612"/>
      <c r="M46" s="1176">
        <f t="shared" si="5"/>
        <v>0</v>
      </c>
      <c r="N46" s="1176">
        <f t="shared" si="6"/>
        <v>0</v>
      </c>
      <c r="O46" s="1177">
        <f t="shared" si="7"/>
        <v>0</v>
      </c>
      <c r="P46" s="820"/>
    </row>
    <row r="47" spans="1:16" s="585" customFormat="1" ht="19.5" x14ac:dyDescent="0.2">
      <c r="A47" s="597"/>
      <c r="B47" s="597"/>
      <c r="C47" s="597"/>
      <c r="D47" s="597"/>
      <c r="E47" s="1175" t="str">
        <f t="shared" si="4"/>
        <v/>
      </c>
      <c r="F47" s="734"/>
      <c r="G47" s="597"/>
      <c r="H47" s="597"/>
      <c r="I47" s="612"/>
      <c r="J47" s="821"/>
      <c r="K47" s="598"/>
      <c r="L47" s="612"/>
      <c r="M47" s="1176">
        <f t="shared" si="5"/>
        <v>0</v>
      </c>
      <c r="N47" s="1176">
        <f t="shared" si="6"/>
        <v>0</v>
      </c>
      <c r="O47" s="1177">
        <f t="shared" si="7"/>
        <v>0</v>
      </c>
      <c r="P47" s="820"/>
    </row>
    <row r="48" spans="1:16" s="585" customFormat="1" ht="19.5" x14ac:dyDescent="0.2">
      <c r="A48" s="597"/>
      <c r="B48" s="597"/>
      <c r="C48" s="597"/>
      <c r="D48" s="597"/>
      <c r="E48" s="1175" t="str">
        <f t="shared" si="4"/>
        <v/>
      </c>
      <c r="F48" s="734"/>
      <c r="G48" s="597"/>
      <c r="H48" s="597"/>
      <c r="I48" s="612"/>
      <c r="J48" s="821"/>
      <c r="K48" s="598"/>
      <c r="L48" s="612"/>
      <c r="M48" s="1176">
        <f t="shared" si="5"/>
        <v>0</v>
      </c>
      <c r="N48" s="1176">
        <f t="shared" si="6"/>
        <v>0</v>
      </c>
      <c r="O48" s="1177">
        <f t="shared" si="7"/>
        <v>0</v>
      </c>
      <c r="P48" s="820"/>
    </row>
    <row r="49" spans="1:16" s="585" customFormat="1" ht="19.5" x14ac:dyDescent="0.2">
      <c r="A49" s="597"/>
      <c r="B49" s="597"/>
      <c r="C49" s="597"/>
      <c r="D49" s="597"/>
      <c r="E49" s="1175" t="str">
        <f t="shared" si="4"/>
        <v/>
      </c>
      <c r="F49" s="734"/>
      <c r="G49" s="597"/>
      <c r="H49" s="597"/>
      <c r="I49" s="612"/>
      <c r="J49" s="821"/>
      <c r="K49" s="598"/>
      <c r="L49" s="612"/>
      <c r="M49" s="1176">
        <f t="shared" si="5"/>
        <v>0</v>
      </c>
      <c r="N49" s="1176">
        <f t="shared" si="6"/>
        <v>0</v>
      </c>
      <c r="O49" s="1177">
        <f t="shared" si="7"/>
        <v>0</v>
      </c>
      <c r="P49" s="820"/>
    </row>
    <row r="50" spans="1:16" s="585" customFormat="1" ht="19.5" x14ac:dyDescent="0.2">
      <c r="A50" s="597"/>
      <c r="B50" s="597"/>
      <c r="C50" s="597"/>
      <c r="D50" s="597"/>
      <c r="E50" s="1175" t="str">
        <f t="shared" si="4"/>
        <v/>
      </c>
      <c r="F50" s="734"/>
      <c r="G50" s="597"/>
      <c r="H50" s="597"/>
      <c r="I50" s="612"/>
      <c r="J50" s="821"/>
      <c r="K50" s="598"/>
      <c r="L50" s="612"/>
      <c r="M50" s="1176">
        <f t="shared" si="5"/>
        <v>0</v>
      </c>
      <c r="N50" s="1176">
        <f t="shared" si="6"/>
        <v>0</v>
      </c>
      <c r="O50" s="1177">
        <f t="shared" si="7"/>
        <v>0</v>
      </c>
      <c r="P50" s="820"/>
    </row>
    <row r="51" spans="1:16" s="585" customFormat="1" ht="19.5" x14ac:dyDescent="0.2">
      <c r="A51" s="597"/>
      <c r="B51" s="597"/>
      <c r="C51" s="597"/>
      <c r="D51" s="597"/>
      <c r="E51" s="1175" t="str">
        <f t="shared" si="4"/>
        <v/>
      </c>
      <c r="F51" s="734"/>
      <c r="G51" s="597"/>
      <c r="H51" s="597"/>
      <c r="I51" s="612"/>
      <c r="J51" s="821"/>
      <c r="K51" s="598"/>
      <c r="L51" s="612"/>
      <c r="M51" s="1176">
        <f t="shared" si="5"/>
        <v>0</v>
      </c>
      <c r="N51" s="1176">
        <f t="shared" si="6"/>
        <v>0</v>
      </c>
      <c r="O51" s="1177">
        <f t="shared" si="7"/>
        <v>0</v>
      </c>
      <c r="P51" s="820"/>
    </row>
    <row r="52" spans="1:16" s="585" customFormat="1" ht="19.5" x14ac:dyDescent="0.2">
      <c r="A52" s="597"/>
      <c r="B52" s="597"/>
      <c r="C52" s="597"/>
      <c r="D52" s="597"/>
      <c r="E52" s="1175" t="str">
        <f t="shared" si="4"/>
        <v/>
      </c>
      <c r="F52" s="734"/>
      <c r="G52" s="597"/>
      <c r="H52" s="597"/>
      <c r="I52" s="612"/>
      <c r="J52" s="821"/>
      <c r="K52" s="598"/>
      <c r="L52" s="612"/>
      <c r="M52" s="1176">
        <f t="shared" si="5"/>
        <v>0</v>
      </c>
      <c r="N52" s="1176">
        <f t="shared" si="6"/>
        <v>0</v>
      </c>
      <c r="O52" s="1177">
        <f t="shared" si="7"/>
        <v>0</v>
      </c>
      <c r="P52" s="820"/>
    </row>
    <row r="53" spans="1:16" s="585" customFormat="1" ht="19.5" x14ac:dyDescent="0.2">
      <c r="A53" s="597"/>
      <c r="B53" s="597"/>
      <c r="C53" s="597"/>
      <c r="D53" s="597"/>
      <c r="E53" s="1175" t="str">
        <f t="shared" si="4"/>
        <v/>
      </c>
      <c r="F53" s="734"/>
      <c r="G53" s="597"/>
      <c r="H53" s="597"/>
      <c r="I53" s="612"/>
      <c r="J53" s="821"/>
      <c r="K53" s="598"/>
      <c r="L53" s="612"/>
      <c r="M53" s="1176">
        <f t="shared" si="5"/>
        <v>0</v>
      </c>
      <c r="N53" s="1176">
        <f t="shared" si="6"/>
        <v>0</v>
      </c>
      <c r="O53" s="1177">
        <f t="shared" si="7"/>
        <v>0</v>
      </c>
      <c r="P53" s="820"/>
    </row>
    <row r="54" spans="1:16" s="585" customFormat="1" ht="19.5" x14ac:dyDescent="0.2">
      <c r="A54" s="597"/>
      <c r="B54" s="597"/>
      <c r="C54" s="597"/>
      <c r="D54" s="597"/>
      <c r="E54" s="1175" t="str">
        <f t="shared" si="4"/>
        <v/>
      </c>
      <c r="F54" s="734"/>
      <c r="G54" s="597"/>
      <c r="H54" s="597"/>
      <c r="I54" s="612"/>
      <c r="J54" s="821"/>
      <c r="K54" s="598"/>
      <c r="L54" s="612"/>
      <c r="M54" s="1176">
        <f t="shared" si="5"/>
        <v>0</v>
      </c>
      <c r="N54" s="1176">
        <f t="shared" si="6"/>
        <v>0</v>
      </c>
      <c r="O54" s="1177">
        <f t="shared" si="7"/>
        <v>0</v>
      </c>
      <c r="P54" s="820"/>
    </row>
    <row r="55" spans="1:16" s="585" customFormat="1" ht="19.5" x14ac:dyDescent="0.2">
      <c r="A55" s="597"/>
      <c r="B55" s="597"/>
      <c r="C55" s="597"/>
      <c r="D55" s="597"/>
      <c r="E55" s="1175" t="str">
        <f t="shared" si="4"/>
        <v/>
      </c>
      <c r="F55" s="734"/>
      <c r="G55" s="597"/>
      <c r="H55" s="597"/>
      <c r="I55" s="612"/>
      <c r="J55" s="821"/>
      <c r="K55" s="598"/>
      <c r="L55" s="612"/>
      <c r="M55" s="1176">
        <f t="shared" si="5"/>
        <v>0</v>
      </c>
      <c r="N55" s="1176">
        <f t="shared" si="6"/>
        <v>0</v>
      </c>
      <c r="O55" s="1177">
        <f t="shared" si="7"/>
        <v>0</v>
      </c>
      <c r="P55" s="820"/>
    </row>
    <row r="56" spans="1:16" s="585" customFormat="1" ht="19.5" x14ac:dyDescent="0.2">
      <c r="A56" s="597"/>
      <c r="B56" s="597"/>
      <c r="C56" s="597"/>
      <c r="D56" s="597"/>
      <c r="E56" s="1175" t="str">
        <f t="shared" si="4"/>
        <v/>
      </c>
      <c r="F56" s="734"/>
      <c r="G56" s="597"/>
      <c r="H56" s="597"/>
      <c r="I56" s="612"/>
      <c r="J56" s="821"/>
      <c r="K56" s="598"/>
      <c r="L56" s="612"/>
      <c r="M56" s="1176">
        <f t="shared" si="5"/>
        <v>0</v>
      </c>
      <c r="N56" s="1176">
        <f t="shared" si="6"/>
        <v>0</v>
      </c>
      <c r="O56" s="1177">
        <f t="shared" si="7"/>
        <v>0</v>
      </c>
      <c r="P56" s="820"/>
    </row>
    <row r="57" spans="1:16" s="585" customFormat="1" ht="19.5" x14ac:dyDescent="0.2">
      <c r="A57" s="597"/>
      <c r="B57" s="597"/>
      <c r="C57" s="597"/>
      <c r="D57" s="597"/>
      <c r="E57" s="1175" t="str">
        <f t="shared" si="4"/>
        <v/>
      </c>
      <c r="F57" s="734"/>
      <c r="G57" s="597"/>
      <c r="H57" s="597"/>
      <c r="I57" s="612"/>
      <c r="J57" s="821"/>
      <c r="K57" s="598"/>
      <c r="L57" s="612"/>
      <c r="M57" s="1176">
        <f t="shared" si="5"/>
        <v>0</v>
      </c>
      <c r="N57" s="1176">
        <f t="shared" si="6"/>
        <v>0</v>
      </c>
      <c r="O57" s="1177">
        <f t="shared" si="7"/>
        <v>0</v>
      </c>
      <c r="P57" s="820"/>
    </row>
    <row r="58" spans="1:16" s="585" customFormat="1" ht="19.5" x14ac:dyDescent="0.2">
      <c r="A58" s="597"/>
      <c r="B58" s="597"/>
      <c r="C58" s="597"/>
      <c r="D58" s="597"/>
      <c r="E58" s="1175" t="str">
        <f t="shared" si="4"/>
        <v/>
      </c>
      <c r="F58" s="734"/>
      <c r="G58" s="597"/>
      <c r="H58" s="597"/>
      <c r="I58" s="612"/>
      <c r="J58" s="821"/>
      <c r="K58" s="598"/>
      <c r="L58" s="612"/>
      <c r="M58" s="1176">
        <f t="shared" si="5"/>
        <v>0</v>
      </c>
      <c r="N58" s="1176">
        <f t="shared" si="6"/>
        <v>0</v>
      </c>
      <c r="O58" s="1177">
        <f t="shared" si="7"/>
        <v>0</v>
      </c>
      <c r="P58" s="820"/>
    </row>
    <row r="59" spans="1:16" s="585" customFormat="1" ht="19.5" x14ac:dyDescent="0.2">
      <c r="A59" s="597"/>
      <c r="B59" s="597"/>
      <c r="C59" s="597"/>
      <c r="D59" s="597"/>
      <c r="E59" s="1175" t="str">
        <f t="shared" si="4"/>
        <v/>
      </c>
      <c r="F59" s="734"/>
      <c r="G59" s="597"/>
      <c r="H59" s="597"/>
      <c r="I59" s="612"/>
      <c r="J59" s="821"/>
      <c r="K59" s="598"/>
      <c r="L59" s="612"/>
      <c r="M59" s="1176">
        <f t="shared" si="5"/>
        <v>0</v>
      </c>
      <c r="N59" s="1176">
        <f t="shared" si="6"/>
        <v>0</v>
      </c>
      <c r="O59" s="1177">
        <f t="shared" si="7"/>
        <v>0</v>
      </c>
      <c r="P59" s="820"/>
    </row>
    <row r="60" spans="1:16" s="585" customFormat="1" ht="19.5" x14ac:dyDescent="0.2">
      <c r="A60" s="597"/>
      <c r="B60" s="597"/>
      <c r="C60" s="597"/>
      <c r="D60" s="597"/>
      <c r="E60" s="1175" t="str">
        <f t="shared" si="4"/>
        <v/>
      </c>
      <c r="F60" s="734"/>
      <c r="G60" s="597"/>
      <c r="H60" s="597"/>
      <c r="I60" s="612"/>
      <c r="J60" s="821"/>
      <c r="K60" s="598"/>
      <c r="L60" s="612"/>
      <c r="M60" s="1176">
        <f t="shared" si="5"/>
        <v>0</v>
      </c>
      <c r="N60" s="1176">
        <f t="shared" si="6"/>
        <v>0</v>
      </c>
      <c r="O60" s="1177">
        <f t="shared" si="7"/>
        <v>0</v>
      </c>
      <c r="P60" s="820"/>
    </row>
    <row r="61" spans="1:16" s="585" customFormat="1" ht="19.5" x14ac:dyDescent="0.2">
      <c r="A61" s="597"/>
      <c r="B61" s="597"/>
      <c r="C61" s="597"/>
      <c r="D61" s="597"/>
      <c r="E61" s="1175" t="str">
        <f t="shared" si="4"/>
        <v/>
      </c>
      <c r="F61" s="734"/>
      <c r="G61" s="597"/>
      <c r="H61" s="597"/>
      <c r="I61" s="612"/>
      <c r="J61" s="821"/>
      <c r="K61" s="598"/>
      <c r="L61" s="612"/>
      <c r="M61" s="1176">
        <f t="shared" si="5"/>
        <v>0</v>
      </c>
      <c r="N61" s="1176">
        <f t="shared" si="6"/>
        <v>0</v>
      </c>
      <c r="O61" s="1177">
        <f t="shared" si="7"/>
        <v>0</v>
      </c>
      <c r="P61" s="820"/>
    </row>
    <row r="62" spans="1:16" s="585" customFormat="1" ht="19.5" x14ac:dyDescent="0.2">
      <c r="A62" s="597"/>
      <c r="B62" s="597"/>
      <c r="C62" s="597"/>
      <c r="D62" s="597"/>
      <c r="E62" s="1175" t="str">
        <f t="shared" si="4"/>
        <v/>
      </c>
      <c r="F62" s="734"/>
      <c r="G62" s="597"/>
      <c r="H62" s="597"/>
      <c r="I62" s="612"/>
      <c r="J62" s="821"/>
      <c r="K62" s="598"/>
      <c r="L62" s="612"/>
      <c r="M62" s="1176">
        <f t="shared" si="5"/>
        <v>0</v>
      </c>
      <c r="N62" s="1176">
        <f t="shared" si="6"/>
        <v>0</v>
      </c>
      <c r="O62" s="1177">
        <f t="shared" si="7"/>
        <v>0</v>
      </c>
      <c r="P62" s="820"/>
    </row>
    <row r="63" spans="1:16" s="585" customFormat="1" ht="19.5" x14ac:dyDescent="0.2">
      <c r="A63" s="597"/>
      <c r="B63" s="597"/>
      <c r="C63" s="597"/>
      <c r="D63" s="597"/>
      <c r="E63" s="1175" t="str">
        <f t="shared" si="4"/>
        <v/>
      </c>
      <c r="F63" s="734"/>
      <c r="G63" s="597"/>
      <c r="H63" s="597"/>
      <c r="I63" s="612"/>
      <c r="J63" s="821"/>
      <c r="K63" s="598"/>
      <c r="L63" s="612"/>
      <c r="M63" s="1176">
        <f t="shared" si="5"/>
        <v>0</v>
      </c>
      <c r="N63" s="1176">
        <f t="shared" si="6"/>
        <v>0</v>
      </c>
      <c r="O63" s="1177">
        <f t="shared" si="7"/>
        <v>0</v>
      </c>
      <c r="P63" s="820"/>
    </row>
    <row r="64" spans="1:16" s="585" customFormat="1" ht="19.5" x14ac:dyDescent="0.2">
      <c r="A64" s="597"/>
      <c r="B64" s="597"/>
      <c r="C64" s="597"/>
      <c r="D64" s="597"/>
      <c r="E64" s="1175" t="str">
        <f t="shared" si="4"/>
        <v/>
      </c>
      <c r="F64" s="734"/>
      <c r="G64" s="597"/>
      <c r="H64" s="597"/>
      <c r="I64" s="612"/>
      <c r="J64" s="821"/>
      <c r="K64" s="598"/>
      <c r="L64" s="612"/>
      <c r="M64" s="1176">
        <f t="shared" si="5"/>
        <v>0</v>
      </c>
      <c r="N64" s="1176">
        <f t="shared" si="6"/>
        <v>0</v>
      </c>
      <c r="O64" s="1177">
        <f t="shared" si="7"/>
        <v>0</v>
      </c>
      <c r="P64" s="820"/>
    </row>
    <row r="65" spans="1:16" s="585" customFormat="1" ht="19.5" x14ac:dyDescent="0.2">
      <c r="A65" s="597"/>
      <c r="B65" s="597"/>
      <c r="C65" s="597"/>
      <c r="D65" s="597"/>
      <c r="E65" s="1175" t="str">
        <f t="shared" si="4"/>
        <v/>
      </c>
      <c r="F65" s="734"/>
      <c r="G65" s="597"/>
      <c r="H65" s="597"/>
      <c r="I65" s="612"/>
      <c r="J65" s="821"/>
      <c r="K65" s="598"/>
      <c r="L65" s="612"/>
      <c r="M65" s="1176">
        <f t="shared" si="5"/>
        <v>0</v>
      </c>
      <c r="N65" s="1176">
        <f t="shared" si="6"/>
        <v>0</v>
      </c>
      <c r="O65" s="1177">
        <f t="shared" si="7"/>
        <v>0</v>
      </c>
      <c r="P65" s="820"/>
    </row>
    <row r="66" spans="1:16" s="585" customFormat="1" ht="19.5" x14ac:dyDescent="0.2">
      <c r="A66" s="597"/>
      <c r="B66" s="597"/>
      <c r="C66" s="597"/>
      <c r="D66" s="597"/>
      <c r="E66" s="1175" t="str">
        <f t="shared" si="4"/>
        <v/>
      </c>
      <c r="F66" s="734"/>
      <c r="G66" s="597"/>
      <c r="H66" s="597"/>
      <c r="I66" s="612"/>
      <c r="J66" s="821"/>
      <c r="K66" s="598"/>
      <c r="L66" s="612"/>
      <c r="M66" s="1176">
        <f t="shared" si="5"/>
        <v>0</v>
      </c>
      <c r="N66" s="1176">
        <f t="shared" si="6"/>
        <v>0</v>
      </c>
      <c r="O66" s="1177">
        <f t="shared" si="7"/>
        <v>0</v>
      </c>
      <c r="P66" s="820"/>
    </row>
    <row r="67" spans="1:16" s="585" customFormat="1" ht="19.5" x14ac:dyDescent="0.2">
      <c r="A67" s="597"/>
      <c r="B67" s="597"/>
      <c r="C67" s="597"/>
      <c r="D67" s="597"/>
      <c r="E67" s="1175" t="str">
        <f t="shared" si="4"/>
        <v/>
      </c>
      <c r="F67" s="734"/>
      <c r="G67" s="597"/>
      <c r="H67" s="597"/>
      <c r="I67" s="612"/>
      <c r="J67" s="821"/>
      <c r="K67" s="598"/>
      <c r="L67" s="612"/>
      <c r="M67" s="1176">
        <f t="shared" si="5"/>
        <v>0</v>
      </c>
      <c r="N67" s="1176">
        <f t="shared" si="6"/>
        <v>0</v>
      </c>
      <c r="O67" s="1177">
        <f t="shared" si="7"/>
        <v>0</v>
      </c>
      <c r="P67" s="820"/>
    </row>
    <row r="68" spans="1:16" s="585" customFormat="1" ht="19.5" x14ac:dyDescent="0.2">
      <c r="A68" s="597"/>
      <c r="B68" s="597"/>
      <c r="C68" s="597"/>
      <c r="D68" s="597"/>
      <c r="E68" s="1175" t="str">
        <f t="shared" si="4"/>
        <v/>
      </c>
      <c r="F68" s="734"/>
      <c r="G68" s="597"/>
      <c r="H68" s="597"/>
      <c r="I68" s="612"/>
      <c r="J68" s="821"/>
      <c r="K68" s="598"/>
      <c r="L68" s="612"/>
      <c r="M68" s="1176">
        <f t="shared" si="5"/>
        <v>0</v>
      </c>
      <c r="N68" s="1176">
        <f t="shared" si="6"/>
        <v>0</v>
      </c>
      <c r="O68" s="1177">
        <f t="shared" si="7"/>
        <v>0</v>
      </c>
      <c r="P68" s="820"/>
    </row>
    <row r="69" spans="1:16" s="585" customFormat="1" ht="19.5" x14ac:dyDescent="0.2">
      <c r="A69" s="597"/>
      <c r="B69" s="597"/>
      <c r="C69" s="597"/>
      <c r="D69" s="597"/>
      <c r="E69" s="1175" t="str">
        <f t="shared" si="4"/>
        <v/>
      </c>
      <c r="F69" s="734"/>
      <c r="G69" s="597"/>
      <c r="H69" s="597"/>
      <c r="I69" s="612"/>
      <c r="J69" s="821"/>
      <c r="K69" s="598"/>
      <c r="L69" s="612"/>
      <c r="M69" s="1176">
        <f t="shared" si="5"/>
        <v>0</v>
      </c>
      <c r="N69" s="1176">
        <f t="shared" si="6"/>
        <v>0</v>
      </c>
      <c r="O69" s="1177">
        <f t="shared" si="7"/>
        <v>0</v>
      </c>
      <c r="P69" s="820"/>
    </row>
    <row r="70" spans="1:16" s="585" customFormat="1" ht="19.5" x14ac:dyDescent="0.2">
      <c r="A70" s="597"/>
      <c r="B70" s="597"/>
      <c r="C70" s="597"/>
      <c r="D70" s="597"/>
      <c r="E70" s="1175" t="str">
        <f t="shared" si="4"/>
        <v/>
      </c>
      <c r="F70" s="734"/>
      <c r="G70" s="597"/>
      <c r="H70" s="597"/>
      <c r="I70" s="612"/>
      <c r="J70" s="821"/>
      <c r="K70" s="598"/>
      <c r="L70" s="612"/>
      <c r="M70" s="1176">
        <f t="shared" si="5"/>
        <v>0</v>
      </c>
      <c r="N70" s="1176">
        <f t="shared" si="6"/>
        <v>0</v>
      </c>
      <c r="O70" s="1177">
        <f t="shared" si="7"/>
        <v>0</v>
      </c>
      <c r="P70" s="820"/>
    </row>
    <row r="71" spans="1:16" s="585" customFormat="1" ht="19.5" x14ac:dyDescent="0.2">
      <c r="A71" s="597"/>
      <c r="B71" s="597"/>
      <c r="C71" s="597"/>
      <c r="D71" s="597"/>
      <c r="E71" s="1175" t="str">
        <f t="shared" si="4"/>
        <v/>
      </c>
      <c r="F71" s="734"/>
      <c r="G71" s="597"/>
      <c r="H71" s="597"/>
      <c r="I71" s="612"/>
      <c r="J71" s="821"/>
      <c r="K71" s="598"/>
      <c r="L71" s="612"/>
      <c r="M71" s="1176">
        <f t="shared" si="5"/>
        <v>0</v>
      </c>
      <c r="N71" s="1176">
        <f t="shared" si="6"/>
        <v>0</v>
      </c>
      <c r="O71" s="1177">
        <f t="shared" si="7"/>
        <v>0</v>
      </c>
      <c r="P71" s="820"/>
    </row>
    <row r="72" spans="1:16" s="585" customFormat="1" ht="19.5" x14ac:dyDescent="0.2">
      <c r="A72" s="597"/>
      <c r="B72" s="597"/>
      <c r="C72" s="597"/>
      <c r="D72" s="597"/>
      <c r="E72" s="1175" t="str">
        <f t="shared" si="4"/>
        <v/>
      </c>
      <c r="F72" s="734"/>
      <c r="G72" s="597"/>
      <c r="H72" s="597"/>
      <c r="I72" s="612"/>
      <c r="J72" s="821"/>
      <c r="K72" s="598"/>
      <c r="L72" s="612"/>
      <c r="M72" s="1176">
        <f t="shared" si="5"/>
        <v>0</v>
      </c>
      <c r="N72" s="1176">
        <f t="shared" si="6"/>
        <v>0</v>
      </c>
      <c r="O72" s="1177">
        <f t="shared" si="7"/>
        <v>0</v>
      </c>
      <c r="P72" s="820"/>
    </row>
    <row r="73" spans="1:16" s="585" customFormat="1" ht="19.5" x14ac:dyDescent="0.2">
      <c r="A73" s="597"/>
      <c r="B73" s="597"/>
      <c r="C73" s="597"/>
      <c r="D73" s="597"/>
      <c r="E73" s="1175" t="str">
        <f t="shared" si="4"/>
        <v/>
      </c>
      <c r="F73" s="734"/>
      <c r="G73" s="597"/>
      <c r="H73" s="597"/>
      <c r="I73" s="612"/>
      <c r="J73" s="821"/>
      <c r="K73" s="598"/>
      <c r="L73" s="612"/>
      <c r="M73" s="1176">
        <f t="shared" si="5"/>
        <v>0</v>
      </c>
      <c r="N73" s="1176">
        <f t="shared" si="6"/>
        <v>0</v>
      </c>
      <c r="O73" s="1177">
        <f t="shared" si="7"/>
        <v>0</v>
      </c>
      <c r="P73" s="820"/>
    </row>
    <row r="74" spans="1:16" s="585" customFormat="1" ht="19.5" x14ac:dyDescent="0.2">
      <c r="A74" s="597"/>
      <c r="B74" s="597"/>
      <c r="C74" s="597"/>
      <c r="D74" s="597"/>
      <c r="E74" s="1175" t="str">
        <f t="shared" si="4"/>
        <v/>
      </c>
      <c r="F74" s="734"/>
      <c r="G74" s="597"/>
      <c r="H74" s="597"/>
      <c r="I74" s="612"/>
      <c r="J74" s="821"/>
      <c r="K74" s="598"/>
      <c r="L74" s="612"/>
      <c r="M74" s="1176">
        <f t="shared" si="5"/>
        <v>0</v>
      </c>
      <c r="N74" s="1176">
        <f t="shared" si="6"/>
        <v>0</v>
      </c>
      <c r="O74" s="1177">
        <f t="shared" si="7"/>
        <v>0</v>
      </c>
      <c r="P74" s="820"/>
    </row>
    <row r="75" spans="1:16" s="585" customFormat="1" ht="19.5" x14ac:dyDescent="0.2">
      <c r="A75" s="597"/>
      <c r="B75" s="597"/>
      <c r="C75" s="597"/>
      <c r="D75" s="597"/>
      <c r="E75" s="1175" t="str">
        <f t="shared" si="4"/>
        <v/>
      </c>
      <c r="F75" s="734"/>
      <c r="G75" s="597"/>
      <c r="H75" s="597"/>
      <c r="I75" s="612"/>
      <c r="J75" s="821"/>
      <c r="K75" s="598"/>
      <c r="L75" s="612"/>
      <c r="M75" s="1176">
        <f t="shared" si="5"/>
        <v>0</v>
      </c>
      <c r="N75" s="1176">
        <f t="shared" si="6"/>
        <v>0</v>
      </c>
      <c r="O75" s="1177">
        <f t="shared" si="7"/>
        <v>0</v>
      </c>
      <c r="P75" s="820"/>
    </row>
    <row r="76" spans="1:16" s="585" customFormat="1" ht="19.5" x14ac:dyDescent="0.2">
      <c r="A76" s="597"/>
      <c r="B76" s="597"/>
      <c r="C76" s="597"/>
      <c r="D76" s="597"/>
      <c r="E76" s="1175" t="str">
        <f t="shared" ref="E76:E107" si="8">IF(ISBLANK(A76),"", "EMG")</f>
        <v/>
      </c>
      <c r="F76" s="734"/>
      <c r="G76" s="597"/>
      <c r="H76" s="597"/>
      <c r="I76" s="612"/>
      <c r="J76" s="821"/>
      <c r="K76" s="598"/>
      <c r="L76" s="612"/>
      <c r="M76" s="1176">
        <f t="shared" ref="M76:M107" si="9">K76+J76</f>
        <v>0</v>
      </c>
      <c r="N76" s="1176">
        <f t="shared" ref="N76:N107" si="10">I76-M76</f>
        <v>0</v>
      </c>
      <c r="O76" s="1177">
        <f t="shared" ref="O76:O107" si="11">IFERROR(M76/I76, 0)</f>
        <v>0</v>
      </c>
      <c r="P76" s="820"/>
    </row>
    <row r="77" spans="1:16" s="585" customFormat="1" ht="19.5" x14ac:dyDescent="0.2">
      <c r="A77" s="597"/>
      <c r="B77" s="597"/>
      <c r="C77" s="597"/>
      <c r="D77" s="597"/>
      <c r="E77" s="1175" t="str">
        <f t="shared" si="8"/>
        <v/>
      </c>
      <c r="F77" s="734"/>
      <c r="G77" s="597"/>
      <c r="H77" s="597"/>
      <c r="I77" s="612"/>
      <c r="J77" s="821"/>
      <c r="K77" s="598"/>
      <c r="L77" s="612"/>
      <c r="M77" s="1176">
        <f t="shared" si="9"/>
        <v>0</v>
      </c>
      <c r="N77" s="1176">
        <f t="shared" si="10"/>
        <v>0</v>
      </c>
      <c r="O77" s="1177">
        <f t="shared" si="11"/>
        <v>0</v>
      </c>
      <c r="P77" s="820"/>
    </row>
    <row r="78" spans="1:16" s="585" customFormat="1" ht="19.5" x14ac:dyDescent="0.2">
      <c r="A78" s="597"/>
      <c r="B78" s="597"/>
      <c r="C78" s="597"/>
      <c r="D78" s="597"/>
      <c r="E78" s="1175" t="str">
        <f t="shared" si="8"/>
        <v/>
      </c>
      <c r="F78" s="734"/>
      <c r="G78" s="597"/>
      <c r="H78" s="597"/>
      <c r="I78" s="612"/>
      <c r="J78" s="821"/>
      <c r="K78" s="598"/>
      <c r="L78" s="612"/>
      <c r="M78" s="1176">
        <f t="shared" si="9"/>
        <v>0</v>
      </c>
      <c r="N78" s="1176">
        <f t="shared" si="10"/>
        <v>0</v>
      </c>
      <c r="O78" s="1177">
        <f t="shared" si="11"/>
        <v>0</v>
      </c>
      <c r="P78" s="820"/>
    </row>
    <row r="79" spans="1:16" s="585" customFormat="1" ht="19.5" x14ac:dyDescent="0.2">
      <c r="A79" s="597"/>
      <c r="B79" s="597"/>
      <c r="C79" s="597"/>
      <c r="D79" s="597"/>
      <c r="E79" s="1175" t="str">
        <f t="shared" si="8"/>
        <v/>
      </c>
      <c r="F79" s="734"/>
      <c r="G79" s="597"/>
      <c r="H79" s="597"/>
      <c r="I79" s="612"/>
      <c r="J79" s="821"/>
      <c r="K79" s="598"/>
      <c r="L79" s="612"/>
      <c r="M79" s="1176">
        <f t="shared" si="9"/>
        <v>0</v>
      </c>
      <c r="N79" s="1176">
        <f t="shared" si="10"/>
        <v>0</v>
      </c>
      <c r="O79" s="1177">
        <f t="shared" si="11"/>
        <v>0</v>
      </c>
      <c r="P79" s="820"/>
    </row>
    <row r="80" spans="1:16" s="585" customFormat="1" ht="19.5" x14ac:dyDescent="0.2">
      <c r="A80" s="597"/>
      <c r="B80" s="597"/>
      <c r="C80" s="597"/>
      <c r="D80" s="597"/>
      <c r="E80" s="1175" t="str">
        <f t="shared" si="8"/>
        <v/>
      </c>
      <c r="F80" s="734"/>
      <c r="G80" s="597"/>
      <c r="H80" s="597"/>
      <c r="I80" s="612"/>
      <c r="J80" s="821"/>
      <c r="K80" s="598"/>
      <c r="L80" s="612"/>
      <c r="M80" s="1176">
        <f t="shared" si="9"/>
        <v>0</v>
      </c>
      <c r="N80" s="1176">
        <f t="shared" si="10"/>
        <v>0</v>
      </c>
      <c r="O80" s="1177">
        <f t="shared" si="11"/>
        <v>0</v>
      </c>
      <c r="P80" s="820"/>
    </row>
    <row r="81" spans="1:16" s="585" customFormat="1" ht="19.5" x14ac:dyDescent="0.2">
      <c r="A81" s="597"/>
      <c r="B81" s="597"/>
      <c r="C81" s="597"/>
      <c r="D81" s="597"/>
      <c r="E81" s="1175" t="str">
        <f t="shared" si="8"/>
        <v/>
      </c>
      <c r="F81" s="734"/>
      <c r="G81" s="597"/>
      <c r="H81" s="597"/>
      <c r="I81" s="612"/>
      <c r="J81" s="821"/>
      <c r="K81" s="598"/>
      <c r="L81" s="612"/>
      <c r="M81" s="1176">
        <f t="shared" si="9"/>
        <v>0</v>
      </c>
      <c r="N81" s="1176">
        <f t="shared" si="10"/>
        <v>0</v>
      </c>
      <c r="O81" s="1177">
        <f t="shared" si="11"/>
        <v>0</v>
      </c>
      <c r="P81" s="820"/>
    </row>
    <row r="82" spans="1:16" s="585" customFormat="1" ht="19.5" x14ac:dyDescent="0.2">
      <c r="A82" s="597"/>
      <c r="B82" s="597"/>
      <c r="C82" s="597"/>
      <c r="D82" s="597"/>
      <c r="E82" s="1175" t="str">
        <f t="shared" si="8"/>
        <v/>
      </c>
      <c r="F82" s="734"/>
      <c r="G82" s="597"/>
      <c r="H82" s="597"/>
      <c r="I82" s="612"/>
      <c r="J82" s="821"/>
      <c r="K82" s="598"/>
      <c r="L82" s="612"/>
      <c r="M82" s="1176">
        <f t="shared" si="9"/>
        <v>0</v>
      </c>
      <c r="N82" s="1176">
        <f t="shared" si="10"/>
        <v>0</v>
      </c>
      <c r="O82" s="1177">
        <f t="shared" si="11"/>
        <v>0</v>
      </c>
      <c r="P82" s="820"/>
    </row>
    <row r="83" spans="1:16" s="585" customFormat="1" ht="19.5" x14ac:dyDescent="0.2">
      <c r="A83" s="597"/>
      <c r="B83" s="597"/>
      <c r="C83" s="597"/>
      <c r="D83" s="597"/>
      <c r="E83" s="1175" t="str">
        <f t="shared" si="8"/>
        <v/>
      </c>
      <c r="F83" s="734"/>
      <c r="G83" s="597"/>
      <c r="H83" s="597"/>
      <c r="I83" s="612"/>
      <c r="J83" s="821"/>
      <c r="K83" s="598"/>
      <c r="L83" s="612"/>
      <c r="M83" s="1176">
        <f t="shared" si="9"/>
        <v>0</v>
      </c>
      <c r="N83" s="1176">
        <f t="shared" si="10"/>
        <v>0</v>
      </c>
      <c r="O83" s="1177">
        <f t="shared" si="11"/>
        <v>0</v>
      </c>
      <c r="P83" s="820"/>
    </row>
    <row r="84" spans="1:16" s="585" customFormat="1" ht="19.5" x14ac:dyDescent="0.2">
      <c r="A84" s="597"/>
      <c r="B84" s="597"/>
      <c r="C84" s="597"/>
      <c r="D84" s="597"/>
      <c r="E84" s="1175" t="str">
        <f t="shared" si="8"/>
        <v/>
      </c>
      <c r="F84" s="734"/>
      <c r="G84" s="597"/>
      <c r="H84" s="597"/>
      <c r="I84" s="612"/>
      <c r="J84" s="821"/>
      <c r="K84" s="598"/>
      <c r="L84" s="612"/>
      <c r="M84" s="1176">
        <f t="shared" si="9"/>
        <v>0</v>
      </c>
      <c r="N84" s="1176">
        <f t="shared" si="10"/>
        <v>0</v>
      </c>
      <c r="O84" s="1177">
        <f t="shared" si="11"/>
        <v>0</v>
      </c>
      <c r="P84" s="820"/>
    </row>
    <row r="85" spans="1:16" s="585" customFormat="1" ht="19.5" x14ac:dyDescent="0.2">
      <c r="A85" s="597"/>
      <c r="B85" s="597"/>
      <c r="C85" s="597"/>
      <c r="D85" s="597"/>
      <c r="E85" s="1175" t="str">
        <f t="shared" si="8"/>
        <v/>
      </c>
      <c r="F85" s="734"/>
      <c r="G85" s="597"/>
      <c r="H85" s="597"/>
      <c r="I85" s="612"/>
      <c r="J85" s="821"/>
      <c r="K85" s="598"/>
      <c r="L85" s="612"/>
      <c r="M85" s="1176">
        <f t="shared" si="9"/>
        <v>0</v>
      </c>
      <c r="N85" s="1176">
        <f t="shared" si="10"/>
        <v>0</v>
      </c>
      <c r="O85" s="1177">
        <f t="shared" si="11"/>
        <v>0</v>
      </c>
      <c r="P85" s="820"/>
    </row>
    <row r="86" spans="1:16" s="585" customFormat="1" ht="19.5" x14ac:dyDescent="0.2">
      <c r="A86" s="597"/>
      <c r="B86" s="597"/>
      <c r="C86" s="597"/>
      <c r="D86" s="597"/>
      <c r="E86" s="1175" t="str">
        <f t="shared" si="8"/>
        <v/>
      </c>
      <c r="F86" s="734"/>
      <c r="G86" s="597"/>
      <c r="H86" s="597"/>
      <c r="I86" s="612"/>
      <c r="J86" s="821"/>
      <c r="K86" s="598"/>
      <c r="L86" s="612"/>
      <c r="M86" s="1176">
        <f t="shared" si="9"/>
        <v>0</v>
      </c>
      <c r="N86" s="1176">
        <f t="shared" si="10"/>
        <v>0</v>
      </c>
      <c r="O86" s="1177">
        <f t="shared" si="11"/>
        <v>0</v>
      </c>
      <c r="P86" s="820"/>
    </row>
    <row r="87" spans="1:16" s="585" customFormat="1" ht="19.5" x14ac:dyDescent="0.2">
      <c r="A87" s="597"/>
      <c r="B87" s="597"/>
      <c r="C87" s="597"/>
      <c r="D87" s="597"/>
      <c r="E87" s="1175" t="str">
        <f t="shared" si="8"/>
        <v/>
      </c>
      <c r="F87" s="734"/>
      <c r="G87" s="597"/>
      <c r="H87" s="597"/>
      <c r="I87" s="612"/>
      <c r="J87" s="821"/>
      <c r="K87" s="598"/>
      <c r="L87" s="612"/>
      <c r="M87" s="1176">
        <f t="shared" si="9"/>
        <v>0</v>
      </c>
      <c r="N87" s="1176">
        <f t="shared" si="10"/>
        <v>0</v>
      </c>
      <c r="O87" s="1177">
        <f t="shared" si="11"/>
        <v>0</v>
      </c>
      <c r="P87" s="820"/>
    </row>
    <row r="88" spans="1:16" s="585" customFormat="1" ht="19.5" x14ac:dyDescent="0.2">
      <c r="A88" s="597"/>
      <c r="B88" s="597"/>
      <c r="C88" s="597"/>
      <c r="D88" s="597"/>
      <c r="E88" s="1175" t="str">
        <f t="shared" si="8"/>
        <v/>
      </c>
      <c r="F88" s="734"/>
      <c r="G88" s="597"/>
      <c r="H88" s="597"/>
      <c r="I88" s="612"/>
      <c r="J88" s="821"/>
      <c r="K88" s="598"/>
      <c r="L88" s="612"/>
      <c r="M88" s="1176">
        <f t="shared" si="9"/>
        <v>0</v>
      </c>
      <c r="N88" s="1176">
        <f t="shared" si="10"/>
        <v>0</v>
      </c>
      <c r="O88" s="1177">
        <f t="shared" si="11"/>
        <v>0</v>
      </c>
      <c r="P88" s="820"/>
    </row>
    <row r="89" spans="1:16" s="585" customFormat="1" ht="19.5" x14ac:dyDescent="0.2">
      <c r="A89" s="597"/>
      <c r="B89" s="597"/>
      <c r="C89" s="597"/>
      <c r="D89" s="597"/>
      <c r="E89" s="1175" t="str">
        <f t="shared" si="8"/>
        <v/>
      </c>
      <c r="F89" s="734"/>
      <c r="G89" s="597"/>
      <c r="H89" s="597"/>
      <c r="I89" s="612"/>
      <c r="J89" s="821"/>
      <c r="K89" s="598"/>
      <c r="L89" s="612"/>
      <c r="M89" s="1176">
        <f t="shared" si="9"/>
        <v>0</v>
      </c>
      <c r="N89" s="1176">
        <f t="shared" si="10"/>
        <v>0</v>
      </c>
      <c r="O89" s="1177">
        <f t="shared" si="11"/>
        <v>0</v>
      </c>
      <c r="P89" s="820"/>
    </row>
    <row r="90" spans="1:16" s="585" customFormat="1" ht="19.5" x14ac:dyDescent="0.2">
      <c r="A90" s="597"/>
      <c r="B90" s="597"/>
      <c r="C90" s="597"/>
      <c r="D90" s="597"/>
      <c r="E90" s="1175" t="str">
        <f t="shared" si="8"/>
        <v/>
      </c>
      <c r="F90" s="734"/>
      <c r="G90" s="597"/>
      <c r="H90" s="597"/>
      <c r="I90" s="612"/>
      <c r="J90" s="821"/>
      <c r="K90" s="598"/>
      <c r="L90" s="612"/>
      <c r="M90" s="1176">
        <f t="shared" si="9"/>
        <v>0</v>
      </c>
      <c r="N90" s="1176">
        <f t="shared" si="10"/>
        <v>0</v>
      </c>
      <c r="O90" s="1177">
        <f t="shared" si="11"/>
        <v>0</v>
      </c>
      <c r="P90" s="820"/>
    </row>
    <row r="91" spans="1:16" s="585" customFormat="1" ht="19.5" x14ac:dyDescent="0.2">
      <c r="A91" s="597"/>
      <c r="B91" s="597"/>
      <c r="C91" s="597"/>
      <c r="D91" s="597"/>
      <c r="E91" s="1175" t="str">
        <f t="shared" si="8"/>
        <v/>
      </c>
      <c r="F91" s="734"/>
      <c r="G91" s="597"/>
      <c r="H91" s="597"/>
      <c r="I91" s="612"/>
      <c r="J91" s="821"/>
      <c r="K91" s="598"/>
      <c r="L91" s="612"/>
      <c r="M91" s="1176">
        <f t="shared" si="9"/>
        <v>0</v>
      </c>
      <c r="N91" s="1176">
        <f t="shared" si="10"/>
        <v>0</v>
      </c>
      <c r="O91" s="1177">
        <f t="shared" si="11"/>
        <v>0</v>
      </c>
      <c r="P91" s="820"/>
    </row>
    <row r="92" spans="1:16" s="585" customFormat="1" ht="19.5" x14ac:dyDescent="0.2">
      <c r="A92" s="597"/>
      <c r="B92" s="597"/>
      <c r="C92" s="597"/>
      <c r="D92" s="597"/>
      <c r="E92" s="1175" t="str">
        <f t="shared" si="8"/>
        <v/>
      </c>
      <c r="F92" s="734"/>
      <c r="G92" s="597"/>
      <c r="H92" s="597"/>
      <c r="I92" s="612"/>
      <c r="J92" s="821"/>
      <c r="K92" s="598"/>
      <c r="L92" s="612"/>
      <c r="M92" s="1176">
        <f t="shared" si="9"/>
        <v>0</v>
      </c>
      <c r="N92" s="1176">
        <f t="shared" si="10"/>
        <v>0</v>
      </c>
      <c r="O92" s="1177">
        <f t="shared" si="11"/>
        <v>0</v>
      </c>
      <c r="P92" s="820"/>
    </row>
    <row r="93" spans="1:16" s="585" customFormat="1" ht="19.5" x14ac:dyDescent="0.2">
      <c r="A93" s="597"/>
      <c r="B93" s="597"/>
      <c r="C93" s="597"/>
      <c r="D93" s="597"/>
      <c r="E93" s="1175" t="str">
        <f t="shared" si="8"/>
        <v/>
      </c>
      <c r="F93" s="734"/>
      <c r="G93" s="597"/>
      <c r="H93" s="597"/>
      <c r="I93" s="612"/>
      <c r="J93" s="821"/>
      <c r="K93" s="598"/>
      <c r="L93" s="612"/>
      <c r="M93" s="1176">
        <f t="shared" si="9"/>
        <v>0</v>
      </c>
      <c r="N93" s="1176">
        <f t="shared" si="10"/>
        <v>0</v>
      </c>
      <c r="O93" s="1177">
        <f t="shared" si="11"/>
        <v>0</v>
      </c>
      <c r="P93" s="820"/>
    </row>
    <row r="94" spans="1:16" s="585" customFormat="1" ht="19.5" x14ac:dyDescent="0.2">
      <c r="A94" s="597"/>
      <c r="B94" s="597"/>
      <c r="C94" s="597"/>
      <c r="D94" s="597"/>
      <c r="E94" s="1175" t="str">
        <f t="shared" si="8"/>
        <v/>
      </c>
      <c r="F94" s="734"/>
      <c r="G94" s="597"/>
      <c r="H94" s="597"/>
      <c r="I94" s="612"/>
      <c r="J94" s="821"/>
      <c r="K94" s="598"/>
      <c r="L94" s="612"/>
      <c r="M94" s="1176">
        <f t="shared" si="9"/>
        <v>0</v>
      </c>
      <c r="N94" s="1176">
        <f t="shared" si="10"/>
        <v>0</v>
      </c>
      <c r="O94" s="1177">
        <f t="shared" si="11"/>
        <v>0</v>
      </c>
      <c r="P94" s="820"/>
    </row>
    <row r="95" spans="1:16" s="585" customFormat="1" ht="19.5" x14ac:dyDescent="0.2">
      <c r="A95" s="597"/>
      <c r="B95" s="597"/>
      <c r="C95" s="597"/>
      <c r="D95" s="597"/>
      <c r="E95" s="1175" t="str">
        <f t="shared" si="8"/>
        <v/>
      </c>
      <c r="F95" s="734"/>
      <c r="G95" s="597"/>
      <c r="H95" s="597"/>
      <c r="I95" s="612"/>
      <c r="J95" s="821"/>
      <c r="K95" s="598"/>
      <c r="L95" s="612"/>
      <c r="M95" s="1176">
        <f t="shared" si="9"/>
        <v>0</v>
      </c>
      <c r="N95" s="1176">
        <f t="shared" si="10"/>
        <v>0</v>
      </c>
      <c r="O95" s="1177">
        <f t="shared" si="11"/>
        <v>0</v>
      </c>
      <c r="P95" s="820"/>
    </row>
    <row r="96" spans="1:16" s="585" customFormat="1" ht="19.5" x14ac:dyDescent="0.2">
      <c r="A96" s="597"/>
      <c r="B96" s="597"/>
      <c r="C96" s="597"/>
      <c r="D96" s="597"/>
      <c r="E96" s="1175" t="str">
        <f t="shared" si="8"/>
        <v/>
      </c>
      <c r="F96" s="734"/>
      <c r="G96" s="597"/>
      <c r="H96" s="597"/>
      <c r="I96" s="612"/>
      <c r="J96" s="821"/>
      <c r="K96" s="598"/>
      <c r="L96" s="612"/>
      <c r="M96" s="1176">
        <f t="shared" si="9"/>
        <v>0</v>
      </c>
      <c r="N96" s="1176">
        <f t="shared" si="10"/>
        <v>0</v>
      </c>
      <c r="O96" s="1177">
        <f t="shared" si="11"/>
        <v>0</v>
      </c>
      <c r="P96" s="820"/>
    </row>
    <row r="97" spans="1:16" s="585" customFormat="1" ht="19.5" x14ac:dyDescent="0.2">
      <c r="A97" s="597"/>
      <c r="B97" s="597"/>
      <c r="C97" s="597"/>
      <c r="D97" s="597"/>
      <c r="E97" s="1175" t="str">
        <f t="shared" si="8"/>
        <v/>
      </c>
      <c r="F97" s="734"/>
      <c r="G97" s="597"/>
      <c r="H97" s="597"/>
      <c r="I97" s="612"/>
      <c r="J97" s="821"/>
      <c r="K97" s="598"/>
      <c r="L97" s="612"/>
      <c r="M97" s="1176">
        <f t="shared" si="9"/>
        <v>0</v>
      </c>
      <c r="N97" s="1176">
        <f t="shared" si="10"/>
        <v>0</v>
      </c>
      <c r="O97" s="1177">
        <f t="shared" si="11"/>
        <v>0</v>
      </c>
      <c r="P97" s="820"/>
    </row>
    <row r="98" spans="1:16" s="585" customFormat="1" ht="19.5" x14ac:dyDescent="0.2">
      <c r="A98" s="597"/>
      <c r="B98" s="597"/>
      <c r="C98" s="597"/>
      <c r="D98" s="597"/>
      <c r="E98" s="1175" t="str">
        <f t="shared" si="8"/>
        <v/>
      </c>
      <c r="F98" s="734"/>
      <c r="G98" s="597"/>
      <c r="H98" s="597"/>
      <c r="I98" s="612"/>
      <c r="J98" s="821"/>
      <c r="K98" s="598"/>
      <c r="L98" s="612"/>
      <c r="M98" s="1176">
        <f t="shared" si="9"/>
        <v>0</v>
      </c>
      <c r="N98" s="1176">
        <f t="shared" si="10"/>
        <v>0</v>
      </c>
      <c r="O98" s="1177">
        <f t="shared" si="11"/>
        <v>0</v>
      </c>
      <c r="P98" s="820"/>
    </row>
    <row r="99" spans="1:16" s="585" customFormat="1" ht="19.5" x14ac:dyDescent="0.2">
      <c r="A99" s="597"/>
      <c r="B99" s="597"/>
      <c r="C99" s="597"/>
      <c r="D99" s="597"/>
      <c r="E99" s="1175" t="str">
        <f t="shared" si="8"/>
        <v/>
      </c>
      <c r="F99" s="734"/>
      <c r="G99" s="597"/>
      <c r="H99" s="597"/>
      <c r="I99" s="612"/>
      <c r="J99" s="821"/>
      <c r="K99" s="598"/>
      <c r="L99" s="612"/>
      <c r="M99" s="1176">
        <f t="shared" si="9"/>
        <v>0</v>
      </c>
      <c r="N99" s="1176">
        <f t="shared" si="10"/>
        <v>0</v>
      </c>
      <c r="O99" s="1177">
        <f t="shared" si="11"/>
        <v>0</v>
      </c>
      <c r="P99" s="820"/>
    </row>
    <row r="100" spans="1:16" s="585" customFormat="1" ht="19.5" x14ac:dyDescent="0.2">
      <c r="A100" s="597"/>
      <c r="B100" s="597"/>
      <c r="C100" s="597"/>
      <c r="D100" s="597"/>
      <c r="E100" s="1175" t="str">
        <f t="shared" si="8"/>
        <v/>
      </c>
      <c r="F100" s="734"/>
      <c r="G100" s="597"/>
      <c r="H100" s="597"/>
      <c r="I100" s="612"/>
      <c r="J100" s="821"/>
      <c r="K100" s="598"/>
      <c r="L100" s="612"/>
      <c r="M100" s="1176">
        <f t="shared" si="9"/>
        <v>0</v>
      </c>
      <c r="N100" s="1176">
        <f t="shared" si="10"/>
        <v>0</v>
      </c>
      <c r="O100" s="1177">
        <f t="shared" si="11"/>
        <v>0</v>
      </c>
      <c r="P100" s="820"/>
    </row>
    <row r="101" spans="1:16" s="585" customFormat="1" ht="19.5" x14ac:dyDescent="0.2">
      <c r="A101" s="597"/>
      <c r="B101" s="597"/>
      <c r="C101" s="597"/>
      <c r="D101" s="597"/>
      <c r="E101" s="1175" t="str">
        <f t="shared" si="8"/>
        <v/>
      </c>
      <c r="F101" s="734"/>
      <c r="G101" s="597"/>
      <c r="H101" s="597"/>
      <c r="I101" s="612"/>
      <c r="J101" s="821"/>
      <c r="K101" s="598"/>
      <c r="L101" s="612"/>
      <c r="M101" s="1176">
        <f t="shared" si="9"/>
        <v>0</v>
      </c>
      <c r="N101" s="1176">
        <f t="shared" si="10"/>
        <v>0</v>
      </c>
      <c r="O101" s="1177">
        <f t="shared" si="11"/>
        <v>0</v>
      </c>
      <c r="P101" s="820"/>
    </row>
    <row r="102" spans="1:16" s="585" customFormat="1" ht="19.5" x14ac:dyDescent="0.2">
      <c r="A102" s="597"/>
      <c r="B102" s="597"/>
      <c r="C102" s="597"/>
      <c r="D102" s="597"/>
      <c r="E102" s="1175" t="str">
        <f t="shared" si="8"/>
        <v/>
      </c>
      <c r="F102" s="734"/>
      <c r="G102" s="597"/>
      <c r="H102" s="597"/>
      <c r="I102" s="612"/>
      <c r="J102" s="821"/>
      <c r="K102" s="598"/>
      <c r="L102" s="612"/>
      <c r="M102" s="1176">
        <f t="shared" si="9"/>
        <v>0</v>
      </c>
      <c r="N102" s="1176">
        <f t="shared" si="10"/>
        <v>0</v>
      </c>
      <c r="O102" s="1177">
        <f t="shared" si="11"/>
        <v>0</v>
      </c>
      <c r="P102" s="820"/>
    </row>
    <row r="103" spans="1:16" s="585" customFormat="1" ht="19.5" x14ac:dyDescent="0.2">
      <c r="A103" s="597"/>
      <c r="B103" s="597"/>
      <c r="C103" s="597"/>
      <c r="D103" s="597"/>
      <c r="E103" s="1175" t="str">
        <f t="shared" si="8"/>
        <v/>
      </c>
      <c r="F103" s="734"/>
      <c r="G103" s="597"/>
      <c r="H103" s="597"/>
      <c r="I103" s="612"/>
      <c r="J103" s="821"/>
      <c r="K103" s="598"/>
      <c r="L103" s="612"/>
      <c r="M103" s="1176">
        <f t="shared" si="9"/>
        <v>0</v>
      </c>
      <c r="N103" s="1176">
        <f t="shared" si="10"/>
        <v>0</v>
      </c>
      <c r="O103" s="1177">
        <f t="shared" si="11"/>
        <v>0</v>
      </c>
      <c r="P103" s="820"/>
    </row>
    <row r="104" spans="1:16" s="585" customFormat="1" ht="19.5" x14ac:dyDescent="0.2">
      <c r="A104" s="597"/>
      <c r="B104" s="597"/>
      <c r="C104" s="597"/>
      <c r="D104" s="597"/>
      <c r="E104" s="1175" t="str">
        <f t="shared" si="8"/>
        <v/>
      </c>
      <c r="F104" s="734"/>
      <c r="G104" s="597"/>
      <c r="H104" s="597"/>
      <c r="I104" s="612"/>
      <c r="J104" s="821"/>
      <c r="K104" s="598"/>
      <c r="L104" s="612"/>
      <c r="M104" s="1176">
        <f t="shared" si="9"/>
        <v>0</v>
      </c>
      <c r="N104" s="1176">
        <f t="shared" si="10"/>
        <v>0</v>
      </c>
      <c r="O104" s="1177">
        <f t="shared" si="11"/>
        <v>0</v>
      </c>
      <c r="P104" s="820"/>
    </row>
    <row r="105" spans="1:16" s="585" customFormat="1" ht="19.5" x14ac:dyDescent="0.2">
      <c r="A105" s="597"/>
      <c r="B105" s="597"/>
      <c r="C105" s="597"/>
      <c r="D105" s="597"/>
      <c r="E105" s="1175" t="str">
        <f t="shared" si="8"/>
        <v/>
      </c>
      <c r="F105" s="734"/>
      <c r="G105" s="597"/>
      <c r="H105" s="597"/>
      <c r="I105" s="612"/>
      <c r="J105" s="821"/>
      <c r="K105" s="598"/>
      <c r="L105" s="612"/>
      <c r="M105" s="1176">
        <f t="shared" si="9"/>
        <v>0</v>
      </c>
      <c r="N105" s="1176">
        <f t="shared" si="10"/>
        <v>0</v>
      </c>
      <c r="O105" s="1177">
        <f t="shared" si="11"/>
        <v>0</v>
      </c>
      <c r="P105" s="820"/>
    </row>
    <row r="106" spans="1:16" s="585" customFormat="1" ht="19.5" x14ac:dyDescent="0.2">
      <c r="A106" s="597"/>
      <c r="B106" s="597"/>
      <c r="C106" s="597"/>
      <c r="D106" s="597"/>
      <c r="E106" s="1175" t="str">
        <f t="shared" si="8"/>
        <v/>
      </c>
      <c r="F106" s="734"/>
      <c r="G106" s="597"/>
      <c r="H106" s="597"/>
      <c r="I106" s="612"/>
      <c r="J106" s="821"/>
      <c r="K106" s="598"/>
      <c r="L106" s="612"/>
      <c r="M106" s="1176">
        <f t="shared" si="9"/>
        <v>0</v>
      </c>
      <c r="N106" s="1176">
        <f t="shared" si="10"/>
        <v>0</v>
      </c>
      <c r="O106" s="1177">
        <f t="shared" si="11"/>
        <v>0</v>
      </c>
      <c r="P106" s="820"/>
    </row>
    <row r="107" spans="1:16" s="585" customFormat="1" ht="19.5" x14ac:dyDescent="0.2">
      <c r="A107" s="597"/>
      <c r="B107" s="597"/>
      <c r="C107" s="597"/>
      <c r="D107" s="597"/>
      <c r="E107" s="1175" t="str">
        <f t="shared" si="8"/>
        <v/>
      </c>
      <c r="F107" s="734"/>
      <c r="G107" s="597"/>
      <c r="H107" s="597"/>
      <c r="I107" s="612"/>
      <c r="J107" s="821"/>
      <c r="K107" s="598"/>
      <c r="L107" s="612"/>
      <c r="M107" s="1176">
        <f t="shared" si="9"/>
        <v>0</v>
      </c>
      <c r="N107" s="1176">
        <f t="shared" si="10"/>
        <v>0</v>
      </c>
      <c r="O107" s="1177">
        <f t="shared" si="11"/>
        <v>0</v>
      </c>
      <c r="P107" s="820"/>
    </row>
    <row r="108" spans="1:16" s="585" customFormat="1" ht="19.5" x14ac:dyDescent="0.2">
      <c r="A108" s="597"/>
      <c r="B108" s="597"/>
      <c r="C108" s="597"/>
      <c r="D108" s="597"/>
      <c r="E108" s="1175" t="str">
        <f t="shared" ref="E108:E139" si="12">IF(ISBLANK(A108),"", "EMG")</f>
        <v/>
      </c>
      <c r="F108" s="734"/>
      <c r="G108" s="597"/>
      <c r="H108" s="597"/>
      <c r="I108" s="612"/>
      <c r="J108" s="821"/>
      <c r="K108" s="598"/>
      <c r="L108" s="612"/>
      <c r="M108" s="1176">
        <f t="shared" ref="M108:M139" si="13">K108+J108</f>
        <v>0</v>
      </c>
      <c r="N108" s="1176">
        <f t="shared" ref="N108:N139" si="14">I108-M108</f>
        <v>0</v>
      </c>
      <c r="O108" s="1177">
        <f t="shared" ref="O108:O139" si="15">IFERROR(M108/I108, 0)</f>
        <v>0</v>
      </c>
      <c r="P108" s="820"/>
    </row>
    <row r="109" spans="1:16" s="585" customFormat="1" ht="19.5" x14ac:dyDescent="0.2">
      <c r="A109" s="597"/>
      <c r="B109" s="597"/>
      <c r="C109" s="597"/>
      <c r="D109" s="597"/>
      <c r="E109" s="1175" t="str">
        <f t="shared" si="12"/>
        <v/>
      </c>
      <c r="F109" s="734"/>
      <c r="G109" s="597"/>
      <c r="H109" s="597"/>
      <c r="I109" s="612"/>
      <c r="J109" s="821"/>
      <c r="K109" s="598"/>
      <c r="L109" s="612"/>
      <c r="M109" s="1176">
        <f t="shared" si="13"/>
        <v>0</v>
      </c>
      <c r="N109" s="1176">
        <f t="shared" si="14"/>
        <v>0</v>
      </c>
      <c r="O109" s="1177">
        <f t="shared" si="15"/>
        <v>0</v>
      </c>
      <c r="P109" s="820"/>
    </row>
    <row r="110" spans="1:16" s="585" customFormat="1" ht="19.5" x14ac:dyDescent="0.2">
      <c r="A110" s="597"/>
      <c r="B110" s="597"/>
      <c r="C110" s="597"/>
      <c r="D110" s="597"/>
      <c r="E110" s="1175" t="str">
        <f t="shared" si="12"/>
        <v/>
      </c>
      <c r="F110" s="734"/>
      <c r="G110" s="597"/>
      <c r="H110" s="597"/>
      <c r="I110" s="612"/>
      <c r="J110" s="821"/>
      <c r="K110" s="598"/>
      <c r="L110" s="612"/>
      <c r="M110" s="1176">
        <f t="shared" si="13"/>
        <v>0</v>
      </c>
      <c r="N110" s="1176">
        <f t="shared" si="14"/>
        <v>0</v>
      </c>
      <c r="O110" s="1177">
        <f t="shared" si="15"/>
        <v>0</v>
      </c>
      <c r="P110" s="820"/>
    </row>
    <row r="111" spans="1:16" s="585" customFormat="1" ht="19.5" x14ac:dyDescent="0.2">
      <c r="A111" s="597"/>
      <c r="B111" s="597"/>
      <c r="C111" s="597"/>
      <c r="D111" s="597"/>
      <c r="E111" s="1175" t="str">
        <f t="shared" si="12"/>
        <v/>
      </c>
      <c r="F111" s="734"/>
      <c r="G111" s="597"/>
      <c r="H111" s="597"/>
      <c r="I111" s="612"/>
      <c r="J111" s="821"/>
      <c r="K111" s="598"/>
      <c r="L111" s="612"/>
      <c r="M111" s="1176">
        <f t="shared" si="13"/>
        <v>0</v>
      </c>
      <c r="N111" s="1176">
        <f t="shared" si="14"/>
        <v>0</v>
      </c>
      <c r="O111" s="1177">
        <f t="shared" si="15"/>
        <v>0</v>
      </c>
      <c r="P111" s="820"/>
    </row>
    <row r="112" spans="1:16" s="585" customFormat="1" ht="19.5" x14ac:dyDescent="0.2">
      <c r="A112" s="597"/>
      <c r="B112" s="597"/>
      <c r="C112" s="597"/>
      <c r="D112" s="597"/>
      <c r="E112" s="1175" t="str">
        <f t="shared" si="12"/>
        <v/>
      </c>
      <c r="F112" s="734"/>
      <c r="G112" s="597"/>
      <c r="H112" s="597"/>
      <c r="I112" s="612"/>
      <c r="J112" s="821"/>
      <c r="K112" s="598"/>
      <c r="L112" s="612"/>
      <c r="M112" s="1176">
        <f t="shared" si="13"/>
        <v>0</v>
      </c>
      <c r="N112" s="1176">
        <f t="shared" si="14"/>
        <v>0</v>
      </c>
      <c r="O112" s="1177">
        <f t="shared" si="15"/>
        <v>0</v>
      </c>
      <c r="P112" s="820"/>
    </row>
    <row r="113" spans="1:16" s="585" customFormat="1" ht="19.5" x14ac:dyDescent="0.2">
      <c r="A113" s="597"/>
      <c r="B113" s="597"/>
      <c r="C113" s="597"/>
      <c r="D113" s="597"/>
      <c r="E113" s="1175" t="str">
        <f t="shared" si="12"/>
        <v/>
      </c>
      <c r="F113" s="734"/>
      <c r="G113" s="597"/>
      <c r="H113" s="597"/>
      <c r="I113" s="612"/>
      <c r="J113" s="821"/>
      <c r="K113" s="598"/>
      <c r="L113" s="612"/>
      <c r="M113" s="1176">
        <f t="shared" si="13"/>
        <v>0</v>
      </c>
      <c r="N113" s="1176">
        <f t="shared" si="14"/>
        <v>0</v>
      </c>
      <c r="O113" s="1177">
        <f t="shared" si="15"/>
        <v>0</v>
      </c>
      <c r="P113" s="820"/>
    </row>
    <row r="114" spans="1:16" s="585" customFormat="1" ht="19.5" x14ac:dyDescent="0.2">
      <c r="A114" s="597"/>
      <c r="B114" s="597"/>
      <c r="C114" s="597"/>
      <c r="D114" s="597"/>
      <c r="E114" s="1175" t="str">
        <f t="shared" si="12"/>
        <v/>
      </c>
      <c r="F114" s="734"/>
      <c r="G114" s="597"/>
      <c r="H114" s="597"/>
      <c r="I114" s="612"/>
      <c r="J114" s="821"/>
      <c r="K114" s="598"/>
      <c r="L114" s="612"/>
      <c r="M114" s="1176">
        <f t="shared" si="13"/>
        <v>0</v>
      </c>
      <c r="N114" s="1176">
        <f t="shared" si="14"/>
        <v>0</v>
      </c>
      <c r="O114" s="1177">
        <f t="shared" si="15"/>
        <v>0</v>
      </c>
      <c r="P114" s="820"/>
    </row>
    <row r="115" spans="1:16" s="585" customFormat="1" ht="19.5" x14ac:dyDescent="0.2">
      <c r="A115" s="597"/>
      <c r="B115" s="597"/>
      <c r="C115" s="597"/>
      <c r="D115" s="597"/>
      <c r="E115" s="1175" t="str">
        <f t="shared" si="12"/>
        <v/>
      </c>
      <c r="F115" s="734"/>
      <c r="G115" s="597"/>
      <c r="H115" s="597"/>
      <c r="I115" s="612"/>
      <c r="J115" s="821"/>
      <c r="K115" s="598"/>
      <c r="L115" s="612"/>
      <c r="M115" s="1176">
        <f t="shared" si="13"/>
        <v>0</v>
      </c>
      <c r="N115" s="1176">
        <f t="shared" si="14"/>
        <v>0</v>
      </c>
      <c r="O115" s="1177">
        <f t="shared" si="15"/>
        <v>0</v>
      </c>
      <c r="P115" s="820"/>
    </row>
    <row r="116" spans="1:16" s="585" customFormat="1" ht="19.5" x14ac:dyDescent="0.2">
      <c r="A116" s="597"/>
      <c r="B116" s="597"/>
      <c r="C116" s="597"/>
      <c r="D116" s="597"/>
      <c r="E116" s="1175" t="str">
        <f t="shared" si="12"/>
        <v/>
      </c>
      <c r="F116" s="734"/>
      <c r="G116" s="597"/>
      <c r="H116" s="597"/>
      <c r="I116" s="612"/>
      <c r="J116" s="821"/>
      <c r="K116" s="598"/>
      <c r="L116" s="612"/>
      <c r="M116" s="1176">
        <f t="shared" si="13"/>
        <v>0</v>
      </c>
      <c r="N116" s="1176">
        <f t="shared" si="14"/>
        <v>0</v>
      </c>
      <c r="O116" s="1177">
        <f t="shared" si="15"/>
        <v>0</v>
      </c>
      <c r="P116" s="820"/>
    </row>
    <row r="117" spans="1:16" s="585" customFormat="1" ht="19.5" x14ac:dyDescent="0.2">
      <c r="A117" s="597"/>
      <c r="B117" s="597"/>
      <c r="C117" s="597"/>
      <c r="D117" s="597"/>
      <c r="E117" s="1175" t="str">
        <f t="shared" si="12"/>
        <v/>
      </c>
      <c r="F117" s="734"/>
      <c r="G117" s="597"/>
      <c r="H117" s="597"/>
      <c r="I117" s="612"/>
      <c r="J117" s="821"/>
      <c r="K117" s="598"/>
      <c r="L117" s="612"/>
      <c r="M117" s="1176">
        <f t="shared" si="13"/>
        <v>0</v>
      </c>
      <c r="N117" s="1176">
        <f t="shared" si="14"/>
        <v>0</v>
      </c>
      <c r="O117" s="1177">
        <f t="shared" si="15"/>
        <v>0</v>
      </c>
      <c r="P117" s="820"/>
    </row>
    <row r="118" spans="1:16" s="585" customFormat="1" ht="19.5" x14ac:dyDescent="0.2">
      <c r="A118" s="597"/>
      <c r="B118" s="597"/>
      <c r="C118" s="597"/>
      <c r="D118" s="597"/>
      <c r="E118" s="1175" t="str">
        <f t="shared" si="12"/>
        <v/>
      </c>
      <c r="F118" s="734"/>
      <c r="G118" s="597"/>
      <c r="H118" s="597"/>
      <c r="I118" s="612"/>
      <c r="J118" s="821"/>
      <c r="K118" s="598"/>
      <c r="L118" s="612"/>
      <c r="M118" s="1176">
        <f t="shared" si="13"/>
        <v>0</v>
      </c>
      <c r="N118" s="1176">
        <f t="shared" si="14"/>
        <v>0</v>
      </c>
      <c r="O118" s="1177">
        <f t="shared" si="15"/>
        <v>0</v>
      </c>
      <c r="P118" s="820"/>
    </row>
    <row r="119" spans="1:16" s="585" customFormat="1" ht="19.5" x14ac:dyDescent="0.2">
      <c r="A119" s="597"/>
      <c r="B119" s="597"/>
      <c r="C119" s="597"/>
      <c r="D119" s="597"/>
      <c r="E119" s="1175" t="str">
        <f t="shared" si="12"/>
        <v/>
      </c>
      <c r="F119" s="734"/>
      <c r="G119" s="597"/>
      <c r="H119" s="597"/>
      <c r="I119" s="612"/>
      <c r="J119" s="821"/>
      <c r="K119" s="598"/>
      <c r="L119" s="612"/>
      <c r="M119" s="1176">
        <f t="shared" si="13"/>
        <v>0</v>
      </c>
      <c r="N119" s="1176">
        <f t="shared" si="14"/>
        <v>0</v>
      </c>
      <c r="O119" s="1177">
        <f t="shared" si="15"/>
        <v>0</v>
      </c>
      <c r="P119" s="820"/>
    </row>
    <row r="120" spans="1:16" s="585" customFormat="1" ht="19.5" x14ac:dyDescent="0.2">
      <c r="A120" s="597"/>
      <c r="B120" s="597"/>
      <c r="C120" s="597"/>
      <c r="D120" s="597"/>
      <c r="E120" s="1175" t="str">
        <f t="shared" si="12"/>
        <v/>
      </c>
      <c r="F120" s="734"/>
      <c r="G120" s="597"/>
      <c r="H120" s="597"/>
      <c r="I120" s="612"/>
      <c r="J120" s="821"/>
      <c r="K120" s="598"/>
      <c r="L120" s="612"/>
      <c r="M120" s="1176">
        <f t="shared" si="13"/>
        <v>0</v>
      </c>
      <c r="N120" s="1176">
        <f t="shared" si="14"/>
        <v>0</v>
      </c>
      <c r="O120" s="1177">
        <f t="shared" si="15"/>
        <v>0</v>
      </c>
      <c r="P120" s="820"/>
    </row>
    <row r="121" spans="1:16" s="585" customFormat="1" ht="19.5" x14ac:dyDescent="0.2">
      <c r="A121" s="597"/>
      <c r="B121" s="597"/>
      <c r="C121" s="597"/>
      <c r="D121" s="597"/>
      <c r="E121" s="1175" t="str">
        <f t="shared" si="12"/>
        <v/>
      </c>
      <c r="F121" s="734"/>
      <c r="G121" s="597"/>
      <c r="H121" s="597"/>
      <c r="I121" s="612"/>
      <c r="J121" s="821"/>
      <c r="K121" s="598"/>
      <c r="L121" s="612"/>
      <c r="M121" s="1176">
        <f t="shared" si="13"/>
        <v>0</v>
      </c>
      <c r="N121" s="1176">
        <f t="shared" si="14"/>
        <v>0</v>
      </c>
      <c r="O121" s="1177">
        <f t="shared" si="15"/>
        <v>0</v>
      </c>
      <c r="P121" s="820"/>
    </row>
    <row r="122" spans="1:16" s="585" customFormat="1" ht="19.5" x14ac:dyDescent="0.2">
      <c r="A122" s="597"/>
      <c r="B122" s="597"/>
      <c r="C122" s="597"/>
      <c r="D122" s="597"/>
      <c r="E122" s="1175" t="str">
        <f t="shared" si="12"/>
        <v/>
      </c>
      <c r="F122" s="734"/>
      <c r="G122" s="597"/>
      <c r="H122" s="597"/>
      <c r="I122" s="612"/>
      <c r="J122" s="821"/>
      <c r="K122" s="598"/>
      <c r="L122" s="612"/>
      <c r="M122" s="1176">
        <f t="shared" si="13"/>
        <v>0</v>
      </c>
      <c r="N122" s="1176">
        <f t="shared" si="14"/>
        <v>0</v>
      </c>
      <c r="O122" s="1177">
        <f t="shared" si="15"/>
        <v>0</v>
      </c>
      <c r="P122" s="820"/>
    </row>
    <row r="123" spans="1:16" s="585" customFormat="1" ht="19.5" x14ac:dyDescent="0.2">
      <c r="A123" s="597"/>
      <c r="B123" s="597"/>
      <c r="C123" s="597"/>
      <c r="D123" s="597"/>
      <c r="E123" s="1175" t="str">
        <f t="shared" si="12"/>
        <v/>
      </c>
      <c r="F123" s="734"/>
      <c r="G123" s="597"/>
      <c r="H123" s="597"/>
      <c r="I123" s="612"/>
      <c r="J123" s="821"/>
      <c r="K123" s="598"/>
      <c r="L123" s="612"/>
      <c r="M123" s="1176">
        <f t="shared" si="13"/>
        <v>0</v>
      </c>
      <c r="N123" s="1176">
        <f t="shared" si="14"/>
        <v>0</v>
      </c>
      <c r="O123" s="1177">
        <f t="shared" si="15"/>
        <v>0</v>
      </c>
      <c r="P123" s="820"/>
    </row>
    <row r="124" spans="1:16" s="585" customFormat="1" ht="19.5" x14ac:dyDescent="0.2">
      <c r="A124" s="597"/>
      <c r="B124" s="597"/>
      <c r="C124" s="597"/>
      <c r="D124" s="597"/>
      <c r="E124" s="1175" t="str">
        <f t="shared" si="12"/>
        <v/>
      </c>
      <c r="F124" s="734"/>
      <c r="G124" s="597"/>
      <c r="H124" s="597"/>
      <c r="I124" s="612"/>
      <c r="J124" s="821"/>
      <c r="K124" s="598"/>
      <c r="L124" s="612"/>
      <c r="M124" s="1176">
        <f t="shared" si="13"/>
        <v>0</v>
      </c>
      <c r="N124" s="1176">
        <f t="shared" si="14"/>
        <v>0</v>
      </c>
      <c r="O124" s="1177">
        <f t="shared" si="15"/>
        <v>0</v>
      </c>
      <c r="P124" s="820"/>
    </row>
    <row r="125" spans="1:16" s="585" customFormat="1" ht="19.5" x14ac:dyDescent="0.2">
      <c r="A125" s="597"/>
      <c r="B125" s="597"/>
      <c r="C125" s="597"/>
      <c r="D125" s="597"/>
      <c r="E125" s="1175" t="str">
        <f t="shared" si="12"/>
        <v/>
      </c>
      <c r="F125" s="734"/>
      <c r="G125" s="597"/>
      <c r="H125" s="597"/>
      <c r="I125" s="612"/>
      <c r="J125" s="821"/>
      <c r="K125" s="598"/>
      <c r="L125" s="612"/>
      <c r="M125" s="1176">
        <f t="shared" si="13"/>
        <v>0</v>
      </c>
      <c r="N125" s="1176">
        <f t="shared" si="14"/>
        <v>0</v>
      </c>
      <c r="O125" s="1177">
        <f t="shared" si="15"/>
        <v>0</v>
      </c>
      <c r="P125" s="820"/>
    </row>
    <row r="126" spans="1:16" s="585" customFormat="1" ht="19.5" x14ac:dyDescent="0.2">
      <c r="A126" s="597"/>
      <c r="B126" s="597"/>
      <c r="C126" s="597"/>
      <c r="D126" s="597"/>
      <c r="E126" s="1175" t="str">
        <f t="shared" si="12"/>
        <v/>
      </c>
      <c r="F126" s="734"/>
      <c r="G126" s="597"/>
      <c r="H126" s="597"/>
      <c r="I126" s="612"/>
      <c r="J126" s="821"/>
      <c r="K126" s="598"/>
      <c r="L126" s="612"/>
      <c r="M126" s="1176">
        <f t="shared" si="13"/>
        <v>0</v>
      </c>
      <c r="N126" s="1176">
        <f t="shared" si="14"/>
        <v>0</v>
      </c>
      <c r="O126" s="1177">
        <f t="shared" si="15"/>
        <v>0</v>
      </c>
      <c r="P126" s="820"/>
    </row>
    <row r="127" spans="1:16" s="585" customFormat="1" ht="19.5" x14ac:dyDescent="0.2">
      <c r="A127" s="597"/>
      <c r="B127" s="597"/>
      <c r="C127" s="597"/>
      <c r="D127" s="597"/>
      <c r="E127" s="1175" t="str">
        <f t="shared" si="12"/>
        <v/>
      </c>
      <c r="F127" s="734"/>
      <c r="G127" s="597"/>
      <c r="H127" s="597"/>
      <c r="I127" s="612"/>
      <c r="J127" s="821"/>
      <c r="K127" s="598"/>
      <c r="L127" s="612"/>
      <c r="M127" s="1176">
        <f t="shared" si="13"/>
        <v>0</v>
      </c>
      <c r="N127" s="1176">
        <f t="shared" si="14"/>
        <v>0</v>
      </c>
      <c r="O127" s="1177">
        <f t="shared" si="15"/>
        <v>0</v>
      </c>
      <c r="P127" s="820"/>
    </row>
    <row r="128" spans="1:16" s="585" customFormat="1" ht="19.5" x14ac:dyDescent="0.2">
      <c r="A128" s="597"/>
      <c r="B128" s="597"/>
      <c r="C128" s="597"/>
      <c r="D128" s="597"/>
      <c r="E128" s="1175" t="str">
        <f t="shared" si="12"/>
        <v/>
      </c>
      <c r="F128" s="734"/>
      <c r="G128" s="597"/>
      <c r="H128" s="597"/>
      <c r="I128" s="612"/>
      <c r="J128" s="821"/>
      <c r="K128" s="598"/>
      <c r="L128" s="612"/>
      <c r="M128" s="1176">
        <f t="shared" si="13"/>
        <v>0</v>
      </c>
      <c r="N128" s="1176">
        <f t="shared" si="14"/>
        <v>0</v>
      </c>
      <c r="O128" s="1177">
        <f t="shared" si="15"/>
        <v>0</v>
      </c>
      <c r="P128" s="820"/>
    </row>
    <row r="129" spans="1:16" s="585" customFormat="1" ht="19.5" x14ac:dyDescent="0.2">
      <c r="A129" s="597"/>
      <c r="B129" s="597"/>
      <c r="C129" s="597"/>
      <c r="D129" s="597"/>
      <c r="E129" s="1175" t="str">
        <f t="shared" si="12"/>
        <v/>
      </c>
      <c r="F129" s="734"/>
      <c r="G129" s="597"/>
      <c r="H129" s="597"/>
      <c r="I129" s="612"/>
      <c r="J129" s="821"/>
      <c r="K129" s="598"/>
      <c r="L129" s="612"/>
      <c r="M129" s="1176">
        <f t="shared" si="13"/>
        <v>0</v>
      </c>
      <c r="N129" s="1176">
        <f t="shared" si="14"/>
        <v>0</v>
      </c>
      <c r="O129" s="1177">
        <f t="shared" si="15"/>
        <v>0</v>
      </c>
      <c r="P129" s="820"/>
    </row>
    <row r="130" spans="1:16" s="585" customFormat="1" ht="19.5" x14ac:dyDescent="0.2">
      <c r="A130" s="597"/>
      <c r="B130" s="597"/>
      <c r="C130" s="597"/>
      <c r="D130" s="597"/>
      <c r="E130" s="1175" t="str">
        <f t="shared" si="12"/>
        <v/>
      </c>
      <c r="F130" s="734"/>
      <c r="G130" s="597"/>
      <c r="H130" s="597"/>
      <c r="I130" s="612"/>
      <c r="J130" s="821"/>
      <c r="K130" s="598"/>
      <c r="L130" s="612"/>
      <c r="M130" s="1176">
        <f t="shared" si="13"/>
        <v>0</v>
      </c>
      <c r="N130" s="1176">
        <f t="shared" si="14"/>
        <v>0</v>
      </c>
      <c r="O130" s="1177">
        <f t="shared" si="15"/>
        <v>0</v>
      </c>
      <c r="P130" s="820"/>
    </row>
    <row r="131" spans="1:16" s="585" customFormat="1" ht="19.5" x14ac:dyDescent="0.2">
      <c r="A131" s="597"/>
      <c r="B131" s="597"/>
      <c r="C131" s="597"/>
      <c r="D131" s="597"/>
      <c r="E131" s="1175" t="str">
        <f t="shared" si="12"/>
        <v/>
      </c>
      <c r="F131" s="734"/>
      <c r="G131" s="597"/>
      <c r="H131" s="597"/>
      <c r="I131" s="612"/>
      <c r="J131" s="821"/>
      <c r="K131" s="598"/>
      <c r="L131" s="612"/>
      <c r="M131" s="1176">
        <f t="shared" si="13"/>
        <v>0</v>
      </c>
      <c r="N131" s="1176">
        <f t="shared" si="14"/>
        <v>0</v>
      </c>
      <c r="O131" s="1177">
        <f t="shared" si="15"/>
        <v>0</v>
      </c>
      <c r="P131" s="820"/>
    </row>
    <row r="132" spans="1:16" s="585" customFormat="1" ht="19.5" x14ac:dyDescent="0.2">
      <c r="A132" s="597"/>
      <c r="B132" s="597"/>
      <c r="C132" s="597"/>
      <c r="D132" s="597"/>
      <c r="E132" s="1175" t="str">
        <f t="shared" si="12"/>
        <v/>
      </c>
      <c r="F132" s="734"/>
      <c r="G132" s="597"/>
      <c r="H132" s="597"/>
      <c r="I132" s="612"/>
      <c r="J132" s="821"/>
      <c r="K132" s="598"/>
      <c r="L132" s="612"/>
      <c r="M132" s="1176">
        <f t="shared" si="13"/>
        <v>0</v>
      </c>
      <c r="N132" s="1176">
        <f t="shared" si="14"/>
        <v>0</v>
      </c>
      <c r="O132" s="1177">
        <f t="shared" si="15"/>
        <v>0</v>
      </c>
      <c r="P132" s="820"/>
    </row>
    <row r="133" spans="1:16" s="585" customFormat="1" ht="19.5" x14ac:dyDescent="0.2">
      <c r="A133" s="597"/>
      <c r="B133" s="597"/>
      <c r="C133" s="597"/>
      <c r="D133" s="597"/>
      <c r="E133" s="1175" t="str">
        <f t="shared" si="12"/>
        <v/>
      </c>
      <c r="F133" s="734"/>
      <c r="G133" s="597"/>
      <c r="H133" s="597"/>
      <c r="I133" s="612"/>
      <c r="J133" s="821"/>
      <c r="K133" s="598"/>
      <c r="L133" s="612"/>
      <c r="M133" s="1176">
        <f t="shared" si="13"/>
        <v>0</v>
      </c>
      <c r="N133" s="1176">
        <f t="shared" si="14"/>
        <v>0</v>
      </c>
      <c r="O133" s="1177">
        <f t="shared" si="15"/>
        <v>0</v>
      </c>
      <c r="P133" s="820"/>
    </row>
    <row r="134" spans="1:16" s="585" customFormat="1" ht="19.5" x14ac:dyDescent="0.2">
      <c r="A134" s="597"/>
      <c r="B134" s="597"/>
      <c r="C134" s="597"/>
      <c r="D134" s="597"/>
      <c r="E134" s="1175" t="str">
        <f t="shared" si="12"/>
        <v/>
      </c>
      <c r="F134" s="734"/>
      <c r="G134" s="597"/>
      <c r="H134" s="597"/>
      <c r="I134" s="612"/>
      <c r="J134" s="821"/>
      <c r="K134" s="598"/>
      <c r="L134" s="612"/>
      <c r="M134" s="1176">
        <f t="shared" si="13"/>
        <v>0</v>
      </c>
      <c r="N134" s="1176">
        <f t="shared" si="14"/>
        <v>0</v>
      </c>
      <c r="O134" s="1177">
        <f t="shared" si="15"/>
        <v>0</v>
      </c>
      <c r="P134" s="820"/>
    </row>
    <row r="135" spans="1:16" s="585" customFormat="1" ht="19.5" x14ac:dyDescent="0.2">
      <c r="A135" s="597"/>
      <c r="B135" s="597"/>
      <c r="C135" s="597"/>
      <c r="D135" s="597"/>
      <c r="E135" s="1175" t="str">
        <f t="shared" si="12"/>
        <v/>
      </c>
      <c r="F135" s="734"/>
      <c r="G135" s="597"/>
      <c r="H135" s="597"/>
      <c r="I135" s="612"/>
      <c r="J135" s="821"/>
      <c r="K135" s="598"/>
      <c r="L135" s="612"/>
      <c r="M135" s="1176">
        <f t="shared" si="13"/>
        <v>0</v>
      </c>
      <c r="N135" s="1176">
        <f t="shared" si="14"/>
        <v>0</v>
      </c>
      <c r="O135" s="1177">
        <f t="shared" si="15"/>
        <v>0</v>
      </c>
      <c r="P135" s="820"/>
    </row>
    <row r="136" spans="1:16" s="585" customFormat="1" ht="19.5" x14ac:dyDescent="0.2">
      <c r="A136" s="597"/>
      <c r="B136" s="597"/>
      <c r="C136" s="597"/>
      <c r="D136" s="597"/>
      <c r="E136" s="1175" t="str">
        <f t="shared" si="12"/>
        <v/>
      </c>
      <c r="F136" s="734"/>
      <c r="G136" s="597"/>
      <c r="H136" s="597"/>
      <c r="I136" s="612"/>
      <c r="J136" s="821"/>
      <c r="K136" s="598"/>
      <c r="L136" s="612"/>
      <c r="M136" s="1176">
        <f t="shared" si="13"/>
        <v>0</v>
      </c>
      <c r="N136" s="1176">
        <f t="shared" si="14"/>
        <v>0</v>
      </c>
      <c r="O136" s="1177">
        <f t="shared" si="15"/>
        <v>0</v>
      </c>
      <c r="P136" s="820"/>
    </row>
    <row r="137" spans="1:16" s="585" customFormat="1" ht="19.5" x14ac:dyDescent="0.2">
      <c r="A137" s="597"/>
      <c r="B137" s="597"/>
      <c r="C137" s="597"/>
      <c r="D137" s="597"/>
      <c r="E137" s="1175" t="str">
        <f t="shared" si="12"/>
        <v/>
      </c>
      <c r="F137" s="734"/>
      <c r="G137" s="597"/>
      <c r="H137" s="597"/>
      <c r="I137" s="612"/>
      <c r="J137" s="821"/>
      <c r="K137" s="598"/>
      <c r="L137" s="612"/>
      <c r="M137" s="1176">
        <f t="shared" si="13"/>
        <v>0</v>
      </c>
      <c r="N137" s="1176">
        <f t="shared" si="14"/>
        <v>0</v>
      </c>
      <c r="O137" s="1177">
        <f t="shared" si="15"/>
        <v>0</v>
      </c>
      <c r="P137" s="820"/>
    </row>
    <row r="138" spans="1:16" s="585" customFormat="1" ht="19.5" x14ac:dyDescent="0.2">
      <c r="A138" s="597"/>
      <c r="B138" s="597"/>
      <c r="C138" s="597"/>
      <c r="D138" s="597"/>
      <c r="E138" s="1175" t="str">
        <f t="shared" si="12"/>
        <v/>
      </c>
      <c r="F138" s="734"/>
      <c r="G138" s="597"/>
      <c r="H138" s="597"/>
      <c r="I138" s="612"/>
      <c r="J138" s="821"/>
      <c r="K138" s="598"/>
      <c r="L138" s="612"/>
      <c r="M138" s="1176">
        <f t="shared" si="13"/>
        <v>0</v>
      </c>
      <c r="N138" s="1176">
        <f t="shared" si="14"/>
        <v>0</v>
      </c>
      <c r="O138" s="1177">
        <f t="shared" si="15"/>
        <v>0</v>
      </c>
      <c r="P138" s="820"/>
    </row>
    <row r="139" spans="1:16" s="585" customFormat="1" ht="19.5" x14ac:dyDescent="0.2">
      <c r="A139" s="597"/>
      <c r="B139" s="597"/>
      <c r="C139" s="597"/>
      <c r="D139" s="597"/>
      <c r="E139" s="1175" t="str">
        <f t="shared" si="12"/>
        <v/>
      </c>
      <c r="F139" s="734"/>
      <c r="G139" s="597"/>
      <c r="H139" s="597"/>
      <c r="I139" s="612"/>
      <c r="J139" s="821"/>
      <c r="K139" s="598"/>
      <c r="L139" s="612"/>
      <c r="M139" s="1176">
        <f t="shared" si="13"/>
        <v>0</v>
      </c>
      <c r="N139" s="1176">
        <f t="shared" si="14"/>
        <v>0</v>
      </c>
      <c r="O139" s="1177">
        <f t="shared" si="15"/>
        <v>0</v>
      </c>
      <c r="P139" s="820"/>
    </row>
    <row r="140" spans="1:16" s="585" customFormat="1" ht="19.5" x14ac:dyDescent="0.2">
      <c r="A140" s="597"/>
      <c r="B140" s="597"/>
      <c r="C140" s="597"/>
      <c r="D140" s="597"/>
      <c r="E140" s="1175" t="str">
        <f t="shared" ref="E140:E150" si="16">IF(ISBLANK(A140),"", "EMG")</f>
        <v/>
      </c>
      <c r="F140" s="734"/>
      <c r="G140" s="597"/>
      <c r="H140" s="597"/>
      <c r="I140" s="612"/>
      <c r="J140" s="821"/>
      <c r="K140" s="598"/>
      <c r="L140" s="612"/>
      <c r="M140" s="1176">
        <f t="shared" ref="M140:M150" si="17">K140+J140</f>
        <v>0</v>
      </c>
      <c r="N140" s="1176">
        <f t="shared" ref="N140:N150" si="18">I140-M140</f>
        <v>0</v>
      </c>
      <c r="O140" s="1177">
        <f t="shared" ref="O140:O150" si="19">IFERROR(M140/I140, 0)</f>
        <v>0</v>
      </c>
      <c r="P140" s="820"/>
    </row>
    <row r="141" spans="1:16" s="585" customFormat="1" ht="19.5" x14ac:dyDescent="0.2">
      <c r="A141" s="597"/>
      <c r="B141" s="597"/>
      <c r="C141" s="597"/>
      <c r="D141" s="597"/>
      <c r="E141" s="1175" t="str">
        <f t="shared" si="16"/>
        <v/>
      </c>
      <c r="F141" s="734"/>
      <c r="G141" s="597"/>
      <c r="H141" s="597"/>
      <c r="I141" s="612"/>
      <c r="J141" s="821"/>
      <c r="K141" s="598"/>
      <c r="L141" s="612"/>
      <c r="M141" s="1176">
        <f t="shared" si="17"/>
        <v>0</v>
      </c>
      <c r="N141" s="1176">
        <f t="shared" si="18"/>
        <v>0</v>
      </c>
      <c r="O141" s="1177">
        <f t="shared" si="19"/>
        <v>0</v>
      </c>
      <c r="P141" s="820"/>
    </row>
    <row r="142" spans="1:16" s="585" customFormat="1" ht="19.5" x14ac:dyDescent="0.2">
      <c r="A142" s="597"/>
      <c r="B142" s="597"/>
      <c r="C142" s="597"/>
      <c r="D142" s="597"/>
      <c r="E142" s="1175" t="str">
        <f t="shared" si="16"/>
        <v/>
      </c>
      <c r="F142" s="734"/>
      <c r="G142" s="597"/>
      <c r="H142" s="597"/>
      <c r="I142" s="612"/>
      <c r="J142" s="821"/>
      <c r="K142" s="598"/>
      <c r="L142" s="612"/>
      <c r="M142" s="1176">
        <f t="shared" si="17"/>
        <v>0</v>
      </c>
      <c r="N142" s="1176">
        <f t="shared" si="18"/>
        <v>0</v>
      </c>
      <c r="O142" s="1177">
        <f t="shared" si="19"/>
        <v>0</v>
      </c>
      <c r="P142" s="820"/>
    </row>
    <row r="143" spans="1:16" s="585" customFormat="1" ht="19.5" x14ac:dyDescent="0.2">
      <c r="A143" s="597"/>
      <c r="B143" s="597"/>
      <c r="C143" s="597"/>
      <c r="D143" s="597"/>
      <c r="E143" s="1175" t="str">
        <f t="shared" si="16"/>
        <v/>
      </c>
      <c r="F143" s="734"/>
      <c r="G143" s="597"/>
      <c r="H143" s="597"/>
      <c r="I143" s="612"/>
      <c r="J143" s="821"/>
      <c r="K143" s="598"/>
      <c r="L143" s="612"/>
      <c r="M143" s="1176">
        <f t="shared" si="17"/>
        <v>0</v>
      </c>
      <c r="N143" s="1176">
        <f t="shared" si="18"/>
        <v>0</v>
      </c>
      <c r="O143" s="1177">
        <f t="shared" si="19"/>
        <v>0</v>
      </c>
      <c r="P143" s="820"/>
    </row>
    <row r="144" spans="1:16" s="585" customFormat="1" ht="19.5" x14ac:dyDescent="0.2">
      <c r="A144" s="597"/>
      <c r="B144" s="597"/>
      <c r="C144" s="597"/>
      <c r="D144" s="597"/>
      <c r="E144" s="1175" t="str">
        <f t="shared" si="16"/>
        <v/>
      </c>
      <c r="F144" s="734"/>
      <c r="G144" s="597"/>
      <c r="H144" s="597"/>
      <c r="I144" s="612"/>
      <c r="J144" s="821"/>
      <c r="K144" s="598"/>
      <c r="L144" s="612"/>
      <c r="M144" s="1176">
        <f t="shared" si="17"/>
        <v>0</v>
      </c>
      <c r="N144" s="1176">
        <f t="shared" si="18"/>
        <v>0</v>
      </c>
      <c r="O144" s="1177">
        <f t="shared" si="19"/>
        <v>0</v>
      </c>
      <c r="P144" s="820"/>
    </row>
    <row r="145" spans="1:16" s="585" customFormat="1" ht="19.5" x14ac:dyDescent="0.2">
      <c r="A145" s="597"/>
      <c r="B145" s="597"/>
      <c r="C145" s="597"/>
      <c r="D145" s="597"/>
      <c r="E145" s="1175" t="str">
        <f t="shared" si="16"/>
        <v/>
      </c>
      <c r="F145" s="734"/>
      <c r="G145" s="597"/>
      <c r="H145" s="597"/>
      <c r="I145" s="612"/>
      <c r="J145" s="821"/>
      <c r="K145" s="598"/>
      <c r="L145" s="612"/>
      <c r="M145" s="1176">
        <f t="shared" si="17"/>
        <v>0</v>
      </c>
      <c r="N145" s="1176">
        <f t="shared" si="18"/>
        <v>0</v>
      </c>
      <c r="O145" s="1177">
        <f t="shared" si="19"/>
        <v>0</v>
      </c>
      <c r="P145" s="820"/>
    </row>
    <row r="146" spans="1:16" s="585" customFormat="1" ht="19.5" x14ac:dyDescent="0.2">
      <c r="A146" s="597"/>
      <c r="B146" s="597"/>
      <c r="C146" s="597"/>
      <c r="D146" s="597"/>
      <c r="E146" s="1175" t="str">
        <f t="shared" si="16"/>
        <v/>
      </c>
      <c r="F146" s="734"/>
      <c r="G146" s="597"/>
      <c r="H146" s="597"/>
      <c r="I146" s="612"/>
      <c r="J146" s="821"/>
      <c r="K146" s="598"/>
      <c r="L146" s="612"/>
      <c r="M146" s="1176">
        <f t="shared" si="17"/>
        <v>0</v>
      </c>
      <c r="N146" s="1176">
        <f t="shared" si="18"/>
        <v>0</v>
      </c>
      <c r="O146" s="1177">
        <f t="shared" si="19"/>
        <v>0</v>
      </c>
      <c r="P146" s="820"/>
    </row>
    <row r="147" spans="1:16" s="585" customFormat="1" ht="19.5" x14ac:dyDescent="0.2">
      <c r="A147" s="597"/>
      <c r="B147" s="597"/>
      <c r="C147" s="597"/>
      <c r="D147" s="597"/>
      <c r="E147" s="1175" t="str">
        <f t="shared" si="16"/>
        <v/>
      </c>
      <c r="F147" s="734"/>
      <c r="G147" s="597"/>
      <c r="H147" s="597"/>
      <c r="I147" s="612"/>
      <c r="J147" s="821"/>
      <c r="K147" s="598"/>
      <c r="L147" s="612"/>
      <c r="M147" s="1176">
        <f t="shared" si="17"/>
        <v>0</v>
      </c>
      <c r="N147" s="1176">
        <f t="shared" si="18"/>
        <v>0</v>
      </c>
      <c r="O147" s="1177">
        <f t="shared" si="19"/>
        <v>0</v>
      </c>
      <c r="P147" s="820"/>
    </row>
    <row r="148" spans="1:16" s="585" customFormat="1" ht="19.5" x14ac:dyDescent="0.2">
      <c r="A148" s="597"/>
      <c r="B148" s="597"/>
      <c r="C148" s="597"/>
      <c r="D148" s="597"/>
      <c r="E148" s="1175" t="str">
        <f t="shared" si="16"/>
        <v/>
      </c>
      <c r="F148" s="734"/>
      <c r="G148" s="597"/>
      <c r="H148" s="597"/>
      <c r="I148" s="612"/>
      <c r="J148" s="821"/>
      <c r="K148" s="598"/>
      <c r="L148" s="612"/>
      <c r="M148" s="1176">
        <f t="shared" si="17"/>
        <v>0</v>
      </c>
      <c r="N148" s="1176">
        <f t="shared" si="18"/>
        <v>0</v>
      </c>
      <c r="O148" s="1177">
        <f t="shared" si="19"/>
        <v>0</v>
      </c>
      <c r="P148" s="820"/>
    </row>
    <row r="149" spans="1:16" s="585" customFormat="1" ht="19.5" x14ac:dyDescent="0.2">
      <c r="A149" s="597"/>
      <c r="B149" s="597"/>
      <c r="C149" s="597"/>
      <c r="D149" s="597"/>
      <c r="E149" s="1175" t="str">
        <f t="shared" si="16"/>
        <v/>
      </c>
      <c r="F149" s="734"/>
      <c r="G149" s="597"/>
      <c r="H149" s="597"/>
      <c r="I149" s="612"/>
      <c r="J149" s="821"/>
      <c r="K149" s="598"/>
      <c r="L149" s="612"/>
      <c r="M149" s="1176">
        <f t="shared" si="17"/>
        <v>0</v>
      </c>
      <c r="N149" s="1176">
        <f t="shared" si="18"/>
        <v>0</v>
      </c>
      <c r="O149" s="1177">
        <f t="shared" si="19"/>
        <v>0</v>
      </c>
      <c r="P149" s="820"/>
    </row>
    <row r="150" spans="1:16" s="585" customFormat="1" ht="19.5" x14ac:dyDescent="0.2">
      <c r="A150" s="597"/>
      <c r="B150" s="597"/>
      <c r="C150" s="597"/>
      <c r="D150" s="597"/>
      <c r="E150" s="1175" t="str">
        <f t="shared" si="16"/>
        <v/>
      </c>
      <c r="F150" s="734"/>
      <c r="G150" s="597"/>
      <c r="H150" s="597"/>
      <c r="I150" s="612"/>
      <c r="J150" s="821"/>
      <c r="K150" s="598"/>
      <c r="L150" s="612"/>
      <c r="M150" s="1176">
        <f t="shared" si="17"/>
        <v>0</v>
      </c>
      <c r="N150" s="1176">
        <f t="shared" si="18"/>
        <v>0</v>
      </c>
      <c r="O150" s="1177">
        <f t="shared" si="19"/>
        <v>0</v>
      </c>
      <c r="P150" s="820"/>
    </row>
    <row r="151" spans="1:16" s="745" customFormat="1" hidden="1" x14ac:dyDescent="0.2">
      <c r="A151" s="245"/>
      <c r="B151" s="245"/>
      <c r="C151" s="244"/>
      <c r="D151" s="244"/>
      <c r="E151" s="244"/>
      <c r="F151" s="246"/>
      <c r="G151" s="246"/>
      <c r="H151" s="246"/>
      <c r="I151" s="247"/>
      <c r="J151" s="249"/>
      <c r="K151" s="247"/>
      <c r="L151" s="247"/>
      <c r="M151" s="247"/>
      <c r="N151" s="247"/>
      <c r="O151" s="247"/>
      <c r="P151" s="281"/>
    </row>
    <row r="152" spans="1:16" hidden="1" x14ac:dyDescent="0.2"/>
    <row r="153" spans="1:16" hidden="1" x14ac:dyDescent="0.2"/>
    <row r="154" spans="1:16" hidden="1" x14ac:dyDescent="0.2"/>
    <row r="155" spans="1:16" hidden="1" x14ac:dyDescent="0.2"/>
    <row r="156" spans="1:16" hidden="1" x14ac:dyDescent="0.2"/>
    <row r="157" spans="1:16" hidden="1" x14ac:dyDescent="0.2"/>
    <row r="158" spans="1:16" hidden="1" x14ac:dyDescent="0.2"/>
    <row r="159" spans="1:16" hidden="1" x14ac:dyDescent="0.2"/>
    <row r="160" spans="1:16"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sheetData>
  <sheetProtection sheet="1" objects="1" scenarios="1" formatCells="0" formatColumns="0" formatRows="0" insertRows="0" deleteRows="0" sort="0" autoFilter="0"/>
  <dataConsolidate/>
  <customSheetViews>
    <customSheetView guid="{864452AF-FE8B-4AB5-A77B-41D8DD524B81}" scale="70" showPageBreaks="1" showGridLines="0" zeroValues="0" fitToPage="1" printArea="1">
      <pane ySplit="21" topLeftCell="A208" activePane="bottomLeft" state="frozen"/>
      <selection pane="bottomLeft" activeCell="E6" sqref="E6"/>
      <rowBreaks count="20" manualBreakCount="20">
        <brk id="68" max="13" man="1"/>
        <brk id="69" max="13" man="1"/>
        <brk id="73" max="13" man="1"/>
        <brk id="78" max="13" man="1"/>
        <brk id="88" max="13" man="1"/>
        <brk id="98" max="13" man="1"/>
        <brk id="108" max="13" man="1"/>
        <brk id="118" max="13" man="1"/>
        <brk id="123" max="13" man="1"/>
        <brk id="128" max="13" man="1"/>
        <brk id="138" max="13" man="1"/>
        <brk id="148" max="13" man="1"/>
        <brk id="158" max="13" man="1"/>
        <brk id="168" max="13" man="1"/>
        <brk id="173" max="13" man="1"/>
        <brk id="178" max="13" man="1"/>
        <brk id="188" max="13" man="1"/>
        <brk id="198" max="13" man="1"/>
        <brk id="208" max="13" man="1"/>
        <brk id="218" max="13" man="1"/>
      </rowBreaks>
      <pageMargins left="0.25" right="0.25" top="0.25" bottom="0.25" header="0.25" footer="0.25"/>
      <printOptions horizontalCentered="1"/>
      <pageSetup scale="53" fitToHeight="0" orientation="landscape" useFirstPageNumber="1" r:id="rId1"/>
      <headerFooter alignWithMargins="0">
        <oddFooter>&amp;L&amp;"Tahoma,Regular"&amp;12FMFW v1.18 - 2018</oddFooter>
      </headerFooter>
    </customSheetView>
  </customSheetViews>
  <mergeCells count="13">
    <mergeCell ref="A8:K8"/>
    <mergeCell ref="M5:O5"/>
    <mergeCell ref="M6:O6"/>
    <mergeCell ref="M7:O7"/>
    <mergeCell ref="A1:O1"/>
    <mergeCell ref="M3:O3"/>
    <mergeCell ref="M4:O4"/>
    <mergeCell ref="A3:K3"/>
    <mergeCell ref="A4:K4"/>
    <mergeCell ref="A5:K5"/>
    <mergeCell ref="A6:K6"/>
    <mergeCell ref="A7:K7"/>
    <mergeCell ref="A2:O2"/>
  </mergeCells>
  <conditionalFormatting sqref="K12:K150">
    <cfRule type="cellIs" dxfId="97" priority="4" operator="notEqual">
      <formula>0</formula>
    </cfRule>
  </conditionalFormatting>
  <conditionalFormatting sqref="O12:O150">
    <cfRule type="cellIs" dxfId="96" priority="1" operator="equal">
      <formula>1</formula>
    </cfRule>
  </conditionalFormatting>
  <dataValidations count="12">
    <dataValidation allowBlank="1" showInputMessage="1" showErrorMessage="1" promptTitle="Cal OES ONLY" prompt="For Cal OES use only.  Do not enter." sqref="N8:O8"/>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M5:O5">
      <formula1>0</formula1>
    </dataValidation>
    <dataValidation allowBlank="1" showErrorMessage="1" promptTitle="Discipline" prompt="This field auto-populates." sqref="E12:E150"/>
    <dataValidation type="list" allowBlank="1" showInputMessage="1" showErrorMessage="1" sqref="A12:A150">
      <formula1>SOURCE_ProjectLetter</formula1>
    </dataValidation>
    <dataValidation type="list" allowBlank="1" showInputMessage="1" showErrorMessage="1" sqref="H12:H150">
      <formula1>source_matchtype</formula1>
    </dataValidation>
    <dataValidation type="list" allowBlank="1" showInputMessage="1" showErrorMessage="1" sqref="F12:F150">
      <formula1>SOURCE_SolutionAreaProject</formula1>
    </dataValidation>
    <dataValidation type="list" allowBlank="1" showInputMessage="1" showErrorMessage="1" sqref="B12:B150">
      <formula1>"Direct,Subaward"</formula1>
    </dataValidation>
    <dataValidation type="whole" operator="greaterThan" allowBlank="1" showInputMessage="1" showErrorMessage="1" errorTitle="TOTAL BUDGETED MATCH" error="Enter the Total Budgeted Match for this project to the nearest dollar." sqref="I12:I150">
      <formula1>0</formula1>
    </dataValidation>
    <dataValidation type="whole" operator="notEqual" allowBlank="1" showInputMessage="1" showErrorMessage="1" errorTitle="CURRENT MATCH" error="Enter the Current Match for this project to the nearest dollar." sqref="K12:K150">
      <formula1>0</formula1>
    </dataValidation>
    <dataValidation type="list" allowBlank="1" showInputMessage="1" showErrorMessage="1" sqref="G12:G150">
      <formula1>INDIRECT(VLOOKUP(F12,Source_ProjectNameLookup,2,0))</formula1>
    </dataValidation>
    <dataValidation type="date" operator="greaterThan" allowBlank="1" showErrorMessage="1" prompt="Enter the date this request is initiated." sqref="M4:O4">
      <formula1>43857</formula1>
    </dataValidation>
    <dataValidation type="list" allowBlank="1" showErrorMessage="1" promptTitle="Ledger Type" prompt="Select the request type from the drop down list." sqref="M3:O3">
      <formula1>"Initial Application, Modification, Reimbursement, Final Reimbursement"</formula1>
    </dataValidation>
  </dataValidations>
  <printOptions horizontalCentered="1"/>
  <pageMargins left="0.15" right="0.15" top="0.5" bottom="0.5" header="0.25" footer="0.25"/>
  <pageSetup scale="39"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rowBreaks count="10" manualBreakCount="10">
    <brk id="68" max="13" man="1"/>
    <brk id="78" max="13" man="1"/>
    <brk id="88" max="13" man="1"/>
    <brk id="98" max="13" man="1"/>
    <brk id="108" max="13" man="1"/>
    <brk id="113" max="13" man="1"/>
    <brk id="118" max="13" man="1"/>
    <brk id="128" max="13" man="1"/>
    <brk id="138" max="13" man="1"/>
    <brk id="148" max="13" man="1"/>
  </rowBreaks>
  <drawing r:id="rId3"/>
  <legacyDrawing r:id="rId4"/>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59999389629810485"/>
    <pageSetUpPr fitToPage="1"/>
  </sheetPr>
  <dimension ref="A1:Q51"/>
  <sheetViews>
    <sheetView showGridLines="0" showZeros="0" zoomScale="70" zoomScaleNormal="70" zoomScaleSheetLayoutView="70" workbookViewId="0">
      <selection activeCell="C7" sqref="C7:E7"/>
    </sheetView>
  </sheetViews>
  <sheetFormatPr defaultColWidth="0" defaultRowHeight="15" customHeight="1" zeroHeight="1" x14ac:dyDescent="0.2"/>
  <cols>
    <col min="1" max="1" width="16.7109375" style="269" customWidth="1"/>
    <col min="2" max="13" width="15.7109375" style="254" customWidth="1"/>
    <col min="14" max="14" width="15.140625" style="254" customWidth="1"/>
    <col min="15" max="15" width="0.140625" style="254" customWidth="1"/>
    <col min="16" max="16" width="9.42578125" style="254" hidden="1" customWidth="1"/>
    <col min="17" max="16384" width="9.140625" style="254" hidden="1"/>
  </cols>
  <sheetData>
    <row r="1" spans="1:17" ht="30" customHeight="1" x14ac:dyDescent="0.25">
      <c r="A1" s="1146" t="s">
        <v>3</v>
      </c>
      <c r="B1" s="1146"/>
      <c r="C1" s="1146"/>
      <c r="D1" s="1146"/>
      <c r="E1" s="1146"/>
      <c r="F1" s="1146"/>
      <c r="G1" s="1146"/>
      <c r="H1" s="1146"/>
      <c r="I1" s="1146"/>
      <c r="J1" s="1146"/>
      <c r="K1" s="1146"/>
      <c r="L1" s="1146"/>
      <c r="M1" s="1146"/>
      <c r="N1" s="1146"/>
      <c r="O1" s="511"/>
      <c r="P1" s="253"/>
    </row>
    <row r="2" spans="1:17" ht="20.100000000000001" customHeight="1" x14ac:dyDescent="0.25">
      <c r="A2" s="1141" t="s">
        <v>1328</v>
      </c>
      <c r="B2" s="1142"/>
      <c r="C2" s="1142"/>
      <c r="D2" s="1142"/>
      <c r="E2" s="1142"/>
      <c r="F2" s="1142"/>
      <c r="G2" s="1142"/>
      <c r="H2" s="1142"/>
      <c r="I2" s="1142"/>
      <c r="J2" s="1142"/>
      <c r="K2" s="1142"/>
      <c r="L2" s="1142"/>
      <c r="M2" s="1142"/>
      <c r="N2" s="1142"/>
      <c r="O2" s="511"/>
      <c r="P2" s="509"/>
    </row>
    <row r="3" spans="1:17" s="256" customFormat="1" ht="32.1" customHeight="1" x14ac:dyDescent="0.3">
      <c r="A3" s="1136">
        <f>SubrecipientName</f>
        <v>0</v>
      </c>
      <c r="B3" s="1136"/>
      <c r="C3" s="1136"/>
      <c r="D3" s="1136"/>
      <c r="E3" s="1136"/>
      <c r="F3" s="1136"/>
      <c r="G3" s="1136"/>
      <c r="H3" s="1136"/>
      <c r="I3" s="1136"/>
      <c r="J3" s="1136"/>
      <c r="K3" s="531" t="s">
        <v>1056</v>
      </c>
      <c r="L3" s="1129" t="s">
        <v>921</v>
      </c>
      <c r="M3" s="1130"/>
      <c r="N3" s="1130"/>
      <c r="O3" s="255"/>
      <c r="P3" s="255"/>
    </row>
    <row r="4" spans="1:17" s="258" customFormat="1" ht="24.95" customHeight="1" x14ac:dyDescent="0.25">
      <c r="A4" s="1144">
        <f>FIPSNumber</f>
        <v>0</v>
      </c>
      <c r="B4" s="1144"/>
      <c r="C4" s="1144"/>
      <c r="D4" s="1144"/>
      <c r="E4" s="1144"/>
      <c r="F4" s="1144"/>
      <c r="G4" s="1144"/>
      <c r="H4" s="1144"/>
      <c r="I4" s="1144"/>
      <c r="J4" s="1144"/>
      <c r="K4" s="1144"/>
      <c r="L4" s="1144"/>
      <c r="M4" s="1144"/>
      <c r="N4" s="1144"/>
      <c r="O4" s="257"/>
      <c r="P4" s="257"/>
    </row>
    <row r="5" spans="1:17" s="258" customFormat="1" ht="24.95" customHeight="1" x14ac:dyDescent="0.25">
      <c r="A5" s="1143">
        <f>SubawardNumber</f>
        <v>0</v>
      </c>
      <c r="B5" s="1143"/>
      <c r="C5" s="1143"/>
      <c r="D5" s="1143"/>
      <c r="E5" s="1143"/>
      <c r="F5" s="1143"/>
      <c r="G5" s="1143"/>
      <c r="H5" s="1143"/>
      <c r="I5" s="1143"/>
      <c r="J5" s="1143"/>
      <c r="K5" s="1143"/>
      <c r="L5" s="1143"/>
      <c r="M5" s="1143"/>
      <c r="N5" s="1143"/>
      <c r="O5" s="257"/>
      <c r="P5" s="257"/>
    </row>
    <row r="6" spans="1:17" s="258" customFormat="1" ht="129.94999999999999" customHeight="1" x14ac:dyDescent="0.25">
      <c r="A6" s="1140" t="s">
        <v>1338</v>
      </c>
      <c r="B6" s="1140"/>
      <c r="C6" s="1140"/>
      <c r="D6" s="1140"/>
      <c r="E6" s="1140"/>
      <c r="F6" s="1140"/>
      <c r="G6" s="1140"/>
      <c r="H6" s="1140"/>
      <c r="I6" s="1140"/>
      <c r="J6" s="1140"/>
      <c r="K6" s="1140"/>
      <c r="L6" s="1140"/>
      <c r="M6" s="1140"/>
      <c r="N6" s="1140"/>
      <c r="O6" s="257"/>
      <c r="P6" s="257"/>
    </row>
    <row r="7" spans="1:17" s="258" customFormat="1" ht="39.950000000000003" customHeight="1" thickBot="1" x14ac:dyDescent="0.3">
      <c r="A7" s="1138" t="s">
        <v>1029</v>
      </c>
      <c r="B7" s="1138"/>
      <c r="C7" s="1139"/>
      <c r="D7" s="1139"/>
      <c r="E7" s="1139"/>
      <c r="F7" s="530"/>
      <c r="G7" s="257"/>
      <c r="H7" s="1137">
        <f>StartDate</f>
        <v>43857</v>
      </c>
      <c r="I7" s="1137"/>
      <c r="J7" s="1137"/>
      <c r="K7" s="359" t="s">
        <v>103</v>
      </c>
      <c r="L7" s="1137">
        <f>EndDate</f>
        <v>44495</v>
      </c>
      <c r="M7" s="1137"/>
      <c r="N7" s="1137"/>
      <c r="O7" s="257"/>
      <c r="P7" s="257"/>
      <c r="Q7" s="257"/>
    </row>
    <row r="8" spans="1:17" s="258" customFormat="1" ht="19.5" customHeight="1" x14ac:dyDescent="0.3">
      <c r="A8" s="1133"/>
      <c r="B8" s="1133"/>
      <c r="C8" s="1133"/>
      <c r="D8" s="1133"/>
      <c r="E8" s="1133"/>
      <c r="F8" s="1133"/>
      <c r="G8" s="1133"/>
      <c r="H8" s="1145" t="s">
        <v>1015</v>
      </c>
      <c r="I8" s="1145"/>
      <c r="J8" s="1145"/>
      <c r="K8" s="259"/>
      <c r="L8" s="1132" t="s">
        <v>1016</v>
      </c>
      <c r="M8" s="1132"/>
      <c r="N8" s="1132"/>
      <c r="O8" s="257"/>
      <c r="P8" s="257"/>
      <c r="Q8" s="257"/>
    </row>
    <row r="9" spans="1:17" s="258" customFormat="1" ht="20.100000000000001" customHeight="1" x14ac:dyDescent="0.25">
      <c r="A9" s="1151"/>
      <c r="B9" s="1151"/>
      <c r="C9" s="1151"/>
      <c r="D9" s="1151"/>
      <c r="E9" s="1151"/>
      <c r="F9" s="1151"/>
      <c r="G9" s="1151"/>
      <c r="H9" s="1151"/>
      <c r="I9" s="1151"/>
      <c r="J9" s="1151"/>
      <c r="K9" s="1151"/>
      <c r="L9" s="1151"/>
      <c r="M9" s="1151"/>
      <c r="N9" s="1151"/>
      <c r="O9" s="257"/>
      <c r="P9" s="257"/>
      <c r="Q9" s="257"/>
    </row>
    <row r="10" spans="1:17" s="258" customFormat="1" ht="39.950000000000003" customHeight="1" thickBot="1" x14ac:dyDescent="0.3">
      <c r="A10" s="1151"/>
      <c r="B10" s="1151"/>
      <c r="C10" s="1151"/>
      <c r="D10" s="1151"/>
      <c r="E10" s="1151"/>
      <c r="F10" s="1151"/>
      <c r="G10" s="1151"/>
      <c r="H10" s="1153"/>
      <c r="I10" s="1153"/>
      <c r="J10" s="1153"/>
      <c r="K10" s="260"/>
      <c r="L10" s="1131"/>
      <c r="M10" s="1131"/>
      <c r="N10" s="1131"/>
      <c r="O10" s="257"/>
      <c r="P10" s="257"/>
      <c r="Q10" s="257"/>
    </row>
    <row r="11" spans="1:17" s="258" customFormat="1" ht="20.100000000000001" customHeight="1" x14ac:dyDescent="0.25">
      <c r="A11" s="1134"/>
      <c r="B11" s="1134"/>
      <c r="C11" s="1134"/>
      <c r="D11" s="1134"/>
      <c r="E11" s="1134"/>
      <c r="F11" s="1134"/>
      <c r="G11" s="1134"/>
      <c r="H11" s="1128" t="s">
        <v>841</v>
      </c>
      <c r="I11" s="1128"/>
      <c r="J11" s="1128"/>
      <c r="K11" s="261"/>
      <c r="L11" s="1128" t="s">
        <v>688</v>
      </c>
      <c r="M11" s="1128"/>
      <c r="N11" s="1128"/>
      <c r="O11" s="257"/>
      <c r="P11" s="257"/>
    </row>
    <row r="12" spans="1:17" s="258" customFormat="1" ht="39.950000000000003" customHeight="1" x14ac:dyDescent="0.25">
      <c r="A12" s="1135"/>
      <c r="B12" s="1135"/>
      <c r="C12" s="1135"/>
      <c r="D12" s="1135"/>
      <c r="E12" s="1135"/>
      <c r="F12" s="1135"/>
      <c r="G12" s="1135"/>
      <c r="H12" s="1135"/>
      <c r="I12" s="1135"/>
      <c r="J12" s="1135"/>
      <c r="K12" s="1135"/>
      <c r="L12" s="1135"/>
      <c r="M12" s="1135"/>
      <c r="N12" s="1135"/>
      <c r="O12" s="257"/>
      <c r="P12" s="257"/>
    </row>
    <row r="13" spans="1:17" s="258" customFormat="1" ht="20.100000000000001" customHeight="1" x14ac:dyDescent="0.25">
      <c r="A13" s="262" t="s">
        <v>68</v>
      </c>
      <c r="B13" s="262"/>
      <c r="C13" s="262"/>
      <c r="D13" s="262"/>
      <c r="E13" s="262"/>
      <c r="F13" s="262"/>
      <c r="G13" s="262"/>
      <c r="H13" s="262"/>
      <c r="I13" s="262"/>
      <c r="J13" s="262"/>
      <c r="K13" s="262"/>
      <c r="L13" s="262"/>
      <c r="M13" s="262"/>
      <c r="N13" s="262"/>
      <c r="O13" s="257"/>
      <c r="P13" s="257"/>
    </row>
    <row r="14" spans="1:17" s="258" customFormat="1" ht="20.100000000000001" customHeight="1" x14ac:dyDescent="0.25">
      <c r="A14" s="1127" t="s">
        <v>102</v>
      </c>
      <c r="B14" s="1127"/>
      <c r="C14" s="1127"/>
      <c r="D14" s="1127"/>
      <c r="E14" s="1127"/>
      <c r="F14" s="1127"/>
      <c r="G14" s="1127"/>
      <c r="H14" s="1127"/>
      <c r="I14" s="1127"/>
      <c r="J14" s="1127"/>
      <c r="K14" s="1127"/>
      <c r="L14" s="1127"/>
      <c r="M14" s="1127"/>
      <c r="N14" s="1127"/>
      <c r="O14" s="257"/>
      <c r="P14" s="257"/>
    </row>
    <row r="15" spans="1:17" s="258" customFormat="1" ht="20.100000000000001" customHeight="1" x14ac:dyDescent="0.25">
      <c r="A15" s="1127"/>
      <c r="B15" s="1127"/>
      <c r="C15" s="1127"/>
      <c r="D15" s="1127"/>
      <c r="E15" s="1127"/>
      <c r="F15" s="1127"/>
      <c r="G15" s="1127"/>
      <c r="H15" s="1127"/>
      <c r="I15" s="1127"/>
      <c r="J15" s="1127"/>
      <c r="K15" s="1127"/>
      <c r="L15" s="1127"/>
      <c r="M15" s="1127"/>
      <c r="N15" s="1127"/>
      <c r="O15" s="257"/>
      <c r="P15" s="257"/>
    </row>
    <row r="16" spans="1:17" s="258" customFormat="1" ht="20.100000000000001" customHeight="1" x14ac:dyDescent="0.25">
      <c r="A16" s="1152"/>
      <c r="B16" s="1152"/>
      <c r="C16" s="1152"/>
      <c r="D16" s="1152"/>
      <c r="E16" s="1152"/>
      <c r="F16" s="1152"/>
      <c r="G16" s="1152"/>
      <c r="H16" s="1152"/>
      <c r="I16" s="1152"/>
      <c r="J16" s="1152"/>
      <c r="K16" s="1152"/>
      <c r="L16" s="1152"/>
      <c r="M16" s="1152"/>
      <c r="N16" s="1152"/>
      <c r="O16" s="257"/>
      <c r="P16" s="257"/>
    </row>
    <row r="17" spans="1:16" s="258" customFormat="1" ht="20.100000000000001" customHeight="1" x14ac:dyDescent="0.25">
      <c r="A17" s="1160" t="s">
        <v>13</v>
      </c>
      <c r="B17" s="1160"/>
      <c r="C17" s="1160"/>
      <c r="D17" s="1160"/>
      <c r="E17" s="1160"/>
      <c r="F17" s="1160"/>
      <c r="G17" s="1160"/>
      <c r="H17" s="1160"/>
      <c r="I17" s="1160"/>
      <c r="J17" s="1160"/>
      <c r="K17" s="1160"/>
      <c r="L17" s="1160"/>
      <c r="M17" s="1160"/>
      <c r="N17" s="1160"/>
      <c r="O17" s="263"/>
      <c r="P17" s="257"/>
    </row>
    <row r="18" spans="1:16" s="258" customFormat="1" ht="20.100000000000001" customHeight="1" x14ac:dyDescent="0.25">
      <c r="A18" s="1157" t="s">
        <v>925</v>
      </c>
      <c r="B18" s="1157"/>
      <c r="C18" s="1157"/>
      <c r="D18" s="1157"/>
      <c r="E18" s="1157"/>
      <c r="F18" s="1157"/>
      <c r="G18" s="1157"/>
      <c r="H18" s="1157"/>
      <c r="I18" s="1157"/>
      <c r="J18" s="1157"/>
      <c r="K18" s="1157"/>
      <c r="L18" s="1157"/>
      <c r="M18" s="1157"/>
      <c r="N18" s="1157"/>
      <c r="O18" s="263"/>
      <c r="P18" s="257"/>
    </row>
    <row r="19" spans="1:16" s="258" customFormat="1" ht="20.100000000000001" customHeight="1" x14ac:dyDescent="0.25">
      <c r="A19" s="1157"/>
      <c r="B19" s="1157"/>
      <c r="C19" s="1157"/>
      <c r="D19" s="1157"/>
      <c r="E19" s="1157"/>
      <c r="F19" s="1157"/>
      <c r="G19" s="1157"/>
      <c r="H19" s="1157"/>
      <c r="I19" s="1157"/>
      <c r="J19" s="1157"/>
      <c r="K19" s="1157"/>
      <c r="L19" s="1157"/>
      <c r="M19" s="1157"/>
      <c r="N19" s="1157"/>
      <c r="O19" s="263"/>
      <c r="P19" s="257"/>
    </row>
    <row r="20" spans="1:16" s="258" customFormat="1" ht="20.100000000000001" customHeight="1" x14ac:dyDescent="0.25">
      <c r="A20" s="1157"/>
      <c r="B20" s="1157"/>
      <c r="C20" s="1157"/>
      <c r="D20" s="1157"/>
      <c r="E20" s="1157"/>
      <c r="F20" s="1157"/>
      <c r="G20" s="1157"/>
      <c r="H20" s="1157"/>
      <c r="I20" s="1157"/>
      <c r="J20" s="1157"/>
      <c r="K20" s="1157"/>
      <c r="L20" s="1157"/>
      <c r="M20" s="1157"/>
      <c r="N20" s="1157"/>
      <c r="O20" s="263"/>
      <c r="P20" s="257"/>
    </row>
    <row r="21" spans="1:16" s="258" customFormat="1" ht="20.100000000000001" customHeight="1" x14ac:dyDescent="0.25">
      <c r="A21" s="1163"/>
      <c r="B21" s="1163"/>
      <c r="C21" s="1163"/>
      <c r="D21" s="1163"/>
      <c r="E21" s="1163"/>
      <c r="F21" s="1163"/>
      <c r="G21" s="1163"/>
      <c r="H21" s="1163"/>
      <c r="I21" s="1163"/>
      <c r="J21" s="1163"/>
      <c r="K21" s="1163"/>
      <c r="L21" s="1163"/>
      <c r="M21" s="1163"/>
      <c r="N21" s="1163"/>
      <c r="O21" s="263"/>
      <c r="P21" s="257"/>
    </row>
    <row r="22" spans="1:16" s="258" customFormat="1" ht="20.100000000000001" customHeight="1" x14ac:dyDescent="0.25">
      <c r="A22" s="1163"/>
      <c r="B22" s="1163"/>
      <c r="C22" s="1163"/>
      <c r="D22" s="1163"/>
      <c r="E22" s="1163"/>
      <c r="F22" s="1163"/>
      <c r="G22" s="1163"/>
      <c r="H22" s="1163"/>
      <c r="I22" s="1163"/>
      <c r="J22" s="1163"/>
      <c r="K22" s="1163"/>
      <c r="L22" s="1163"/>
      <c r="M22" s="1163"/>
      <c r="N22" s="1163"/>
      <c r="O22" s="263"/>
      <c r="P22" s="257"/>
    </row>
    <row r="23" spans="1:16" s="258" customFormat="1" ht="20.100000000000001" customHeight="1" x14ac:dyDescent="0.25">
      <c r="A23" s="1163"/>
      <c r="B23" s="1163"/>
      <c r="C23" s="1163"/>
      <c r="D23" s="1163"/>
      <c r="E23" s="1163"/>
      <c r="F23" s="1163"/>
      <c r="G23" s="1163"/>
      <c r="H23" s="1163"/>
      <c r="I23" s="1163"/>
      <c r="J23" s="1163"/>
      <c r="K23" s="1163"/>
      <c r="L23" s="1163"/>
      <c r="M23" s="1163"/>
      <c r="N23" s="1163"/>
      <c r="O23" s="263"/>
      <c r="P23" s="257"/>
    </row>
    <row r="24" spans="1:16" s="258" customFormat="1" ht="20.100000000000001" customHeight="1" x14ac:dyDescent="0.25">
      <c r="A24" s="1163"/>
      <c r="B24" s="1163"/>
      <c r="C24" s="1163"/>
      <c r="D24" s="1163"/>
      <c r="E24" s="1163"/>
      <c r="F24" s="1163"/>
      <c r="G24" s="1163"/>
      <c r="H24" s="1163"/>
      <c r="I24" s="1163"/>
      <c r="J24" s="1163"/>
      <c r="K24" s="1163"/>
      <c r="L24" s="1163"/>
      <c r="M24" s="1163"/>
      <c r="N24" s="1163"/>
      <c r="O24" s="263"/>
      <c r="P24" s="257"/>
    </row>
    <row r="25" spans="1:16" s="258" customFormat="1" ht="20.100000000000001" customHeight="1" x14ac:dyDescent="0.25">
      <c r="A25" s="1163"/>
      <c r="B25" s="1163"/>
      <c r="C25" s="1163"/>
      <c r="D25" s="1163"/>
      <c r="E25" s="1163"/>
      <c r="F25" s="1163"/>
      <c r="G25" s="1163"/>
      <c r="H25" s="1163"/>
      <c r="I25" s="1163"/>
      <c r="J25" s="1163"/>
      <c r="K25" s="1163"/>
      <c r="L25" s="1163"/>
      <c r="M25" s="1163"/>
      <c r="N25" s="1163"/>
      <c r="O25" s="263"/>
      <c r="P25" s="257"/>
    </row>
    <row r="26" spans="1:16" s="258" customFormat="1" ht="20.100000000000001" customHeight="1" x14ac:dyDescent="0.25">
      <c r="A26" s="1161"/>
      <c r="B26" s="1161"/>
      <c r="C26" s="1161"/>
      <c r="D26" s="1161"/>
      <c r="E26" s="1161"/>
      <c r="F26" s="1161"/>
      <c r="G26" s="1159"/>
      <c r="H26" s="1154"/>
      <c r="I26" s="1154"/>
      <c r="J26" s="1154"/>
      <c r="K26" s="1158"/>
      <c r="L26" s="1149"/>
      <c r="M26" s="1149"/>
      <c r="N26" s="1149"/>
      <c r="O26" s="257"/>
      <c r="P26" s="257"/>
    </row>
    <row r="27" spans="1:16" s="258" customFormat="1" ht="20.100000000000001" customHeight="1" thickBot="1" x14ac:dyDescent="0.3">
      <c r="A27" s="1162"/>
      <c r="B27" s="1162"/>
      <c r="C27" s="1162"/>
      <c r="D27" s="1162"/>
      <c r="E27" s="1162"/>
      <c r="F27" s="1162"/>
      <c r="G27" s="1159"/>
      <c r="H27" s="1155"/>
      <c r="I27" s="1155"/>
      <c r="J27" s="1155"/>
      <c r="K27" s="1158"/>
      <c r="L27" s="1150"/>
      <c r="M27" s="1150"/>
      <c r="N27" s="1150"/>
      <c r="O27" s="257"/>
      <c r="P27" s="257"/>
    </row>
    <row r="28" spans="1:16" s="258" customFormat="1" ht="20.100000000000001" customHeight="1" x14ac:dyDescent="0.3">
      <c r="A28" s="1148" t="s">
        <v>584</v>
      </c>
      <c r="B28" s="1148"/>
      <c r="C28" s="1148"/>
      <c r="D28" s="1148"/>
      <c r="E28" s="1148"/>
      <c r="F28" s="1148"/>
      <c r="H28" s="1156" t="s">
        <v>138</v>
      </c>
      <c r="I28" s="1156"/>
      <c r="J28" s="1156"/>
      <c r="K28" s="264"/>
      <c r="L28" s="1132" t="s">
        <v>10</v>
      </c>
      <c r="M28" s="1132"/>
      <c r="N28" s="1132"/>
      <c r="O28" s="257"/>
      <c r="P28" s="257"/>
    </row>
    <row r="29" spans="1:16" s="258" customFormat="1" ht="19.5" customHeight="1" x14ac:dyDescent="0.25">
      <c r="A29" s="1147" t="s">
        <v>1309</v>
      </c>
      <c r="B29" s="1147"/>
      <c r="C29" s="1147"/>
      <c r="D29" s="1147"/>
      <c r="E29" s="1147"/>
      <c r="F29" s="1147"/>
      <c r="G29" s="1147"/>
      <c r="H29" s="1147"/>
      <c r="I29" s="1147"/>
      <c r="J29" s="1147"/>
      <c r="K29" s="1147"/>
      <c r="L29" s="1147"/>
      <c r="M29" s="1147"/>
      <c r="N29" s="1147"/>
      <c r="O29" s="257"/>
      <c r="P29" s="257"/>
    </row>
    <row r="30" spans="1:16" s="258" customFormat="1" ht="20.100000000000001" customHeight="1" x14ac:dyDescent="0.25">
      <c r="A30" s="1147"/>
      <c r="B30" s="1147"/>
      <c r="C30" s="1147"/>
      <c r="D30" s="1147"/>
      <c r="E30" s="1147"/>
      <c r="F30" s="1147"/>
      <c r="G30" s="1147"/>
      <c r="H30" s="1147"/>
      <c r="I30" s="1147"/>
      <c r="J30" s="1147"/>
      <c r="K30" s="1147"/>
      <c r="L30" s="1147"/>
      <c r="M30" s="1147"/>
      <c r="N30" s="1147"/>
      <c r="O30" s="257"/>
      <c r="P30" s="257"/>
    </row>
    <row r="31" spans="1:16" s="258" customFormat="1" ht="20.100000000000001" customHeight="1" x14ac:dyDescent="0.25">
      <c r="A31" s="1147"/>
      <c r="B31" s="1147"/>
      <c r="C31" s="1147"/>
      <c r="D31" s="1147"/>
      <c r="E31" s="1147"/>
      <c r="F31" s="1147"/>
      <c r="G31" s="1147"/>
      <c r="H31" s="1147"/>
      <c r="I31" s="1147"/>
      <c r="J31" s="1147"/>
      <c r="K31" s="1147"/>
      <c r="L31" s="1147"/>
      <c r="M31" s="1147"/>
      <c r="N31" s="1147"/>
      <c r="O31" s="257"/>
      <c r="P31" s="257"/>
    </row>
    <row r="32" spans="1:16" s="258" customFormat="1" ht="20.100000000000001" customHeight="1" x14ac:dyDescent="0.25">
      <c r="A32" s="1147"/>
      <c r="B32" s="1147"/>
      <c r="C32" s="1147"/>
      <c r="D32" s="1147"/>
      <c r="E32" s="1147"/>
      <c r="F32" s="1147"/>
      <c r="G32" s="1147"/>
      <c r="H32" s="1147"/>
      <c r="I32" s="1147"/>
      <c r="J32" s="1147"/>
      <c r="K32" s="1147"/>
      <c r="L32" s="1147"/>
      <c r="M32" s="1147"/>
      <c r="N32" s="1147"/>
      <c r="O32" s="257"/>
      <c r="P32" s="257"/>
    </row>
    <row r="33" spans="1:16" s="258" customFormat="1" ht="12.75" hidden="1" customHeight="1" x14ac:dyDescent="0.25">
      <c r="A33" s="518"/>
      <c r="B33" s="518"/>
      <c r="C33" s="518"/>
      <c r="D33" s="518"/>
      <c r="E33" s="518"/>
      <c r="F33" s="518"/>
      <c r="G33" s="518"/>
      <c r="H33" s="518"/>
      <c r="I33" s="518"/>
      <c r="J33" s="518"/>
      <c r="K33" s="518"/>
      <c r="L33" s="518"/>
      <c r="M33" s="518"/>
      <c r="N33" s="518"/>
      <c r="O33" s="257"/>
      <c r="P33" s="257"/>
    </row>
    <row r="34" spans="1:16" s="258" customFormat="1" ht="20.100000000000001" hidden="1" customHeight="1" x14ac:dyDescent="0.3">
      <c r="A34" s="266"/>
      <c r="B34" s="266"/>
      <c r="C34" s="266"/>
      <c r="D34" s="266"/>
      <c r="E34" s="265"/>
      <c r="F34" s="265"/>
      <c r="G34" s="265"/>
      <c r="H34" s="257"/>
      <c r="I34" s="257"/>
      <c r="J34" s="257"/>
      <c r="K34" s="257"/>
      <c r="L34" s="257"/>
      <c r="M34" s="257"/>
      <c r="N34" s="257"/>
      <c r="O34" s="257"/>
      <c r="P34" s="257"/>
    </row>
    <row r="35" spans="1:16" ht="20.100000000000001" hidden="1" customHeight="1" x14ac:dyDescent="0.3">
      <c r="A35" s="266"/>
      <c r="B35" s="267"/>
      <c r="C35" s="267"/>
      <c r="D35" s="267"/>
      <c r="E35" s="267"/>
      <c r="F35" s="267"/>
      <c r="G35" s="253"/>
      <c r="H35" s="253"/>
      <c r="I35" s="253"/>
      <c r="J35" s="253"/>
      <c r="K35" s="253"/>
      <c r="L35" s="253"/>
      <c r="M35" s="253"/>
      <c r="N35" s="253"/>
      <c r="O35" s="511"/>
      <c r="P35" s="253"/>
    </row>
    <row r="36" spans="1:16" ht="20.100000000000001" hidden="1" customHeight="1" x14ac:dyDescent="0.25">
      <c r="A36" s="267"/>
      <c r="B36" s="267"/>
      <c r="C36" s="267"/>
      <c r="D36" s="267"/>
      <c r="E36" s="267"/>
      <c r="F36" s="267"/>
      <c r="G36" s="253"/>
      <c r="H36" s="253"/>
      <c r="I36" s="253"/>
      <c r="J36" s="253"/>
      <c r="K36" s="253"/>
      <c r="L36" s="253"/>
      <c r="M36" s="253"/>
      <c r="N36" s="253"/>
      <c r="O36" s="511"/>
      <c r="P36" s="253"/>
    </row>
    <row r="37" spans="1:16" ht="20.100000000000001" hidden="1" customHeight="1" x14ac:dyDescent="0.2">
      <c r="A37" s="268"/>
    </row>
    <row r="38" spans="1:16" ht="20.100000000000001" hidden="1" customHeight="1" x14ac:dyDescent="0.2">
      <c r="B38" s="270"/>
      <c r="C38" s="270"/>
      <c r="D38" s="270"/>
      <c r="E38" s="270"/>
      <c r="F38" s="270"/>
      <c r="G38" s="270"/>
      <c r="H38" s="270"/>
      <c r="I38" s="270"/>
      <c r="J38" s="270"/>
      <c r="K38" s="270"/>
      <c r="L38" s="270"/>
    </row>
    <row r="39" spans="1:16" ht="20.100000000000001" hidden="1" customHeight="1" x14ac:dyDescent="0.2">
      <c r="A39" s="254"/>
      <c r="B39" s="270"/>
      <c r="C39" s="270"/>
      <c r="D39" s="270"/>
      <c r="E39" s="270"/>
      <c r="F39" s="270"/>
      <c r="G39" s="270"/>
      <c r="H39" s="270"/>
      <c r="I39" s="270"/>
      <c r="J39" s="270"/>
      <c r="K39" s="270"/>
      <c r="L39" s="270"/>
    </row>
    <row r="40" spans="1:16" ht="20.100000000000001" hidden="1" customHeight="1" x14ac:dyDescent="0.2">
      <c r="A40" s="254"/>
      <c r="B40" s="270"/>
      <c r="C40" s="270"/>
      <c r="D40" s="270"/>
      <c r="E40" s="270"/>
      <c r="F40" s="270"/>
      <c r="G40" s="270"/>
      <c r="H40" s="270"/>
      <c r="I40" s="270"/>
      <c r="J40" s="270"/>
      <c r="K40" s="270"/>
      <c r="L40" s="270"/>
    </row>
    <row r="41" spans="1:16" ht="20.100000000000001" hidden="1" customHeight="1" x14ac:dyDescent="0.2">
      <c r="A41" s="254"/>
      <c r="B41" s="270"/>
      <c r="C41" s="270"/>
      <c r="D41" s="270"/>
      <c r="E41" s="270"/>
      <c r="F41" s="270"/>
      <c r="G41" s="270"/>
      <c r="H41" s="270"/>
      <c r="I41" s="270"/>
      <c r="J41" s="270"/>
      <c r="K41" s="270"/>
      <c r="L41" s="270"/>
      <c r="M41" s="270"/>
    </row>
    <row r="42" spans="1:16" ht="20.100000000000001" hidden="1" customHeight="1" x14ac:dyDescent="0.2">
      <c r="A42" s="254"/>
      <c r="B42" s="270"/>
      <c r="C42" s="270"/>
      <c r="D42" s="270"/>
      <c r="E42" s="270"/>
      <c r="F42" s="270"/>
      <c r="G42" s="270"/>
      <c r="H42" s="270"/>
      <c r="I42" s="270"/>
      <c r="J42" s="270"/>
      <c r="K42" s="270"/>
      <c r="L42" s="270"/>
      <c r="M42" s="270"/>
      <c r="N42" s="271"/>
    </row>
    <row r="43" spans="1:16" ht="15" hidden="1" customHeight="1" x14ac:dyDescent="0.2">
      <c r="A43" s="254"/>
      <c r="H43" s="270"/>
      <c r="I43" s="270"/>
      <c r="J43" s="270"/>
      <c r="K43" s="270"/>
      <c r="L43" s="270"/>
      <c r="M43" s="270"/>
      <c r="N43" s="271"/>
    </row>
    <row r="44" spans="1:16" ht="15" hidden="1" customHeight="1" x14ac:dyDescent="0.2">
      <c r="H44" s="270"/>
      <c r="I44" s="270"/>
      <c r="J44" s="270"/>
      <c r="K44" s="270"/>
      <c r="L44" s="270"/>
      <c r="M44" s="270"/>
      <c r="N44" s="271"/>
    </row>
    <row r="45" spans="1:16" ht="15" hidden="1" customHeight="1" x14ac:dyDescent="0.2">
      <c r="H45" s="270"/>
      <c r="I45" s="270"/>
      <c r="J45" s="270"/>
      <c r="K45" s="270"/>
      <c r="L45" s="270"/>
      <c r="M45" s="270"/>
    </row>
    <row r="46" spans="1:16" ht="15" hidden="1" customHeight="1" x14ac:dyDescent="0.2">
      <c r="H46" s="270"/>
      <c r="I46" s="270"/>
      <c r="J46" s="270"/>
      <c r="K46" s="270"/>
      <c r="L46" s="270"/>
      <c r="M46" s="270"/>
    </row>
    <row r="47" spans="1:16" ht="15" hidden="1" customHeight="1" x14ac:dyDescent="0.2">
      <c r="H47" s="270"/>
      <c r="I47" s="270"/>
      <c r="J47" s="270"/>
      <c r="K47" s="270"/>
      <c r="L47" s="270"/>
      <c r="M47" s="270"/>
    </row>
    <row r="48" spans="1:16" ht="15" hidden="1" customHeight="1" x14ac:dyDescent="0.2"/>
    <row r="49" ht="15" hidden="1" customHeight="1" x14ac:dyDescent="0.2"/>
    <row r="50" ht="15" customHeight="1" x14ac:dyDescent="0.2"/>
    <row r="51" ht="15" customHeight="1" x14ac:dyDescent="0.2"/>
  </sheetData>
  <sheetProtection password="FF80" sheet="1" objects="1" scenarios="1"/>
  <customSheetViews>
    <customSheetView guid="{864452AF-FE8B-4AB5-A77B-41D8DD524B81}" scale="80" showPageBreaks="1" showGridLines="0" zeroValues="0" fitToPage="1" printArea="1">
      <selection activeCell="A14" sqref="A14:F15"/>
      <pageMargins left="0.25" right="0.25" top="0.25" bottom="0.25" header="0.25" footer="0.25"/>
      <printOptions horizontalCentered="1"/>
      <pageSetup scale="62" orientation="landscape" useFirstPageNumber="1" r:id="rId1"/>
      <headerFooter alignWithMargins="0">
        <oddFooter>&amp;L&amp;"Tahoma,Regular"&amp;12FMFW v1.18 - 2018</oddFooter>
      </headerFooter>
    </customSheetView>
  </customSheetViews>
  <mergeCells count="36">
    <mergeCell ref="A29:N32"/>
    <mergeCell ref="A28:F28"/>
    <mergeCell ref="L26:N27"/>
    <mergeCell ref="A9:N9"/>
    <mergeCell ref="A16:N16"/>
    <mergeCell ref="H10:J10"/>
    <mergeCell ref="L28:N28"/>
    <mergeCell ref="H26:J27"/>
    <mergeCell ref="H28:J28"/>
    <mergeCell ref="A10:G10"/>
    <mergeCell ref="A18:N20"/>
    <mergeCell ref="K26:K27"/>
    <mergeCell ref="G26:G27"/>
    <mergeCell ref="A17:N17"/>
    <mergeCell ref="A26:F27"/>
    <mergeCell ref="A21:N25"/>
    <mergeCell ref="A2:N2"/>
    <mergeCell ref="A5:N5"/>
    <mergeCell ref="A4:N4"/>
    <mergeCell ref="H8:J8"/>
    <mergeCell ref="A1:N1"/>
    <mergeCell ref="L7:N7"/>
    <mergeCell ref="A14:N15"/>
    <mergeCell ref="L11:N11"/>
    <mergeCell ref="L3:N3"/>
    <mergeCell ref="L10:N10"/>
    <mergeCell ref="L8:N8"/>
    <mergeCell ref="H11:J11"/>
    <mergeCell ref="A8:G8"/>
    <mergeCell ref="A11:G11"/>
    <mergeCell ref="A12:N12"/>
    <mergeCell ref="A3:J3"/>
    <mergeCell ref="H7:J7"/>
    <mergeCell ref="A7:B7"/>
    <mergeCell ref="C7:E7"/>
    <mergeCell ref="A6:N6"/>
  </mergeCells>
  <phoneticPr fontId="2" type="noConversion"/>
  <conditionalFormatting sqref="H10:J10 L10 C7 L26 A26">
    <cfRule type="containsBlanks" dxfId="82" priority="11">
      <formula>LEN(TRIM(A7))=0</formula>
    </cfRule>
  </conditionalFormatting>
  <dataValidations xWindow="677" yWindow="572" count="7">
    <dataValidation type="list" allowBlank="1" showInputMessage="1" showErrorMessage="1" sqref="L3:N3">
      <formula1>CFDA</formula1>
    </dataValidation>
    <dataValidation type="date" allowBlank="1" showErrorMessage="1" promptTitle="Enter Date" sqref="L26:N27">
      <formula1>43857</formula1>
      <formula2>44495</formula2>
    </dataValidation>
    <dataValidation allowBlank="1" showInputMessage="1" showErrorMessage="1" promptTitle="Name &amp; Title" prompt="Enter the Authorized Agent's name and title." sqref="A26:F27"/>
    <dataValidation type="whole" operator="greaterThan" allowBlank="1" showInputMessage="1" showErrorMessage="1" promptTitle="Request Number" prompt="Enter the Reimbursement Request or Modification number for this request.  Leave blank for Initial Application." sqref="H10:J10">
      <formula1>0</formula1>
    </dataValidation>
    <dataValidation type="whole" operator="greaterThan" allowBlank="1" showInputMessage="1" showErrorMessage="1" promptTitle="Amount This Request" prompt="Only to be used for Reimbursement Requests.  Enter the dollar amount being requested." sqref="L10:N10">
      <formula1>0</formula1>
    </dataValidation>
    <dataValidation allowBlank="1" showInputMessage="1" showErrorMessage="1" promptTitle="Signature" prompt="This space is for the signature of the Authorized Agent." sqref="H26:J27"/>
    <dataValidation type="list" allowBlank="1" showErrorMessage="1" sqref="C7:E7">
      <formula1>"Initial Application, Modification, Reimbursment, Final Reimbursement"</formula1>
    </dataValidation>
  </dataValidations>
  <printOptions horizontalCentered="1"/>
  <pageMargins left="0.15" right="0.15" top="0.5" bottom="0.5" header="0.25" footer="0.25"/>
  <pageSetup scale="63"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9389629810485"/>
    <pageSetUpPr fitToPage="1"/>
  </sheetPr>
  <dimension ref="A1:F96"/>
  <sheetViews>
    <sheetView showGridLines="0" zoomScale="65" zoomScaleNormal="65" zoomScaleSheetLayoutView="70" workbookViewId="0">
      <selection activeCell="D4" sqref="D4"/>
    </sheetView>
  </sheetViews>
  <sheetFormatPr defaultColWidth="0" defaultRowHeight="12.75" zeroHeight="1" x14ac:dyDescent="0.2"/>
  <cols>
    <col min="1" max="1" width="85.7109375" customWidth="1"/>
    <col min="2" max="4" width="55.7109375" customWidth="1"/>
    <col min="5" max="5" width="0.140625" style="491" customWidth="1"/>
    <col min="6" max="6" width="10.42578125" style="491" hidden="1" customWidth="1"/>
    <col min="7" max="16384" width="10.42578125" style="832" hidden="1"/>
  </cols>
  <sheetData>
    <row r="1" spans="1:6" ht="30" customHeight="1" x14ac:dyDescent="0.2">
      <c r="A1" s="1169" t="s">
        <v>1306</v>
      </c>
      <c r="B1" s="1169"/>
      <c r="C1" s="1169"/>
      <c r="D1" s="1169"/>
      <c r="F1" s="832"/>
    </row>
    <row r="2" spans="1:6" ht="20.100000000000001" customHeight="1" x14ac:dyDescent="0.2">
      <c r="A2" s="1171" t="s">
        <v>1328</v>
      </c>
      <c r="B2" s="1172"/>
      <c r="C2" s="1172"/>
      <c r="D2" s="1172"/>
      <c r="F2" s="832"/>
    </row>
    <row r="3" spans="1:6" s="833" customFormat="1" ht="30" customHeight="1" x14ac:dyDescent="0.35">
      <c r="A3" s="1170">
        <f>SubrecipientName</f>
        <v>0</v>
      </c>
      <c r="B3" s="1170"/>
      <c r="C3" s="1170"/>
      <c r="D3" s="1170"/>
      <c r="E3" s="567"/>
    </row>
    <row r="4" spans="1:6" s="709" customFormat="1" ht="24.95" customHeight="1" x14ac:dyDescent="0.3">
      <c r="A4" s="453">
        <f>FIPSNumber</f>
        <v>0</v>
      </c>
      <c r="B4" s="519"/>
      <c r="C4" s="399" t="s">
        <v>1270</v>
      </c>
      <c r="D4" s="400"/>
      <c r="E4" s="395"/>
    </row>
    <row r="5" spans="1:6" s="834" customFormat="1" ht="24.95" customHeight="1" x14ac:dyDescent="0.3">
      <c r="A5" s="454">
        <f>SubawardNumber</f>
        <v>0</v>
      </c>
      <c r="B5" s="519"/>
      <c r="C5" s="399" t="s">
        <v>1268</v>
      </c>
      <c r="D5" s="401"/>
      <c r="E5" s="492"/>
    </row>
    <row r="6" spans="1:6" s="709" customFormat="1" ht="24.95" customHeight="1" x14ac:dyDescent="0.3">
      <c r="A6" s="397"/>
      <c r="B6" s="397"/>
      <c r="C6" s="399" t="s">
        <v>1269</v>
      </c>
      <c r="D6" s="401"/>
      <c r="E6" s="395"/>
    </row>
    <row r="7" spans="1:6" s="709" customFormat="1" ht="20.100000000000001" customHeight="1" x14ac:dyDescent="0.3">
      <c r="A7" s="1168"/>
      <c r="B7" s="1168"/>
      <c r="C7" s="1168"/>
      <c r="D7" s="1168"/>
      <c r="E7" s="395"/>
    </row>
    <row r="8" spans="1:6" s="709" customFormat="1" ht="36" x14ac:dyDescent="0.3">
      <c r="A8" s="441" t="s">
        <v>906</v>
      </c>
      <c r="B8" s="398" t="s">
        <v>1312</v>
      </c>
      <c r="C8" s="398" t="s">
        <v>1316</v>
      </c>
      <c r="D8" s="442" t="s">
        <v>1313</v>
      </c>
      <c r="E8" s="395"/>
    </row>
    <row r="9" spans="1:6" s="830" customFormat="1" ht="18" customHeight="1" x14ac:dyDescent="0.25">
      <c r="A9" s="838" t="s">
        <v>272</v>
      </c>
      <c r="B9" s="513"/>
      <c r="C9" s="514"/>
      <c r="D9" s="839">
        <f>Table_Direct_Costs[[#This Row],[TOTAL COSTS]]-Table_Direct_Costs[[#This Row],[LESS DISTORTING
COSTS]]</f>
        <v>0</v>
      </c>
    </row>
    <row r="10" spans="1:6" s="830" customFormat="1" ht="18" x14ac:dyDescent="0.25">
      <c r="A10" s="838" t="s">
        <v>213</v>
      </c>
      <c r="B10" s="513"/>
      <c r="C10" s="514"/>
      <c r="D10" s="839">
        <f>Table_Direct_Costs[[#This Row],[TOTAL COSTS]]-Table_Direct_Costs[[#This Row],[LESS DISTORTING
COSTS]]</f>
        <v>0</v>
      </c>
    </row>
    <row r="11" spans="1:6" s="830" customFormat="1" ht="18" x14ac:dyDescent="0.25">
      <c r="A11" s="456" t="s">
        <v>202</v>
      </c>
      <c r="B11" s="515"/>
      <c r="C11" s="515"/>
      <c r="D11" s="839">
        <f>Table_Direct_Costs[[#This Row],[TOTAL COSTS]]-Table_Direct_Costs[[#This Row],[LESS DISTORTING
COSTS]]</f>
        <v>0</v>
      </c>
    </row>
    <row r="12" spans="1:6" s="830" customFormat="1" ht="18" x14ac:dyDescent="0.25">
      <c r="A12" s="456" t="s">
        <v>605</v>
      </c>
      <c r="B12" s="515"/>
      <c r="C12" s="515"/>
      <c r="D12" s="839">
        <f>Table_Direct_Costs[[#This Row],[TOTAL COSTS]]-Table_Direct_Costs[[#This Row],[LESS DISTORTING
COSTS]]</f>
        <v>0</v>
      </c>
    </row>
    <row r="13" spans="1:6" s="831" customFormat="1" ht="18" x14ac:dyDescent="0.25">
      <c r="A13" s="487" t="s">
        <v>1311</v>
      </c>
      <c r="B13" s="488">
        <f>SUBTOTAL(109,Table_Direct_Costs[TOTAL COSTS])</f>
        <v>0</v>
      </c>
      <c r="C13" s="488">
        <f>SUBTOTAL(109,Table_Direct_Costs[LESS DISTORTING
COSTS])</f>
        <v>0</v>
      </c>
      <c r="D13" s="489">
        <f>SUBTOTAL(109,Table_Direct_Costs[COSTS APPLICABLE TO ICR])</f>
        <v>0</v>
      </c>
    </row>
    <row r="14" spans="1:6" s="830" customFormat="1" ht="18" customHeight="1" x14ac:dyDescent="0.25">
      <c r="A14" s="1166"/>
      <c r="B14" s="1166"/>
      <c r="C14" s="1166"/>
      <c r="D14" s="1166"/>
      <c r="E14" s="493"/>
    </row>
    <row r="15" spans="1:6" s="830" customFormat="1" ht="36" x14ac:dyDescent="0.25">
      <c r="A15" s="842" t="s">
        <v>909</v>
      </c>
      <c r="B15" s="843" t="s">
        <v>1312</v>
      </c>
      <c r="C15" s="843" t="s">
        <v>1315</v>
      </c>
      <c r="D15" s="844" t="s">
        <v>1313</v>
      </c>
      <c r="E15" s="493"/>
    </row>
    <row r="16" spans="1:6" s="830" customFormat="1" ht="18" x14ac:dyDescent="0.25">
      <c r="A16" s="436"/>
      <c r="B16" s="510"/>
      <c r="C16" s="510"/>
      <c r="D16" s="840">
        <f>Table_Subaward_Costs[[#This Row],[TOTAL COSTS]]-Table_Subaward_Costs[[#This Row],[LESS EXCLUDED
SUBAWARD COSTS]]</f>
        <v>0</v>
      </c>
    </row>
    <row r="17" spans="1:4" s="830" customFormat="1" ht="18" x14ac:dyDescent="0.25">
      <c r="A17" s="845"/>
      <c r="B17" s="510"/>
      <c r="C17" s="510"/>
      <c r="D17" s="846">
        <f>Table_Subaward_Costs[[#This Row],[TOTAL COSTS]]-Table_Subaward_Costs[[#This Row],[LESS EXCLUDED
SUBAWARD COSTS]]</f>
        <v>0</v>
      </c>
    </row>
    <row r="18" spans="1:4" s="830" customFormat="1" ht="18" x14ac:dyDescent="0.25">
      <c r="A18" s="456"/>
      <c r="B18" s="512"/>
      <c r="C18" s="512"/>
      <c r="D18" s="840">
        <f>Table_Subaward_Costs[[#This Row],[TOTAL COSTS]]-Table_Subaward_Costs[[#This Row],[LESS EXCLUDED
SUBAWARD COSTS]]</f>
        <v>0</v>
      </c>
    </row>
    <row r="19" spans="1:4" s="830" customFormat="1" ht="18" x14ac:dyDescent="0.25">
      <c r="A19" s="436"/>
      <c r="B19" s="510"/>
      <c r="C19" s="510"/>
      <c r="D19" s="840">
        <f>Table_Subaward_Costs[[#This Row],[TOTAL COSTS]]-Table_Subaward_Costs[[#This Row],[LESS EXCLUDED
SUBAWARD COSTS]]</f>
        <v>0</v>
      </c>
    </row>
    <row r="20" spans="1:4" s="830" customFormat="1" ht="18" x14ac:dyDescent="0.25">
      <c r="A20" s="436"/>
      <c r="B20" s="512"/>
      <c r="C20" s="510"/>
      <c r="D20" s="840">
        <f>Table_Subaward_Costs[[#This Row],[TOTAL COSTS]]-Table_Subaward_Costs[[#This Row],[LESS EXCLUDED
SUBAWARD COSTS]]</f>
        <v>0</v>
      </c>
    </row>
    <row r="21" spans="1:4" s="830" customFormat="1" ht="18" x14ac:dyDescent="0.25">
      <c r="A21" s="436"/>
      <c r="B21" s="510"/>
      <c r="C21" s="510"/>
      <c r="D21" s="840">
        <f>Table_Subaward_Costs[[#This Row],[TOTAL COSTS]]-Table_Subaward_Costs[[#This Row],[LESS EXCLUDED
SUBAWARD COSTS]]</f>
        <v>0</v>
      </c>
    </row>
    <row r="22" spans="1:4" s="830" customFormat="1" ht="18" x14ac:dyDescent="0.25">
      <c r="A22" s="436"/>
      <c r="B22" s="510"/>
      <c r="C22" s="510"/>
      <c r="D22" s="840">
        <f>Table_Subaward_Costs[[#This Row],[TOTAL COSTS]]-Table_Subaward_Costs[[#This Row],[LESS EXCLUDED
SUBAWARD COSTS]]</f>
        <v>0</v>
      </c>
    </row>
    <row r="23" spans="1:4" s="830" customFormat="1" ht="18" x14ac:dyDescent="0.25">
      <c r="A23" s="436"/>
      <c r="B23" s="510"/>
      <c r="C23" s="510"/>
      <c r="D23" s="840">
        <f>Table_Subaward_Costs[[#This Row],[TOTAL COSTS]]-Table_Subaward_Costs[[#This Row],[LESS EXCLUDED
SUBAWARD COSTS]]</f>
        <v>0</v>
      </c>
    </row>
    <row r="24" spans="1:4" s="830" customFormat="1" ht="18" x14ac:dyDescent="0.25">
      <c r="A24" s="436"/>
      <c r="B24" s="510"/>
      <c r="C24" s="510"/>
      <c r="D24" s="840">
        <f>Table_Subaward_Costs[[#This Row],[TOTAL COSTS]]-Table_Subaward_Costs[[#This Row],[LESS EXCLUDED
SUBAWARD COSTS]]</f>
        <v>0</v>
      </c>
    </row>
    <row r="25" spans="1:4" s="830" customFormat="1" ht="18" x14ac:dyDescent="0.25">
      <c r="A25" s="436"/>
      <c r="B25" s="510"/>
      <c r="C25" s="510"/>
      <c r="D25" s="840">
        <f>Table_Subaward_Costs[[#This Row],[TOTAL COSTS]]-Table_Subaward_Costs[[#This Row],[LESS EXCLUDED
SUBAWARD COSTS]]</f>
        <v>0</v>
      </c>
    </row>
    <row r="26" spans="1:4" s="830" customFormat="1" ht="18" x14ac:dyDescent="0.25">
      <c r="A26" s="436"/>
      <c r="B26" s="510"/>
      <c r="C26" s="510"/>
      <c r="D26" s="840">
        <f>Table_Subaward_Costs[[#This Row],[TOTAL COSTS]]-Table_Subaward_Costs[[#This Row],[LESS EXCLUDED
SUBAWARD COSTS]]</f>
        <v>0</v>
      </c>
    </row>
    <row r="27" spans="1:4" s="830" customFormat="1" ht="18" x14ac:dyDescent="0.25">
      <c r="A27" s="436"/>
      <c r="B27" s="510"/>
      <c r="C27" s="510"/>
      <c r="D27" s="840">
        <f>Table_Subaward_Costs[[#This Row],[TOTAL COSTS]]-Table_Subaward_Costs[[#This Row],[LESS EXCLUDED
SUBAWARD COSTS]]</f>
        <v>0</v>
      </c>
    </row>
    <row r="28" spans="1:4" s="830" customFormat="1" ht="18" x14ac:dyDescent="0.25">
      <c r="A28" s="436"/>
      <c r="B28" s="510"/>
      <c r="C28" s="510"/>
      <c r="D28" s="840">
        <f>Table_Subaward_Costs[[#This Row],[TOTAL COSTS]]-Table_Subaward_Costs[[#This Row],[LESS EXCLUDED
SUBAWARD COSTS]]</f>
        <v>0</v>
      </c>
    </row>
    <row r="29" spans="1:4" s="830" customFormat="1" ht="18" x14ac:dyDescent="0.25">
      <c r="A29" s="436"/>
      <c r="B29" s="510"/>
      <c r="C29" s="510"/>
      <c r="D29" s="840">
        <f>Table_Subaward_Costs[[#This Row],[TOTAL COSTS]]-Table_Subaward_Costs[[#This Row],[LESS EXCLUDED
SUBAWARD COSTS]]</f>
        <v>0</v>
      </c>
    </row>
    <row r="30" spans="1:4" s="830" customFormat="1" ht="18" x14ac:dyDescent="0.25">
      <c r="A30" s="436"/>
      <c r="B30" s="510"/>
      <c r="C30" s="510"/>
      <c r="D30" s="840">
        <f>Table_Subaward_Costs[[#This Row],[TOTAL COSTS]]-Table_Subaward_Costs[[#This Row],[LESS EXCLUDED
SUBAWARD COSTS]]</f>
        <v>0</v>
      </c>
    </row>
    <row r="31" spans="1:4" s="830" customFormat="1" ht="18" x14ac:dyDescent="0.25">
      <c r="A31" s="436"/>
      <c r="B31" s="510"/>
      <c r="C31" s="510"/>
      <c r="D31" s="840">
        <f>Table_Subaward_Costs[[#This Row],[TOTAL COSTS]]-Table_Subaward_Costs[[#This Row],[LESS EXCLUDED
SUBAWARD COSTS]]</f>
        <v>0</v>
      </c>
    </row>
    <row r="32" spans="1:4" s="830" customFormat="1" ht="18" x14ac:dyDescent="0.25">
      <c r="A32" s="436"/>
      <c r="B32" s="510"/>
      <c r="C32" s="510"/>
      <c r="D32" s="840">
        <f>Table_Subaward_Costs[[#This Row],[TOTAL COSTS]]-Table_Subaward_Costs[[#This Row],[LESS EXCLUDED
SUBAWARD COSTS]]</f>
        <v>0</v>
      </c>
    </row>
    <row r="33" spans="1:5" s="835" customFormat="1" ht="18" x14ac:dyDescent="0.3">
      <c r="A33" s="436"/>
      <c r="B33" s="510"/>
      <c r="C33" s="510"/>
      <c r="D33" s="840">
        <f>Table_Subaward_Costs[[#This Row],[TOTAL COSTS]]-Table_Subaward_Costs[[#This Row],[LESS EXCLUDED
SUBAWARD COSTS]]</f>
        <v>0</v>
      </c>
    </row>
    <row r="34" spans="1:5" s="835" customFormat="1" ht="18" x14ac:dyDescent="0.3">
      <c r="A34" s="436"/>
      <c r="B34" s="510"/>
      <c r="C34" s="510"/>
      <c r="D34" s="840">
        <f>Table_Subaward_Costs[[#This Row],[TOTAL COSTS]]-Table_Subaward_Costs[[#This Row],[LESS EXCLUDED
SUBAWARD COSTS]]</f>
        <v>0</v>
      </c>
    </row>
    <row r="35" spans="1:5" s="835" customFormat="1" ht="18" x14ac:dyDescent="0.3">
      <c r="A35" s="436"/>
      <c r="B35" s="510"/>
      <c r="C35" s="510"/>
      <c r="D35" s="840">
        <f>Table_Subaward_Costs[[#This Row],[TOTAL COSTS]]-Table_Subaward_Costs[[#This Row],[LESS EXCLUDED
SUBAWARD COSTS]]</f>
        <v>0</v>
      </c>
    </row>
    <row r="36" spans="1:5" s="835" customFormat="1" ht="18" x14ac:dyDescent="0.3">
      <c r="A36" s="436"/>
      <c r="B36" s="510"/>
      <c r="C36" s="510"/>
      <c r="D36" s="840">
        <f>Table_Subaward_Costs[[#This Row],[TOTAL COSTS]]-Table_Subaward_Costs[[#This Row],[LESS EXCLUDED
SUBAWARD COSTS]]</f>
        <v>0</v>
      </c>
    </row>
    <row r="37" spans="1:5" s="835" customFormat="1" ht="18" x14ac:dyDescent="0.3">
      <c r="A37" s="436"/>
      <c r="B37" s="510"/>
      <c r="C37" s="510"/>
      <c r="D37" s="840">
        <f>Table_Subaward_Costs[[#This Row],[TOTAL COSTS]]-Table_Subaward_Costs[[#This Row],[LESS EXCLUDED
SUBAWARD COSTS]]</f>
        <v>0</v>
      </c>
    </row>
    <row r="38" spans="1:5" s="709" customFormat="1" ht="18" x14ac:dyDescent="0.3">
      <c r="A38" s="436"/>
      <c r="B38" s="510"/>
      <c r="C38" s="510"/>
      <c r="D38" s="840">
        <f>Table_Subaward_Costs[[#This Row],[TOTAL COSTS]]-Table_Subaward_Costs[[#This Row],[LESS EXCLUDED
SUBAWARD COSTS]]</f>
        <v>0</v>
      </c>
    </row>
    <row r="39" spans="1:5" s="709" customFormat="1" ht="18" x14ac:dyDescent="0.3">
      <c r="A39" s="436"/>
      <c r="B39" s="510"/>
      <c r="C39" s="510"/>
      <c r="D39" s="840">
        <f>Table_Subaward_Costs[[#This Row],[TOTAL COSTS]]-Table_Subaward_Costs[[#This Row],[LESS EXCLUDED
SUBAWARD COSTS]]</f>
        <v>0</v>
      </c>
    </row>
    <row r="40" spans="1:5" s="582" customFormat="1" ht="18" x14ac:dyDescent="0.3">
      <c r="A40" s="490" t="s">
        <v>1314</v>
      </c>
      <c r="B40" s="488">
        <f>SUBTOTAL(109,Table_Subaward_Costs[TOTAL COSTS])</f>
        <v>0</v>
      </c>
      <c r="C40" s="488">
        <f>SUBTOTAL(109,Table_Subaward_Costs[LESS EXCLUDED
SUBAWARD COSTS])</f>
        <v>0</v>
      </c>
      <c r="D40" s="489">
        <f>SUBTOTAL(109,Table_Subaward_Costs[COSTS APPLICABLE TO ICR])</f>
        <v>0</v>
      </c>
      <c r="E40" s="250"/>
    </row>
    <row r="41" spans="1:5" s="709" customFormat="1" ht="17.25" x14ac:dyDescent="0.3">
      <c r="A41" s="1173"/>
      <c r="B41" s="1173"/>
      <c r="C41" s="1173"/>
      <c r="D41" s="1174"/>
      <c r="E41" s="395"/>
    </row>
    <row r="42" spans="1:5" s="709" customFormat="1" ht="18" x14ac:dyDescent="0.3">
      <c r="A42" s="1165" t="s">
        <v>910</v>
      </c>
      <c r="B42" s="1165"/>
      <c r="C42" s="1165"/>
      <c r="D42" s="841">
        <f>Table_Direct_Costs[[#Totals],[COSTS APPLICABLE TO ICR]]+Table_Subaward_Costs[[#Totals],[COSTS APPLICABLE TO ICR]]</f>
        <v>0</v>
      </c>
    </row>
    <row r="43" spans="1:5" s="836" customFormat="1" ht="18" customHeight="1" x14ac:dyDescent="0.25">
      <c r="A43" s="1165" t="s">
        <v>1044</v>
      </c>
      <c r="B43" s="1165"/>
      <c r="C43" s="1165"/>
      <c r="D43" s="841">
        <f>ROUNDDOWN(TotalDirectCost*ICRate,0)</f>
        <v>0</v>
      </c>
    </row>
    <row r="44" spans="1:5" s="836" customFormat="1" ht="18" customHeight="1" x14ac:dyDescent="0.25">
      <c r="A44" s="1165" t="s">
        <v>1045</v>
      </c>
      <c r="B44" s="1165"/>
      <c r="C44" s="1165"/>
      <c r="D44" s="486"/>
    </row>
    <row r="45" spans="1:5" s="709" customFormat="1" ht="18" customHeight="1" x14ac:dyDescent="0.3">
      <c r="A45" s="1167"/>
      <c r="B45" s="1167"/>
      <c r="C45" s="1167"/>
      <c r="D45"/>
      <c r="E45" s="395"/>
    </row>
    <row r="46" spans="1:5" s="836" customFormat="1" ht="18" customHeight="1" x14ac:dyDescent="0.25">
      <c r="A46" s="1164"/>
      <c r="B46" s="1164"/>
      <c r="C46" s="1164"/>
      <c r="D46"/>
      <c r="E46" s="494"/>
    </row>
    <row r="47" spans="1:5" s="836" customFormat="1" ht="18" hidden="1" customHeight="1" x14ac:dyDescent="0.25">
      <c r="A47" s="1164"/>
      <c r="B47" s="1164"/>
      <c r="C47" s="1164"/>
      <c r="D47"/>
      <c r="E47" s="494"/>
    </row>
    <row r="48" spans="1:5" s="709" customFormat="1" ht="18" hidden="1" customHeight="1" x14ac:dyDescent="0.3">
      <c r="A48" s="1164"/>
      <c r="B48" s="1164"/>
      <c r="C48" s="1164"/>
      <c r="D48"/>
      <c r="E48" s="395"/>
    </row>
    <row r="49" spans="1:6" s="709" customFormat="1" ht="18" hidden="1" customHeight="1" x14ac:dyDescent="0.3">
      <c r="A49" s="1164"/>
      <c r="B49" s="1164"/>
      <c r="C49" s="1164"/>
      <c r="D49"/>
      <c r="E49" s="395"/>
    </row>
    <row r="50" spans="1:6" s="709" customFormat="1" ht="20.100000000000001" hidden="1" customHeight="1" x14ac:dyDescent="0.3">
      <c r="A50" s="1164"/>
      <c r="B50" s="1164"/>
      <c r="C50" s="1164"/>
      <c r="D50"/>
      <c r="E50" s="395"/>
    </row>
    <row r="51" spans="1:6" s="709" customFormat="1" ht="20.100000000000001" hidden="1" customHeight="1" x14ac:dyDescent="0.3">
      <c r="A51" s="1164"/>
      <c r="B51" s="1164"/>
      <c r="C51" s="1164"/>
      <c r="D51"/>
      <c r="E51" s="395"/>
    </row>
    <row r="52" spans="1:6" s="709" customFormat="1" ht="20.100000000000001" hidden="1" customHeight="1" x14ac:dyDescent="0.3">
      <c r="A52" s="1164"/>
      <c r="B52" s="1164"/>
      <c r="C52" s="1164"/>
      <c r="D52"/>
      <c r="E52" s="395"/>
    </row>
    <row r="53" spans="1:6" s="709" customFormat="1" ht="20.100000000000001" hidden="1" customHeight="1" x14ac:dyDescent="0.3">
      <c r="A53" s="1164"/>
      <c r="B53" s="1164"/>
      <c r="C53" s="1164"/>
      <c r="D53"/>
      <c r="E53" s="395"/>
    </row>
    <row r="54" spans="1:6" s="709" customFormat="1" ht="20.100000000000001" hidden="1" customHeight="1" x14ac:dyDescent="0.3">
      <c r="A54" s="1164"/>
      <c r="B54" s="1164"/>
      <c r="C54" s="1164"/>
      <c r="D54"/>
      <c r="E54" s="395"/>
    </row>
    <row r="55" spans="1:6" s="709" customFormat="1" ht="20.100000000000001" hidden="1" customHeight="1" x14ac:dyDescent="0.3">
      <c r="A55" s="1164"/>
      <c r="B55" s="1164"/>
      <c r="C55" s="1164"/>
      <c r="D55"/>
      <c r="E55" s="395"/>
    </row>
    <row r="56" spans="1:6" s="709" customFormat="1" ht="20.100000000000001" hidden="1" customHeight="1" x14ac:dyDescent="0.3">
      <c r="A56" s="1164"/>
      <c r="B56" s="1164"/>
      <c r="C56" s="1164"/>
      <c r="D56"/>
      <c r="E56" s="395"/>
    </row>
    <row r="57" spans="1:6" s="709" customFormat="1" ht="20.100000000000001" hidden="1" customHeight="1" x14ac:dyDescent="0.3">
      <c r="A57" s="1164"/>
      <c r="B57" s="1164"/>
      <c r="C57" s="1164"/>
      <c r="D57"/>
      <c r="E57" s="395"/>
    </row>
    <row r="58" spans="1:6" s="709" customFormat="1" ht="20.100000000000001" hidden="1" customHeight="1" x14ac:dyDescent="0.3">
      <c r="A58" s="1164"/>
      <c r="B58" s="1164"/>
      <c r="C58" s="1164"/>
      <c r="D58"/>
      <c r="E58" s="395"/>
    </row>
    <row r="59" spans="1:6" s="836" customFormat="1" ht="20.100000000000001" hidden="1" customHeight="1" x14ac:dyDescent="0.25">
      <c r="A59" s="1164"/>
      <c r="B59" s="1164"/>
      <c r="C59" s="1164"/>
      <c r="D59"/>
      <c r="E59" s="494"/>
    </row>
    <row r="60" spans="1:6" s="709" customFormat="1" ht="20.100000000000001" hidden="1" customHeight="1" x14ac:dyDescent="0.3">
      <c r="A60" s="1164"/>
      <c r="B60" s="1164"/>
      <c r="C60" s="1164"/>
      <c r="D60"/>
      <c r="E60" s="395"/>
    </row>
    <row r="61" spans="1:6" s="709" customFormat="1" ht="20.100000000000001" hidden="1" customHeight="1" x14ac:dyDescent="0.3">
      <c r="A61" s="1164"/>
      <c r="B61" s="1164"/>
      <c r="C61" s="1164"/>
      <c r="D61"/>
      <c r="E61" s="395"/>
    </row>
    <row r="62" spans="1:6" ht="20.100000000000001" hidden="1" customHeight="1" x14ac:dyDescent="0.2">
      <c r="A62" s="1164"/>
      <c r="B62" s="1164"/>
      <c r="C62" s="1164"/>
      <c r="F62" s="832"/>
    </row>
    <row r="63" spans="1:6" ht="20.100000000000001" hidden="1" customHeight="1" x14ac:dyDescent="0.2">
      <c r="F63" s="832"/>
    </row>
    <row r="64" spans="1:6" ht="20.100000000000001" hidden="1" customHeight="1" x14ac:dyDescent="0.2">
      <c r="F64" s="832"/>
    </row>
    <row r="65" spans="1:6" ht="20.100000000000001" hidden="1" customHeight="1" x14ac:dyDescent="0.2">
      <c r="F65" s="832"/>
    </row>
    <row r="66" spans="1:6" s="836" customFormat="1" ht="20.100000000000001" hidden="1" customHeight="1" x14ac:dyDescent="0.25">
      <c r="A66"/>
      <c r="B66"/>
      <c r="C66"/>
      <c r="D66"/>
      <c r="E66" s="494"/>
    </row>
    <row r="67" spans="1:6" s="837" customFormat="1" ht="20.100000000000001" hidden="1" customHeight="1" x14ac:dyDescent="0.25">
      <c r="A67"/>
      <c r="B67"/>
      <c r="C67"/>
      <c r="D67"/>
      <c r="E67" s="495"/>
    </row>
    <row r="68" spans="1:6" ht="20.100000000000001" hidden="1" customHeight="1" x14ac:dyDescent="0.2">
      <c r="F68" s="832"/>
    </row>
    <row r="69" spans="1:6" hidden="1" x14ac:dyDescent="0.2">
      <c r="F69" s="832"/>
    </row>
    <row r="70" spans="1:6" hidden="1" x14ac:dyDescent="0.2">
      <c r="F70" s="832"/>
    </row>
    <row r="71" spans="1:6" hidden="1" x14ac:dyDescent="0.2">
      <c r="F71" s="832"/>
    </row>
    <row r="72" spans="1:6" hidden="1" x14ac:dyDescent="0.2">
      <c r="F72" s="832"/>
    </row>
    <row r="73" spans="1:6" hidden="1" x14ac:dyDescent="0.2">
      <c r="F73" s="832"/>
    </row>
    <row r="74" spans="1:6" hidden="1" x14ac:dyDescent="0.2">
      <c r="F74" s="832"/>
    </row>
    <row r="75" spans="1:6" hidden="1" x14ac:dyDescent="0.2">
      <c r="F75" s="832"/>
    </row>
    <row r="76" spans="1:6" hidden="1" x14ac:dyDescent="0.2">
      <c r="F76" s="832"/>
    </row>
    <row r="77" spans="1:6" hidden="1" x14ac:dyDescent="0.2">
      <c r="F77" s="832"/>
    </row>
    <row r="78" spans="1:6" hidden="1" x14ac:dyDescent="0.2">
      <c r="F78" s="832"/>
    </row>
    <row r="79" spans="1:6" hidden="1" x14ac:dyDescent="0.2">
      <c r="F79" s="832"/>
    </row>
    <row r="80" spans="1:6" hidden="1" x14ac:dyDescent="0.2">
      <c r="F80" s="832"/>
    </row>
    <row r="81" spans="6:6" hidden="1" x14ac:dyDescent="0.2">
      <c r="F81" s="832"/>
    </row>
    <row r="82" spans="6:6" hidden="1" x14ac:dyDescent="0.2">
      <c r="F82" s="832"/>
    </row>
    <row r="83" spans="6:6" hidden="1" x14ac:dyDescent="0.2">
      <c r="F83" s="832"/>
    </row>
    <row r="84" spans="6:6" hidden="1" x14ac:dyDescent="0.2">
      <c r="F84" s="832"/>
    </row>
    <row r="85" spans="6:6" hidden="1" x14ac:dyDescent="0.2">
      <c r="F85" s="832"/>
    </row>
    <row r="86" spans="6:6" hidden="1" x14ac:dyDescent="0.2">
      <c r="F86" s="832"/>
    </row>
    <row r="87" spans="6:6" hidden="1" x14ac:dyDescent="0.2">
      <c r="F87" s="832"/>
    </row>
    <row r="88" spans="6:6" hidden="1" x14ac:dyDescent="0.2">
      <c r="F88" s="832"/>
    </row>
    <row r="89" spans="6:6" hidden="1" x14ac:dyDescent="0.2">
      <c r="F89" s="832"/>
    </row>
    <row r="90" spans="6:6" hidden="1" x14ac:dyDescent="0.2">
      <c r="F90" s="832"/>
    </row>
    <row r="91" spans="6:6" hidden="1" x14ac:dyDescent="0.2">
      <c r="F91" s="832"/>
    </row>
    <row r="92" spans="6:6" hidden="1" x14ac:dyDescent="0.2">
      <c r="F92" s="832"/>
    </row>
    <row r="93" spans="6:6" hidden="1" x14ac:dyDescent="0.2">
      <c r="F93" s="832"/>
    </row>
    <row r="94" spans="6:6" hidden="1" x14ac:dyDescent="0.2">
      <c r="F94" s="832"/>
    </row>
    <row r="95" spans="6:6" hidden="1" x14ac:dyDescent="0.2">
      <c r="F95" s="832"/>
    </row>
    <row r="96" spans="6:6" x14ac:dyDescent="0.2"/>
  </sheetData>
  <sheetProtection sheet="1" objects="1" scenarios="1" formatCells="0" formatColumns="0" formatRows="0" insertRows="0" deleteRows="0" sort="0" autoFilter="0"/>
  <customSheetViews>
    <customSheetView guid="{864452AF-FE8B-4AB5-A77B-41D8DD524B81}" scale="80" showPageBreaks="1" showGridLines="0" fitToPage="1" printArea="1">
      <selection activeCell="B46" sqref="B46"/>
      <pageMargins left="0.25" right="0.25" top="0.25" bottom="0.25" header="0.25" footer="0.25"/>
      <printOptions horizontalCentered="1"/>
      <pageSetup scale="63" orientation="landscape" useFirstPageNumber="1" r:id="rId1"/>
      <headerFooter alignWithMargins="0">
        <oddFooter>&amp;L&amp;"Tahoma,Regular"&amp;12FMFW v1.18 - 2018</oddFooter>
      </headerFooter>
    </customSheetView>
  </customSheetViews>
  <mergeCells count="27">
    <mergeCell ref="A7:D7"/>
    <mergeCell ref="A1:D1"/>
    <mergeCell ref="A3:D3"/>
    <mergeCell ref="A2:D2"/>
    <mergeCell ref="A41:D41"/>
    <mergeCell ref="A44:C44"/>
    <mergeCell ref="A43:C43"/>
    <mergeCell ref="A42:C42"/>
    <mergeCell ref="A14:D14"/>
    <mergeCell ref="A45:C45"/>
    <mergeCell ref="A46:C46"/>
    <mergeCell ref="A47:C47"/>
    <mergeCell ref="A48:C48"/>
    <mergeCell ref="A49:C49"/>
    <mergeCell ref="A50:C50"/>
    <mergeCell ref="A51:C51"/>
    <mergeCell ref="A52:C52"/>
    <mergeCell ref="A53:C53"/>
    <mergeCell ref="A54:C54"/>
    <mergeCell ref="A60:C60"/>
    <mergeCell ref="A61:C61"/>
    <mergeCell ref="A62:C62"/>
    <mergeCell ref="A55:C55"/>
    <mergeCell ref="A56:C56"/>
    <mergeCell ref="A57:C57"/>
    <mergeCell ref="A58:C58"/>
    <mergeCell ref="A59:C59"/>
  </mergeCells>
  <dataValidations count="9">
    <dataValidation type="list" allowBlank="1" showInputMessage="1" showErrorMessage="1" promptTitle="Indirect Cost Rate Base" prompt="Select the Indirect Cost Rate (ICR) Base from the drop-down list." sqref="D6">
      <formula1>IndirectCostRate</formula1>
    </dataValidation>
    <dataValidation type="whole" operator="greaterThanOrEqual" allowBlank="1" showInputMessage="1" showErrorMessage="1" errorTitle="TOTAL COSTS" error="Enter a value rounded DOWN to the nearest dollar." sqref="B9:B12 B16:B39">
      <formula1>0</formula1>
    </dataValidation>
    <dataValidation type="whole" operator="greaterThanOrEqual" allowBlank="1" showInputMessage="1" showErrorMessage="1" errorTitle="BUDGETED INDIRECT COSTS" error="Enter the actual Indirect Costs to be used for this period, rounded DOWN to the nearest dollar." promptTitle="Total Budgeted Indirect Costs" prompt="Enter the actual Indirect Costs being charged during this period.  This should be not greater than the Total Allowable Indirect Costs." sqref="D44">
      <formula1>0</formula1>
    </dataValidation>
    <dataValidation allowBlank="1" showInputMessage="1" showErrorMessage="1" promptTitle="Indirect Cost Rate" prompt="Enter the Indirect Cost Rate used for the specified period." sqref="D5"/>
    <dataValidation allowBlank="1" showErrorMessage="1" promptTitle="Indirect Cost Rate Period" prompt="Enter the period that the Indirect Cost Rate will be used.  Format should be month/year through month/year._x000a_" sqref="D4"/>
    <dataValidation type="whole" operator="greaterThanOrEqual" allowBlank="1" showInputMessage="1" showErrorMessage="1" sqref="D9:D12">
      <formula1>0</formula1>
    </dataValidation>
    <dataValidation type="whole" operator="greaterThanOrEqual" allowBlank="1" showInputMessage="1" showErrorMessage="1" errorTitle="LESS DISTORTING COSTS" error="Enter the Distorting Costs, rounded to the nearest dollar." sqref="C9:C12">
      <formula1>0</formula1>
    </dataValidation>
    <dataValidation allowBlank="1" showErrorMessage="1" prompt="blank" sqref="E8:E13 E42:E44 E15:E40"/>
    <dataValidation type="whole" operator="greaterThanOrEqual" allowBlank="1" showInputMessage="1" showErrorMessage="1" errorTitle="LESS EXCLUDED COSTS" error="Enter the Excluded Cost amount for this subaward, rounded to the nearest dollar." sqref="C16:C39">
      <formula1>0</formula1>
    </dataValidation>
  </dataValidations>
  <printOptions horizontalCentered="1"/>
  <pageMargins left="0.15" right="0.15" top="0.5" bottom="0.5" header="0.25" footer="0.25"/>
  <pageSetup scale="55"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306"/>
  <sheetViews>
    <sheetView showGridLines="0" tabSelected="1" zoomScale="70" zoomScaleNormal="70" zoomScalePageLayoutView="70" workbookViewId="0">
      <selection activeCell="A2" sqref="A2:B2"/>
    </sheetView>
  </sheetViews>
  <sheetFormatPr defaultColWidth="0" defaultRowHeight="13.5" zeroHeight="1" x14ac:dyDescent="0.25"/>
  <cols>
    <col min="1" max="1" width="58.85546875" style="363" customWidth="1"/>
    <col min="2" max="2" width="171.140625" style="363" customWidth="1"/>
    <col min="3" max="3" width="0.42578125" style="363" customWidth="1"/>
    <col min="4" max="4" width="9.140625" style="363" hidden="1" customWidth="1"/>
    <col min="5" max="9" width="0" style="363" hidden="1" customWidth="1"/>
    <col min="10" max="16384" width="9.140625" style="363" hidden="1"/>
  </cols>
  <sheetData>
    <row r="1" spans="1:2" ht="27.95" customHeight="1" x14ac:dyDescent="0.25">
      <c r="A1" s="880" t="s">
        <v>1157</v>
      </c>
      <c r="B1" s="881"/>
    </row>
    <row r="2" spans="1:2" ht="152.25" customHeight="1" x14ac:dyDescent="0.25">
      <c r="A2" s="882" t="s">
        <v>1343</v>
      </c>
      <c r="B2" s="882"/>
    </row>
    <row r="3" spans="1:2" s="368" customFormat="1" ht="24.95" customHeight="1" thickBot="1" x14ac:dyDescent="0.25">
      <c r="A3" s="532"/>
      <c r="B3" s="532"/>
    </row>
    <row r="4" spans="1:2" s="369" customFormat="1" ht="24.95" customHeight="1" thickBot="1" x14ac:dyDescent="0.3">
      <c r="A4" s="865" t="s">
        <v>1347</v>
      </c>
      <c r="B4" s="866"/>
    </row>
    <row r="5" spans="1:2" s="370" customFormat="1" ht="84" customHeight="1" x14ac:dyDescent="0.25">
      <c r="A5" s="867" t="s">
        <v>1158</v>
      </c>
      <c r="B5" s="867"/>
    </row>
    <row r="6" spans="1:2" s="371" customFormat="1" ht="15.75" x14ac:dyDescent="0.2">
      <c r="A6" s="542" t="s">
        <v>1115</v>
      </c>
      <c r="B6" s="543" t="s">
        <v>1114</v>
      </c>
    </row>
    <row r="7" spans="1:2" ht="103.5" x14ac:dyDescent="0.25">
      <c r="A7" s="544" t="s">
        <v>886</v>
      </c>
      <c r="B7" s="533" t="s">
        <v>1272</v>
      </c>
    </row>
    <row r="8" spans="1:2" ht="51.75" x14ac:dyDescent="0.25">
      <c r="A8" s="544" t="s">
        <v>1116</v>
      </c>
      <c r="B8" s="533" t="s">
        <v>1298</v>
      </c>
    </row>
    <row r="9" spans="1:2" ht="34.5" x14ac:dyDescent="0.25">
      <c r="A9" s="544" t="s">
        <v>1120</v>
      </c>
      <c r="B9" s="533" t="s">
        <v>991</v>
      </c>
    </row>
    <row r="10" spans="1:2" ht="69" x14ac:dyDescent="0.25">
      <c r="A10" s="544" t="s">
        <v>1117</v>
      </c>
      <c r="B10" s="533" t="s">
        <v>1299</v>
      </c>
    </row>
    <row r="11" spans="1:2" ht="17.25" x14ac:dyDescent="0.25">
      <c r="A11" s="544" t="s">
        <v>1119</v>
      </c>
      <c r="B11" s="533" t="s">
        <v>964</v>
      </c>
    </row>
    <row r="12" spans="1:2" ht="17.25" x14ac:dyDescent="0.25">
      <c r="A12" s="544" t="s">
        <v>1121</v>
      </c>
      <c r="B12" s="533" t="s">
        <v>965</v>
      </c>
    </row>
    <row r="13" spans="1:2" ht="34.5" x14ac:dyDescent="0.25">
      <c r="A13" s="544" t="s">
        <v>1122</v>
      </c>
      <c r="B13" s="533" t="s">
        <v>1063</v>
      </c>
    </row>
    <row r="14" spans="1:2" ht="17.25" x14ac:dyDescent="0.25">
      <c r="A14" s="544" t="s">
        <v>1123</v>
      </c>
      <c r="B14" s="533" t="s">
        <v>1064</v>
      </c>
    </row>
    <row r="15" spans="1:2" ht="69" x14ac:dyDescent="0.25">
      <c r="A15" s="544" t="s">
        <v>1124</v>
      </c>
      <c r="B15" s="533" t="s">
        <v>1271</v>
      </c>
    </row>
    <row r="16" spans="1:2" ht="51.75" x14ac:dyDescent="0.25">
      <c r="A16" s="544" t="s">
        <v>1251</v>
      </c>
      <c r="B16" s="533" t="s">
        <v>1189</v>
      </c>
    </row>
    <row r="17" spans="1:5" ht="17.25" x14ac:dyDescent="0.25">
      <c r="A17" s="544" t="s">
        <v>709</v>
      </c>
      <c r="B17" s="533" t="s">
        <v>373</v>
      </c>
    </row>
    <row r="18" spans="1:5" ht="17.25" x14ac:dyDescent="0.25">
      <c r="A18" s="545" t="s">
        <v>992</v>
      </c>
      <c r="B18" s="533" t="s">
        <v>987</v>
      </c>
    </row>
    <row r="19" spans="1:5" ht="51.75" x14ac:dyDescent="0.25">
      <c r="A19" s="544" t="s">
        <v>1118</v>
      </c>
      <c r="B19" s="533" t="s">
        <v>1065</v>
      </c>
    </row>
    <row r="20" spans="1:5" ht="39.950000000000003" customHeight="1" x14ac:dyDescent="0.25">
      <c r="A20" s="546" t="s">
        <v>985</v>
      </c>
      <c r="B20" s="534" t="s">
        <v>1300</v>
      </c>
    </row>
    <row r="21" spans="1:5" s="372" customFormat="1" ht="24.95" customHeight="1" thickBot="1" x14ac:dyDescent="0.25">
      <c r="A21" s="868"/>
      <c r="B21" s="868"/>
    </row>
    <row r="22" spans="1:5" ht="24.95" customHeight="1" thickBot="1" x14ac:dyDescent="0.3">
      <c r="A22" s="865" t="s">
        <v>1348</v>
      </c>
      <c r="B22" s="869"/>
    </row>
    <row r="23" spans="1:5" s="368" customFormat="1" ht="47.25" customHeight="1" thickBot="1" x14ac:dyDescent="0.25">
      <c r="A23" s="870" t="s">
        <v>993</v>
      </c>
      <c r="B23" s="870"/>
      <c r="C23" s="373"/>
      <c r="D23" s="373"/>
      <c r="E23" s="373"/>
    </row>
    <row r="24" spans="1:5" s="369" customFormat="1" ht="24.95" customHeight="1" thickBot="1" x14ac:dyDescent="0.3">
      <c r="A24" s="865" t="s">
        <v>1349</v>
      </c>
      <c r="B24" s="871"/>
    </row>
    <row r="25" spans="1:5" s="370" customFormat="1" ht="37.5" customHeight="1" x14ac:dyDescent="0.25">
      <c r="A25" s="867" t="s">
        <v>1361</v>
      </c>
      <c r="B25" s="872"/>
    </row>
    <row r="26" spans="1:5" ht="15.75" x14ac:dyDescent="0.25">
      <c r="A26" s="547" t="s">
        <v>1164</v>
      </c>
      <c r="B26" s="548" t="s">
        <v>1114</v>
      </c>
    </row>
    <row r="27" spans="1:5" ht="34.5" x14ac:dyDescent="0.25">
      <c r="A27" s="549" t="s">
        <v>48</v>
      </c>
      <c r="B27" s="533" t="s">
        <v>1362</v>
      </c>
    </row>
    <row r="28" spans="1:5" ht="17.25" x14ac:dyDescent="0.25">
      <c r="A28" s="549" t="s">
        <v>1058</v>
      </c>
      <c r="B28" s="533" t="s">
        <v>1125</v>
      </c>
    </row>
    <row r="29" spans="1:5" ht="17.25" x14ac:dyDescent="0.25">
      <c r="A29" s="549" t="s">
        <v>884</v>
      </c>
      <c r="B29" s="533" t="s">
        <v>924</v>
      </c>
    </row>
    <row r="30" spans="1:5" ht="17.25" x14ac:dyDescent="0.25">
      <c r="A30" s="549" t="s">
        <v>216</v>
      </c>
      <c r="B30" s="533" t="s">
        <v>1297</v>
      </c>
    </row>
    <row r="31" spans="1:5" ht="17.25" x14ac:dyDescent="0.25">
      <c r="A31" s="549" t="s">
        <v>1010</v>
      </c>
      <c r="B31" s="533" t="s">
        <v>1130</v>
      </c>
    </row>
    <row r="32" spans="1:5" ht="17.25" x14ac:dyDescent="0.25">
      <c r="A32" s="549" t="s">
        <v>64</v>
      </c>
      <c r="B32" s="533" t="s">
        <v>1131</v>
      </c>
    </row>
    <row r="33" spans="1:2" ht="17.25" x14ac:dyDescent="0.25">
      <c r="A33" s="549" t="s">
        <v>229</v>
      </c>
      <c r="B33" s="533" t="s">
        <v>1126</v>
      </c>
    </row>
    <row r="34" spans="1:2" ht="17.25" x14ac:dyDescent="0.25">
      <c r="A34" s="549" t="s">
        <v>326</v>
      </c>
      <c r="B34" s="533" t="s">
        <v>1126</v>
      </c>
    </row>
    <row r="35" spans="1:2" ht="17.25" x14ac:dyDescent="0.25">
      <c r="A35" s="549" t="s">
        <v>324</v>
      </c>
      <c r="B35" s="533" t="s">
        <v>998</v>
      </c>
    </row>
    <row r="36" spans="1:2" ht="34.5" x14ac:dyDescent="0.25">
      <c r="A36" s="549" t="s">
        <v>325</v>
      </c>
      <c r="B36" s="533" t="s">
        <v>966</v>
      </c>
    </row>
    <row r="37" spans="1:2" ht="17.25" x14ac:dyDescent="0.25">
      <c r="A37" s="549" t="s">
        <v>1059</v>
      </c>
      <c r="B37" s="533" t="s">
        <v>1060</v>
      </c>
    </row>
    <row r="38" spans="1:2" ht="17.25" x14ac:dyDescent="0.25">
      <c r="A38" s="549" t="s">
        <v>1061</v>
      </c>
      <c r="B38" s="533" t="s">
        <v>1062</v>
      </c>
    </row>
    <row r="39" spans="1:2" ht="17.25" x14ac:dyDescent="0.25">
      <c r="A39" s="549" t="s">
        <v>1127</v>
      </c>
      <c r="B39" s="533" t="s">
        <v>1128</v>
      </c>
    </row>
    <row r="40" spans="1:2" ht="17.25" x14ac:dyDescent="0.25">
      <c r="A40" s="549" t="s">
        <v>1129</v>
      </c>
      <c r="B40" s="533" t="s">
        <v>1132</v>
      </c>
    </row>
    <row r="41" spans="1:2" ht="34.5" x14ac:dyDescent="0.25">
      <c r="A41" s="549" t="s">
        <v>1133</v>
      </c>
      <c r="B41" s="533" t="s">
        <v>1273</v>
      </c>
    </row>
    <row r="42" spans="1:2" ht="17.25" x14ac:dyDescent="0.25">
      <c r="A42" s="549" t="s">
        <v>214</v>
      </c>
      <c r="B42" s="533" t="s">
        <v>1138</v>
      </c>
    </row>
    <row r="43" spans="1:2" ht="17.25" x14ac:dyDescent="0.25">
      <c r="A43" s="549" t="s">
        <v>215</v>
      </c>
      <c r="B43" s="537" t="s">
        <v>1294</v>
      </c>
    </row>
    <row r="44" spans="1:2" ht="17.25" x14ac:dyDescent="0.25">
      <c r="A44" s="549" t="s">
        <v>1295</v>
      </c>
      <c r="B44" s="537" t="s">
        <v>1296</v>
      </c>
    </row>
    <row r="45" spans="1:2" ht="17.25" x14ac:dyDescent="0.25">
      <c r="A45" s="549" t="s">
        <v>230</v>
      </c>
      <c r="B45" s="533" t="s">
        <v>1135</v>
      </c>
    </row>
    <row r="46" spans="1:2" ht="34.5" x14ac:dyDescent="0.25">
      <c r="A46" s="550" t="s">
        <v>997</v>
      </c>
      <c r="B46" s="534" t="s">
        <v>1136</v>
      </c>
    </row>
    <row r="47" spans="1:2" s="372" customFormat="1" ht="24.95" customHeight="1" thickBot="1" x14ac:dyDescent="0.25">
      <c r="A47" s="877" t="s">
        <v>1301</v>
      </c>
      <c r="B47" s="878"/>
    </row>
    <row r="48" spans="1:2" ht="24.95" customHeight="1" thickBot="1" x14ac:dyDescent="0.3">
      <c r="A48" s="865" t="s">
        <v>1351</v>
      </c>
      <c r="B48" s="866"/>
    </row>
    <row r="49" spans="1:2" s="365" customFormat="1" ht="17.25" x14ac:dyDescent="0.25">
      <c r="A49" s="873" t="s">
        <v>1301</v>
      </c>
      <c r="B49" s="873"/>
    </row>
    <row r="50" spans="1:2" ht="15.75" x14ac:dyDescent="0.25">
      <c r="A50" s="547" t="s">
        <v>1164</v>
      </c>
      <c r="B50" s="548" t="s">
        <v>1114</v>
      </c>
    </row>
    <row r="51" spans="1:2" ht="17.25" x14ac:dyDescent="0.25">
      <c r="A51" s="535" t="s">
        <v>216</v>
      </c>
      <c r="B51" s="551" t="s">
        <v>1274</v>
      </c>
    </row>
    <row r="52" spans="1:2" ht="17.25" x14ac:dyDescent="0.25">
      <c r="A52" s="535" t="s">
        <v>884</v>
      </c>
      <c r="B52" s="551" t="s">
        <v>994</v>
      </c>
    </row>
    <row r="53" spans="1:2" ht="17.25" x14ac:dyDescent="0.25">
      <c r="A53" s="535" t="s">
        <v>271</v>
      </c>
      <c r="B53" s="551" t="s">
        <v>16</v>
      </c>
    </row>
    <row r="54" spans="1:2" ht="17.25" x14ac:dyDescent="0.25">
      <c r="A54" s="535" t="s">
        <v>229</v>
      </c>
      <c r="B54" s="533" t="s">
        <v>1137</v>
      </c>
    </row>
    <row r="55" spans="1:2" ht="17.25" x14ac:dyDescent="0.25">
      <c r="A55" s="535" t="s">
        <v>326</v>
      </c>
      <c r="B55" s="533" t="s">
        <v>1137</v>
      </c>
    </row>
    <row r="56" spans="1:2" ht="17.25" x14ac:dyDescent="0.25">
      <c r="A56" s="535" t="s">
        <v>325</v>
      </c>
      <c r="B56" s="551" t="s">
        <v>1275</v>
      </c>
    </row>
    <row r="57" spans="1:2" s="369" customFormat="1" ht="34.5" x14ac:dyDescent="0.25">
      <c r="A57" s="535" t="s">
        <v>615</v>
      </c>
      <c r="B57" s="533" t="s">
        <v>967</v>
      </c>
    </row>
    <row r="58" spans="1:2" s="369" customFormat="1" ht="34.5" x14ac:dyDescent="0.25">
      <c r="A58" s="535" t="s">
        <v>94</v>
      </c>
      <c r="B58" s="533" t="s">
        <v>1277</v>
      </c>
    </row>
    <row r="59" spans="1:2" s="369" customFormat="1" ht="17.25" x14ac:dyDescent="0.25">
      <c r="A59" s="535" t="s">
        <v>1190</v>
      </c>
      <c r="B59" s="551" t="s">
        <v>588</v>
      </c>
    </row>
    <row r="60" spans="1:2" s="369" customFormat="1" ht="17.25" x14ac:dyDescent="0.25">
      <c r="A60" s="549" t="s">
        <v>328</v>
      </c>
      <c r="B60" s="533" t="s">
        <v>1196</v>
      </c>
    </row>
    <row r="61" spans="1:2" ht="17.25" x14ac:dyDescent="0.25">
      <c r="A61" s="549" t="s">
        <v>329</v>
      </c>
      <c r="B61" s="533" t="s">
        <v>1197</v>
      </c>
    </row>
    <row r="62" spans="1:2" ht="17.25" x14ac:dyDescent="0.25">
      <c r="A62" s="535" t="s">
        <v>905</v>
      </c>
      <c r="B62" s="551" t="s">
        <v>1140</v>
      </c>
    </row>
    <row r="63" spans="1:2" ht="34.5" x14ac:dyDescent="0.25">
      <c r="A63" s="535" t="s">
        <v>1133</v>
      </c>
      <c r="B63" s="533" t="s">
        <v>1279</v>
      </c>
    </row>
    <row r="64" spans="1:2" ht="17.25" x14ac:dyDescent="0.25">
      <c r="A64" s="535" t="s">
        <v>214</v>
      </c>
      <c r="B64" s="533" t="s">
        <v>1138</v>
      </c>
    </row>
    <row r="65" spans="1:2" ht="17.25" x14ac:dyDescent="0.25">
      <c r="A65" s="535" t="s">
        <v>837</v>
      </c>
      <c r="B65" s="552" t="s">
        <v>1139</v>
      </c>
    </row>
    <row r="66" spans="1:2" ht="17.25" x14ac:dyDescent="0.25">
      <c r="A66" s="535" t="s">
        <v>215</v>
      </c>
      <c r="B66" s="533" t="s">
        <v>1134</v>
      </c>
    </row>
    <row r="67" spans="1:2" s="366" customFormat="1" ht="17.25" x14ac:dyDescent="0.25">
      <c r="A67" s="538" t="s">
        <v>230</v>
      </c>
      <c r="B67" s="534" t="s">
        <v>1135</v>
      </c>
    </row>
    <row r="68" spans="1:2" s="374" customFormat="1" ht="24.95" customHeight="1" thickBot="1" x14ac:dyDescent="0.3">
      <c r="A68" s="877" t="s">
        <v>1301</v>
      </c>
      <c r="B68" s="877"/>
    </row>
    <row r="69" spans="1:2" s="369" customFormat="1" ht="24.95" customHeight="1" thickBot="1" x14ac:dyDescent="0.3">
      <c r="A69" s="874" t="s">
        <v>1350</v>
      </c>
      <c r="B69" s="875"/>
    </row>
    <row r="70" spans="1:2" s="370" customFormat="1" ht="21.95" customHeight="1" x14ac:dyDescent="0.25">
      <c r="A70" s="876" t="s">
        <v>1301</v>
      </c>
      <c r="B70" s="876"/>
    </row>
    <row r="71" spans="1:2" ht="15.75" x14ac:dyDescent="0.25">
      <c r="A71" s="540" t="s">
        <v>1164</v>
      </c>
      <c r="B71" s="541" t="s">
        <v>1114</v>
      </c>
    </row>
    <row r="72" spans="1:2" ht="17.25" x14ac:dyDescent="0.25">
      <c r="A72" s="553" t="s">
        <v>995</v>
      </c>
      <c r="B72" s="554" t="s">
        <v>1274</v>
      </c>
    </row>
    <row r="73" spans="1:2" ht="17.25" x14ac:dyDescent="0.25">
      <c r="A73" s="553" t="s">
        <v>884</v>
      </c>
      <c r="B73" s="554" t="s">
        <v>994</v>
      </c>
    </row>
    <row r="74" spans="1:2" ht="17.25" x14ac:dyDescent="0.25">
      <c r="A74" s="553" t="s">
        <v>213</v>
      </c>
      <c r="B74" s="554" t="s">
        <v>1278</v>
      </c>
    </row>
    <row r="75" spans="1:2" ht="17.25" x14ac:dyDescent="0.25">
      <c r="A75" s="553" t="s">
        <v>229</v>
      </c>
      <c r="B75" s="555" t="s">
        <v>1137</v>
      </c>
    </row>
    <row r="76" spans="1:2" ht="17.25" x14ac:dyDescent="0.25">
      <c r="A76" s="553" t="s">
        <v>326</v>
      </c>
      <c r="B76" s="555" t="s">
        <v>1137</v>
      </c>
    </row>
    <row r="77" spans="1:2" ht="17.25" x14ac:dyDescent="0.25">
      <c r="A77" s="553" t="s">
        <v>325</v>
      </c>
      <c r="B77" s="554" t="s">
        <v>1275</v>
      </c>
    </row>
    <row r="78" spans="1:2" s="369" customFormat="1" ht="34.5" x14ac:dyDescent="0.25">
      <c r="A78" s="553" t="s">
        <v>615</v>
      </c>
      <c r="B78" s="555" t="s">
        <v>967</v>
      </c>
    </row>
    <row r="79" spans="1:2" ht="17.25" x14ac:dyDescent="0.25">
      <c r="A79" s="553" t="s">
        <v>585</v>
      </c>
      <c r="B79" s="554" t="s">
        <v>589</v>
      </c>
    </row>
    <row r="80" spans="1:2" ht="17.25" x14ac:dyDescent="0.25">
      <c r="A80" s="553" t="s">
        <v>905</v>
      </c>
      <c r="B80" s="554" t="s">
        <v>1140</v>
      </c>
    </row>
    <row r="81" spans="1:2" ht="34.5" x14ac:dyDescent="0.25">
      <c r="A81" s="553" t="s">
        <v>1133</v>
      </c>
      <c r="B81" s="556" t="s">
        <v>1279</v>
      </c>
    </row>
    <row r="82" spans="1:2" ht="17.25" x14ac:dyDescent="0.25">
      <c r="A82" s="553" t="s">
        <v>214</v>
      </c>
      <c r="B82" s="556" t="s">
        <v>1138</v>
      </c>
    </row>
    <row r="83" spans="1:2" ht="17.25" x14ac:dyDescent="0.25">
      <c r="A83" s="553" t="s">
        <v>837</v>
      </c>
      <c r="B83" s="554" t="s">
        <v>1141</v>
      </c>
    </row>
    <row r="84" spans="1:2" ht="17.25" x14ac:dyDescent="0.25">
      <c r="A84" s="553" t="s">
        <v>215</v>
      </c>
      <c r="B84" s="556" t="s">
        <v>1134</v>
      </c>
    </row>
    <row r="85" spans="1:2" s="367" customFormat="1" ht="17.25" x14ac:dyDescent="0.25">
      <c r="A85" s="557" t="s">
        <v>230</v>
      </c>
      <c r="B85" s="558" t="s">
        <v>1135</v>
      </c>
    </row>
    <row r="86" spans="1:2" s="374" customFormat="1" ht="24.95" customHeight="1" thickBot="1" x14ac:dyDescent="0.3">
      <c r="A86" s="879" t="s">
        <v>1301</v>
      </c>
      <c r="B86" s="879"/>
    </row>
    <row r="87" spans="1:2" s="369" customFormat="1" ht="24.95" customHeight="1" thickBot="1" x14ac:dyDescent="0.3">
      <c r="A87" s="865" t="s">
        <v>1352</v>
      </c>
      <c r="B87" s="866"/>
    </row>
    <row r="88" spans="1:2" s="375" customFormat="1" ht="21.95" customHeight="1" x14ac:dyDescent="0.25">
      <c r="A88" s="883" t="s">
        <v>1301</v>
      </c>
      <c r="B88" s="883"/>
    </row>
    <row r="89" spans="1:2" ht="15.75" x14ac:dyDescent="0.25">
      <c r="A89" s="542" t="s">
        <v>1164</v>
      </c>
      <c r="B89" s="543" t="s">
        <v>1114</v>
      </c>
    </row>
    <row r="90" spans="1:2" ht="17.25" x14ac:dyDescent="0.25">
      <c r="A90" s="549" t="s">
        <v>995</v>
      </c>
      <c r="B90" s="551" t="s">
        <v>1274</v>
      </c>
    </row>
    <row r="91" spans="1:2" ht="17.25" x14ac:dyDescent="0.25">
      <c r="A91" s="549" t="s">
        <v>1191</v>
      </c>
      <c r="B91" s="533" t="s">
        <v>999</v>
      </c>
    </row>
    <row r="92" spans="1:2" ht="32.25" x14ac:dyDescent="0.25">
      <c r="A92" s="549" t="s">
        <v>47</v>
      </c>
      <c r="B92" s="559" t="s">
        <v>1305</v>
      </c>
    </row>
    <row r="93" spans="1:2" ht="17.25" x14ac:dyDescent="0.25">
      <c r="A93" s="549" t="s">
        <v>1192</v>
      </c>
      <c r="B93" s="533" t="s">
        <v>996</v>
      </c>
    </row>
    <row r="94" spans="1:2" ht="17.25" x14ac:dyDescent="0.25">
      <c r="A94" s="549" t="s">
        <v>229</v>
      </c>
      <c r="B94" s="533" t="s">
        <v>1137</v>
      </c>
    </row>
    <row r="95" spans="1:2" ht="17.25" x14ac:dyDescent="0.25">
      <c r="A95" s="549" t="s">
        <v>326</v>
      </c>
      <c r="B95" s="533" t="s">
        <v>1137</v>
      </c>
    </row>
    <row r="96" spans="1:2" ht="17.25" x14ac:dyDescent="0.25">
      <c r="A96" s="549" t="s">
        <v>325</v>
      </c>
      <c r="B96" s="533" t="s">
        <v>1275</v>
      </c>
    </row>
    <row r="97" spans="1:2" ht="17.25" x14ac:dyDescent="0.25">
      <c r="A97" s="549" t="s">
        <v>162</v>
      </c>
      <c r="B97" s="533" t="s">
        <v>917</v>
      </c>
    </row>
    <row r="98" spans="1:2" ht="17.25" x14ac:dyDescent="0.25">
      <c r="A98" s="549" t="s">
        <v>63</v>
      </c>
      <c r="B98" s="533" t="s">
        <v>38</v>
      </c>
    </row>
    <row r="99" spans="1:2" ht="34.5" x14ac:dyDescent="0.25">
      <c r="A99" s="549" t="s">
        <v>267</v>
      </c>
      <c r="B99" s="533" t="s">
        <v>1280</v>
      </c>
    </row>
    <row r="100" spans="1:2" ht="17.25" x14ac:dyDescent="0.25">
      <c r="A100" s="549" t="s">
        <v>1317</v>
      </c>
      <c r="B100" s="560" t="s">
        <v>1363</v>
      </c>
    </row>
    <row r="101" spans="1:2" ht="34.5" x14ac:dyDescent="0.25">
      <c r="A101" s="549" t="s">
        <v>98</v>
      </c>
      <c r="B101" s="533" t="s">
        <v>1143</v>
      </c>
    </row>
    <row r="102" spans="1:2" ht="17.25" x14ac:dyDescent="0.25">
      <c r="A102" s="549" t="s">
        <v>231</v>
      </c>
      <c r="B102" s="533" t="s">
        <v>258</v>
      </c>
    </row>
    <row r="103" spans="1:2" ht="17.25" x14ac:dyDescent="0.25">
      <c r="A103" s="549" t="s">
        <v>1194</v>
      </c>
      <c r="B103" s="533" t="s">
        <v>269</v>
      </c>
    </row>
    <row r="104" spans="1:2" ht="17.25" x14ac:dyDescent="0.25">
      <c r="A104" s="549" t="s">
        <v>1190</v>
      </c>
      <c r="B104" s="533" t="s">
        <v>588</v>
      </c>
    </row>
    <row r="105" spans="1:2" ht="17.25" x14ac:dyDescent="0.25">
      <c r="A105" s="549" t="s">
        <v>328</v>
      </c>
      <c r="B105" s="533" t="s">
        <v>1196</v>
      </c>
    </row>
    <row r="106" spans="1:2" ht="17.25" x14ac:dyDescent="0.25">
      <c r="A106" s="549" t="s">
        <v>329</v>
      </c>
      <c r="B106" s="533" t="s">
        <v>1197</v>
      </c>
    </row>
    <row r="107" spans="1:2" ht="17.25" x14ac:dyDescent="0.25">
      <c r="A107" s="549" t="s">
        <v>905</v>
      </c>
      <c r="B107" s="551" t="s">
        <v>1140</v>
      </c>
    </row>
    <row r="108" spans="1:2" ht="34.5" x14ac:dyDescent="0.25">
      <c r="A108" s="549" t="s">
        <v>1133</v>
      </c>
      <c r="B108" s="533" t="s">
        <v>1279</v>
      </c>
    </row>
    <row r="109" spans="1:2" ht="17.25" x14ac:dyDescent="0.25">
      <c r="A109" s="549" t="s">
        <v>214</v>
      </c>
      <c r="B109" s="533" t="s">
        <v>1138</v>
      </c>
    </row>
    <row r="110" spans="1:2" ht="17.25" x14ac:dyDescent="0.25">
      <c r="A110" s="549" t="s">
        <v>837</v>
      </c>
      <c r="B110" s="551" t="s">
        <v>1142</v>
      </c>
    </row>
    <row r="111" spans="1:2" ht="17.25" x14ac:dyDescent="0.25">
      <c r="A111" s="549" t="s">
        <v>215</v>
      </c>
      <c r="B111" s="533" t="s">
        <v>1134</v>
      </c>
    </row>
    <row r="112" spans="1:2" ht="17.25" x14ac:dyDescent="0.25">
      <c r="A112" s="550" t="s">
        <v>230</v>
      </c>
      <c r="B112" s="534" t="s">
        <v>1135</v>
      </c>
    </row>
    <row r="113" spans="1:2" s="374" customFormat="1" ht="24.95" customHeight="1" thickBot="1" x14ac:dyDescent="0.3">
      <c r="A113" s="877" t="s">
        <v>1301</v>
      </c>
      <c r="B113" s="878"/>
    </row>
    <row r="114" spans="1:2" s="369" customFormat="1" ht="24.95" customHeight="1" thickBot="1" x14ac:dyDescent="0.3">
      <c r="A114" s="865" t="s">
        <v>1353</v>
      </c>
      <c r="B114" s="866"/>
    </row>
    <row r="115" spans="1:2" s="370" customFormat="1" ht="21.95" customHeight="1" x14ac:dyDescent="0.25">
      <c r="A115" s="884" t="s">
        <v>1301</v>
      </c>
      <c r="B115" s="867"/>
    </row>
    <row r="116" spans="1:2" ht="15.75" x14ac:dyDescent="0.25">
      <c r="A116" s="542" t="s">
        <v>1164</v>
      </c>
      <c r="B116" s="543" t="s">
        <v>1114</v>
      </c>
    </row>
    <row r="117" spans="1:2" ht="17.25" x14ac:dyDescent="0.25">
      <c r="A117" s="535" t="s">
        <v>995</v>
      </c>
      <c r="B117" s="551" t="s">
        <v>1274</v>
      </c>
    </row>
    <row r="118" spans="1:2" ht="17.25" x14ac:dyDescent="0.25">
      <c r="A118" s="535" t="s">
        <v>884</v>
      </c>
      <c r="B118" s="551" t="s">
        <v>994</v>
      </c>
    </row>
    <row r="119" spans="1:2" ht="17.25" x14ac:dyDescent="0.25">
      <c r="A119" s="535" t="s">
        <v>232</v>
      </c>
      <c r="B119" s="551" t="s">
        <v>92</v>
      </c>
    </row>
    <row r="120" spans="1:2" ht="17.25" x14ac:dyDescent="0.25">
      <c r="A120" s="535" t="s">
        <v>229</v>
      </c>
      <c r="B120" s="533" t="s">
        <v>1137</v>
      </c>
    </row>
    <row r="121" spans="1:2" ht="17.25" x14ac:dyDescent="0.25">
      <c r="A121" s="535" t="s">
        <v>326</v>
      </c>
      <c r="B121" s="533" t="s">
        <v>1137</v>
      </c>
    </row>
    <row r="122" spans="1:2" ht="17.25" x14ac:dyDescent="0.25">
      <c r="A122" s="535" t="s">
        <v>325</v>
      </c>
      <c r="B122" s="551" t="s">
        <v>1275</v>
      </c>
    </row>
    <row r="123" spans="1:2" ht="34.5" x14ac:dyDescent="0.25">
      <c r="A123" s="535" t="s">
        <v>615</v>
      </c>
      <c r="B123" s="533" t="s">
        <v>967</v>
      </c>
    </row>
    <row r="124" spans="1:2" ht="34.5" x14ac:dyDescent="0.25">
      <c r="A124" s="535" t="s">
        <v>270</v>
      </c>
      <c r="B124" s="561" t="s">
        <v>1302</v>
      </c>
    </row>
    <row r="125" spans="1:2" ht="17.25" x14ac:dyDescent="0.25">
      <c r="A125" s="535" t="s">
        <v>348</v>
      </c>
      <c r="B125" s="551" t="s">
        <v>365</v>
      </c>
    </row>
    <row r="126" spans="1:2" ht="17.25" x14ac:dyDescent="0.25">
      <c r="A126" s="535" t="s">
        <v>591</v>
      </c>
      <c r="B126" s="551" t="s">
        <v>657</v>
      </c>
    </row>
    <row r="127" spans="1:2" ht="17.25" x14ac:dyDescent="0.25">
      <c r="A127" s="535" t="s">
        <v>346</v>
      </c>
      <c r="B127" s="533" t="s">
        <v>347</v>
      </c>
    </row>
    <row r="128" spans="1:2" s="369" customFormat="1" ht="17.25" x14ac:dyDescent="0.25">
      <c r="A128" s="535" t="s">
        <v>1195</v>
      </c>
      <c r="B128" s="551" t="s">
        <v>588</v>
      </c>
    </row>
    <row r="129" spans="1:2" s="369" customFormat="1" ht="17.25" x14ac:dyDescent="0.25">
      <c r="A129" s="535" t="s">
        <v>328</v>
      </c>
      <c r="B129" s="533" t="s">
        <v>1196</v>
      </c>
    </row>
    <row r="130" spans="1:2" ht="17.25" x14ac:dyDescent="0.25">
      <c r="A130" s="535" t="s">
        <v>329</v>
      </c>
      <c r="B130" s="533" t="s">
        <v>1197</v>
      </c>
    </row>
    <row r="131" spans="1:2" ht="17.25" x14ac:dyDescent="0.25">
      <c r="A131" s="535" t="s">
        <v>905</v>
      </c>
      <c r="B131" s="551" t="s">
        <v>1140</v>
      </c>
    </row>
    <row r="132" spans="1:2" ht="34.5" x14ac:dyDescent="0.25">
      <c r="A132" s="535" t="s">
        <v>1133</v>
      </c>
      <c r="B132" s="533" t="s">
        <v>1279</v>
      </c>
    </row>
    <row r="133" spans="1:2" ht="17.25" x14ac:dyDescent="0.25">
      <c r="A133" s="535" t="s">
        <v>214</v>
      </c>
      <c r="B133" s="533" t="s">
        <v>1138</v>
      </c>
    </row>
    <row r="134" spans="1:2" ht="17.25" x14ac:dyDescent="0.25">
      <c r="A134" s="535" t="s">
        <v>837</v>
      </c>
      <c r="B134" s="551" t="s">
        <v>1142</v>
      </c>
    </row>
    <row r="135" spans="1:2" ht="17.25" x14ac:dyDescent="0.25">
      <c r="A135" s="535" t="s">
        <v>215</v>
      </c>
      <c r="B135" s="533" t="s">
        <v>1134</v>
      </c>
    </row>
    <row r="136" spans="1:2" s="366" customFormat="1" ht="17.25" x14ac:dyDescent="0.25">
      <c r="A136" s="538" t="s">
        <v>230</v>
      </c>
      <c r="B136" s="534" t="s">
        <v>1135</v>
      </c>
    </row>
    <row r="137" spans="1:2" s="364" customFormat="1" ht="24.95" customHeight="1" thickBot="1" x14ac:dyDescent="0.3">
      <c r="A137" s="877" t="s">
        <v>1301</v>
      </c>
      <c r="B137" s="877"/>
    </row>
    <row r="138" spans="1:2" s="366" customFormat="1" ht="24.95" customHeight="1" thickBot="1" x14ac:dyDescent="0.3">
      <c r="A138" s="865" t="s">
        <v>1354</v>
      </c>
      <c r="B138" s="866"/>
    </row>
    <row r="139" spans="1:2" s="377" customFormat="1" ht="21.95" customHeight="1" x14ac:dyDescent="0.25">
      <c r="A139" s="885" t="s">
        <v>1301</v>
      </c>
      <c r="B139" s="885"/>
    </row>
    <row r="140" spans="1:2" s="366" customFormat="1" ht="15.75" x14ac:dyDescent="0.25">
      <c r="A140" s="542" t="s">
        <v>1164</v>
      </c>
      <c r="B140" s="543" t="s">
        <v>1114</v>
      </c>
    </row>
    <row r="141" spans="1:2" s="366" customFormat="1" ht="17.25" x14ac:dyDescent="0.25">
      <c r="A141" s="535" t="s">
        <v>995</v>
      </c>
      <c r="B141" s="551" t="s">
        <v>1274</v>
      </c>
    </row>
    <row r="142" spans="1:2" s="366" customFormat="1" ht="17.25" x14ac:dyDescent="0.25">
      <c r="A142" s="535" t="s">
        <v>617</v>
      </c>
      <c r="B142" s="536" t="s">
        <v>653</v>
      </c>
    </row>
    <row r="143" spans="1:2" s="366" customFormat="1" ht="17.25" x14ac:dyDescent="0.25">
      <c r="A143" s="535" t="s">
        <v>229</v>
      </c>
      <c r="B143" s="533" t="s">
        <v>1137</v>
      </c>
    </row>
    <row r="144" spans="1:2" s="366" customFormat="1" ht="17.25" x14ac:dyDescent="0.25">
      <c r="A144" s="535" t="s">
        <v>326</v>
      </c>
      <c r="B144" s="533" t="s">
        <v>1137</v>
      </c>
    </row>
    <row r="145" spans="1:2" s="366" customFormat="1" ht="17.25" x14ac:dyDescent="0.25">
      <c r="A145" s="535" t="s">
        <v>325</v>
      </c>
      <c r="B145" s="551" t="s">
        <v>1163</v>
      </c>
    </row>
    <row r="146" spans="1:2" s="366" customFormat="1" ht="34.5" x14ac:dyDescent="0.25">
      <c r="A146" s="535" t="s">
        <v>615</v>
      </c>
      <c r="B146" s="533" t="s">
        <v>967</v>
      </c>
    </row>
    <row r="147" spans="1:2" s="366" customFormat="1" ht="17.25" x14ac:dyDescent="0.25">
      <c r="A147" s="535" t="s">
        <v>585</v>
      </c>
      <c r="B147" s="551" t="s">
        <v>589</v>
      </c>
    </row>
    <row r="148" spans="1:2" s="366" customFormat="1" ht="17.25" x14ac:dyDescent="0.25">
      <c r="A148" s="535" t="s">
        <v>905</v>
      </c>
      <c r="B148" s="551" t="s">
        <v>1140</v>
      </c>
    </row>
    <row r="149" spans="1:2" s="366" customFormat="1" ht="34.5" x14ac:dyDescent="0.25">
      <c r="A149" s="535" t="s">
        <v>1133</v>
      </c>
      <c r="B149" s="533" t="s">
        <v>1279</v>
      </c>
    </row>
    <row r="150" spans="1:2" s="366" customFormat="1" ht="17.25" x14ac:dyDescent="0.25">
      <c r="A150" s="535" t="s">
        <v>214</v>
      </c>
      <c r="B150" s="533" t="s">
        <v>1138</v>
      </c>
    </row>
    <row r="151" spans="1:2" s="366" customFormat="1" ht="17.25" x14ac:dyDescent="0.25">
      <c r="A151" s="535" t="s">
        <v>837</v>
      </c>
      <c r="B151" s="551" t="s">
        <v>1142</v>
      </c>
    </row>
    <row r="152" spans="1:2" s="366" customFormat="1" ht="17.25" x14ac:dyDescent="0.25">
      <c r="A152" s="535" t="s">
        <v>215</v>
      </c>
      <c r="B152" s="533" t="s">
        <v>1134</v>
      </c>
    </row>
    <row r="153" spans="1:2" s="378" customFormat="1" ht="17.25" x14ac:dyDescent="0.25">
      <c r="A153" s="538" t="s">
        <v>230</v>
      </c>
      <c r="B153" s="534" t="s">
        <v>1135</v>
      </c>
    </row>
    <row r="154" spans="1:2" s="379" customFormat="1" ht="24.95" customHeight="1" thickBot="1" x14ac:dyDescent="0.25">
      <c r="A154" s="888" t="s">
        <v>1301</v>
      </c>
      <c r="B154" s="888"/>
    </row>
    <row r="155" spans="1:2" s="366" customFormat="1" ht="24.95" customHeight="1" thickBot="1" x14ac:dyDescent="0.3">
      <c r="A155" s="865" t="s">
        <v>1355</v>
      </c>
      <c r="B155" s="866"/>
    </row>
    <row r="156" spans="1:2" s="377" customFormat="1" ht="57" customHeight="1" x14ac:dyDescent="0.25">
      <c r="A156" s="882" t="s">
        <v>1252</v>
      </c>
      <c r="B156" s="882"/>
    </row>
    <row r="157" spans="1:2" s="366" customFormat="1" ht="15.75" x14ac:dyDescent="0.25">
      <c r="A157" s="542" t="s">
        <v>1164</v>
      </c>
      <c r="B157" s="543" t="s">
        <v>1114</v>
      </c>
    </row>
    <row r="158" spans="1:2" s="366" customFormat="1" ht="17.25" x14ac:dyDescent="0.25">
      <c r="A158" s="535" t="s">
        <v>1276</v>
      </c>
      <c r="B158" s="551" t="s">
        <v>1274</v>
      </c>
    </row>
    <row r="159" spans="1:2" s="366" customFormat="1" ht="17.25" x14ac:dyDescent="0.25">
      <c r="A159" s="535" t="s">
        <v>617</v>
      </c>
      <c r="B159" s="536" t="s">
        <v>890</v>
      </c>
    </row>
    <row r="160" spans="1:2" s="366" customFormat="1" ht="17.25" x14ac:dyDescent="0.25">
      <c r="A160" s="535" t="s">
        <v>229</v>
      </c>
      <c r="B160" s="533" t="s">
        <v>1137</v>
      </c>
    </row>
    <row r="161" spans="1:2" s="366" customFormat="1" ht="17.25" x14ac:dyDescent="0.25">
      <c r="A161" s="535" t="s">
        <v>325</v>
      </c>
      <c r="B161" s="551" t="s">
        <v>1137</v>
      </c>
    </row>
    <row r="162" spans="1:2" s="366" customFormat="1" ht="17.25" x14ac:dyDescent="0.25">
      <c r="A162" s="535" t="s">
        <v>887</v>
      </c>
      <c r="B162" s="536" t="s">
        <v>891</v>
      </c>
    </row>
    <row r="163" spans="1:2" s="366" customFormat="1" ht="17.25" x14ac:dyDescent="0.25">
      <c r="A163" s="535" t="s">
        <v>888</v>
      </c>
      <c r="B163" s="536" t="s">
        <v>1000</v>
      </c>
    </row>
    <row r="164" spans="1:2" s="366" customFormat="1" ht="17.25" x14ac:dyDescent="0.25">
      <c r="A164" s="535" t="s">
        <v>905</v>
      </c>
      <c r="B164" s="551" t="s">
        <v>1140</v>
      </c>
    </row>
    <row r="165" spans="1:2" s="366" customFormat="1" ht="34.5" x14ac:dyDescent="0.25">
      <c r="A165" s="535" t="s">
        <v>1144</v>
      </c>
      <c r="B165" s="533" t="s">
        <v>1279</v>
      </c>
    </row>
    <row r="166" spans="1:2" s="366" customFormat="1" ht="17.25" x14ac:dyDescent="0.25">
      <c r="A166" s="535" t="s">
        <v>214</v>
      </c>
      <c r="B166" s="533" t="s">
        <v>1138</v>
      </c>
    </row>
    <row r="167" spans="1:2" s="366" customFormat="1" ht="17.25" x14ac:dyDescent="0.25">
      <c r="A167" s="535" t="s">
        <v>837</v>
      </c>
      <c r="B167" s="551" t="s">
        <v>1142</v>
      </c>
    </row>
    <row r="168" spans="1:2" s="366" customFormat="1" ht="17.25" x14ac:dyDescent="0.25">
      <c r="A168" s="535" t="s">
        <v>215</v>
      </c>
      <c r="B168" s="533" t="s">
        <v>1134</v>
      </c>
    </row>
    <row r="169" spans="1:2" s="366" customFormat="1" ht="15" customHeight="1" x14ac:dyDescent="0.25">
      <c r="A169" s="538" t="s">
        <v>230</v>
      </c>
      <c r="B169" s="534" t="s">
        <v>1135</v>
      </c>
    </row>
    <row r="170" spans="1:2" s="376" customFormat="1" ht="24.95" customHeight="1" thickBot="1" x14ac:dyDescent="0.3">
      <c r="A170" s="877" t="s">
        <v>1301</v>
      </c>
      <c r="B170" s="877"/>
    </row>
    <row r="171" spans="1:2" s="366" customFormat="1" ht="24.95" customHeight="1" thickBot="1" x14ac:dyDescent="0.3">
      <c r="A171" s="865" t="s">
        <v>1356</v>
      </c>
      <c r="B171" s="866"/>
    </row>
    <row r="172" spans="1:2" s="377" customFormat="1" ht="21.95" customHeight="1" x14ac:dyDescent="0.25">
      <c r="A172" s="886" t="s">
        <v>1301</v>
      </c>
      <c r="B172" s="887"/>
    </row>
    <row r="173" spans="1:2" s="366" customFormat="1" ht="15.75" x14ac:dyDescent="0.25">
      <c r="A173" s="542" t="s">
        <v>1164</v>
      </c>
      <c r="B173" s="543" t="s">
        <v>1114</v>
      </c>
    </row>
    <row r="174" spans="1:2" s="366" customFormat="1" ht="17.25" x14ac:dyDescent="0.25">
      <c r="A174" s="535" t="s">
        <v>1276</v>
      </c>
      <c r="B174" s="551" t="s">
        <v>1274</v>
      </c>
    </row>
    <row r="175" spans="1:2" s="366" customFormat="1" ht="19.5" customHeight="1" x14ac:dyDescent="0.25">
      <c r="A175" s="535" t="s">
        <v>1145</v>
      </c>
      <c r="B175" s="536" t="s">
        <v>710</v>
      </c>
    </row>
    <row r="176" spans="1:2" s="366" customFormat="1" ht="53.25" customHeight="1" x14ac:dyDescent="0.25">
      <c r="A176" s="535" t="s">
        <v>614</v>
      </c>
      <c r="B176" s="537" t="s">
        <v>1255</v>
      </c>
    </row>
    <row r="177" spans="1:2" s="366" customFormat="1" ht="52.5" customHeight="1" x14ac:dyDescent="0.25">
      <c r="A177" s="535" t="s">
        <v>678</v>
      </c>
      <c r="B177" s="537" t="s">
        <v>1146</v>
      </c>
    </row>
    <row r="178" spans="1:2" s="366" customFormat="1" ht="17.25" x14ac:dyDescent="0.25">
      <c r="A178" s="535" t="s">
        <v>324</v>
      </c>
      <c r="B178" s="551" t="s">
        <v>656</v>
      </c>
    </row>
    <row r="179" spans="1:2" s="366" customFormat="1" ht="51.75" x14ac:dyDescent="0.25">
      <c r="A179" s="535" t="s">
        <v>325</v>
      </c>
      <c r="B179" s="533" t="s">
        <v>1282</v>
      </c>
    </row>
    <row r="180" spans="1:2" s="366" customFormat="1" ht="34.5" x14ac:dyDescent="0.25">
      <c r="A180" s="535" t="s">
        <v>615</v>
      </c>
      <c r="B180" s="533" t="s">
        <v>967</v>
      </c>
    </row>
    <row r="181" spans="1:2" s="366" customFormat="1" ht="17.25" x14ac:dyDescent="0.25">
      <c r="A181" s="535" t="s">
        <v>1195</v>
      </c>
      <c r="B181" s="551" t="s">
        <v>588</v>
      </c>
    </row>
    <row r="182" spans="1:2" s="366" customFormat="1" ht="17.25" x14ac:dyDescent="0.25">
      <c r="A182" s="535" t="s">
        <v>328</v>
      </c>
      <c r="B182" s="533" t="s">
        <v>1196</v>
      </c>
    </row>
    <row r="183" spans="1:2" s="366" customFormat="1" ht="17.25" x14ac:dyDescent="0.25">
      <c r="A183" s="535" t="s">
        <v>329</v>
      </c>
      <c r="B183" s="533" t="s">
        <v>1197</v>
      </c>
    </row>
    <row r="184" spans="1:2" s="366" customFormat="1" ht="17.25" x14ac:dyDescent="0.25">
      <c r="A184" s="535" t="s">
        <v>616</v>
      </c>
      <c r="B184" s="536" t="s">
        <v>699</v>
      </c>
    </row>
    <row r="185" spans="1:2" s="366" customFormat="1" ht="34.5" x14ac:dyDescent="0.25">
      <c r="A185" s="535" t="s">
        <v>679</v>
      </c>
      <c r="B185" s="537" t="s">
        <v>1254</v>
      </c>
    </row>
    <row r="186" spans="1:2" s="366" customFormat="1" ht="34.5" x14ac:dyDescent="0.25">
      <c r="A186" s="549" t="s">
        <v>1046</v>
      </c>
      <c r="B186" s="537" t="s">
        <v>1198</v>
      </c>
    </row>
    <row r="187" spans="1:2" s="366" customFormat="1" ht="17.25" x14ac:dyDescent="0.25">
      <c r="A187" s="535" t="s">
        <v>1199</v>
      </c>
      <c r="B187" s="537" t="s">
        <v>1200</v>
      </c>
    </row>
    <row r="188" spans="1:2" s="366" customFormat="1" ht="17.25" x14ac:dyDescent="0.25">
      <c r="A188" s="535" t="s">
        <v>612</v>
      </c>
      <c r="B188" s="537" t="s">
        <v>1201</v>
      </c>
    </row>
    <row r="189" spans="1:2" s="366" customFormat="1" ht="17.25" x14ac:dyDescent="0.25">
      <c r="A189" s="535" t="s">
        <v>837</v>
      </c>
      <c r="B189" s="551" t="s">
        <v>838</v>
      </c>
    </row>
    <row r="190" spans="1:2" s="366" customFormat="1" ht="15" customHeight="1" x14ac:dyDescent="0.25">
      <c r="A190" s="538" t="s">
        <v>1001</v>
      </c>
      <c r="B190" s="539" t="s">
        <v>700</v>
      </c>
    </row>
    <row r="191" spans="1:2" s="376" customFormat="1" ht="24.95" customHeight="1" thickBot="1" x14ac:dyDescent="0.3">
      <c r="A191" s="877" t="s">
        <v>1301</v>
      </c>
      <c r="B191" s="878"/>
    </row>
    <row r="192" spans="1:2" s="366" customFormat="1" ht="24.95" customHeight="1" thickBot="1" x14ac:dyDescent="0.3">
      <c r="A192" s="865" t="s">
        <v>1357</v>
      </c>
      <c r="B192" s="866"/>
    </row>
    <row r="193" spans="1:2" s="377" customFormat="1" ht="21.95" customHeight="1" x14ac:dyDescent="0.25">
      <c r="A193" s="886" t="s">
        <v>1301</v>
      </c>
      <c r="B193" s="887"/>
    </row>
    <row r="194" spans="1:2" s="366" customFormat="1" ht="15.75" x14ac:dyDescent="0.25">
      <c r="A194" s="542" t="s">
        <v>1164</v>
      </c>
      <c r="B194" s="543" t="s">
        <v>1114</v>
      </c>
    </row>
    <row r="195" spans="1:2" s="366" customFormat="1" ht="17.25" x14ac:dyDescent="0.25">
      <c r="A195" s="535" t="s">
        <v>1276</v>
      </c>
      <c r="B195" s="551" t="s">
        <v>1274</v>
      </c>
    </row>
    <row r="196" spans="1:2" s="366" customFormat="1" ht="17.25" x14ac:dyDescent="0.25">
      <c r="A196" s="535" t="s">
        <v>637</v>
      </c>
      <c r="B196" s="536" t="s">
        <v>655</v>
      </c>
    </row>
    <row r="197" spans="1:2" s="366" customFormat="1" ht="17.25" x14ac:dyDescent="0.25">
      <c r="A197" s="535" t="s">
        <v>677</v>
      </c>
      <c r="B197" s="536" t="s">
        <v>654</v>
      </c>
    </row>
    <row r="198" spans="1:2" s="366" customFormat="1" ht="17.25" x14ac:dyDescent="0.25">
      <c r="A198" s="535" t="s">
        <v>229</v>
      </c>
      <c r="B198" s="533" t="s">
        <v>1137</v>
      </c>
    </row>
    <row r="199" spans="1:2" s="366" customFormat="1" ht="17.25" x14ac:dyDescent="0.25">
      <c r="A199" s="535" t="s">
        <v>326</v>
      </c>
      <c r="B199" s="533" t="s">
        <v>1137</v>
      </c>
    </row>
    <row r="200" spans="1:2" s="366" customFormat="1" ht="17.25" x14ac:dyDescent="0.25">
      <c r="A200" s="535" t="s">
        <v>324</v>
      </c>
      <c r="B200" s="551" t="s">
        <v>656</v>
      </c>
    </row>
    <row r="201" spans="1:2" s="366" customFormat="1" ht="34.5" x14ac:dyDescent="0.25">
      <c r="A201" s="535" t="s">
        <v>325</v>
      </c>
      <c r="B201" s="533" t="s">
        <v>966</v>
      </c>
    </row>
    <row r="202" spans="1:2" s="366" customFormat="1" ht="17.25" x14ac:dyDescent="0.25">
      <c r="A202" s="535" t="s">
        <v>610</v>
      </c>
      <c r="B202" s="551" t="s">
        <v>698</v>
      </c>
    </row>
    <row r="203" spans="1:2" s="366" customFormat="1" ht="34.5" x14ac:dyDescent="0.25">
      <c r="A203" s="549" t="s">
        <v>1147</v>
      </c>
      <c r="B203" s="536" t="s">
        <v>697</v>
      </c>
    </row>
    <row r="204" spans="1:2" s="366" customFormat="1" ht="17.25" x14ac:dyDescent="0.25">
      <c r="A204" s="535" t="s">
        <v>612</v>
      </c>
      <c r="B204" s="536" t="s">
        <v>701</v>
      </c>
    </row>
    <row r="205" spans="1:2" s="366" customFormat="1" ht="17.25" x14ac:dyDescent="0.25">
      <c r="A205" s="535" t="s">
        <v>837</v>
      </c>
      <c r="B205" s="551" t="s">
        <v>838</v>
      </c>
    </row>
    <row r="206" spans="1:2" s="366" customFormat="1" ht="17.25" x14ac:dyDescent="0.25">
      <c r="A206" s="538" t="s">
        <v>1001</v>
      </c>
      <c r="B206" s="539" t="s">
        <v>700</v>
      </c>
    </row>
    <row r="207" spans="1:2" s="379" customFormat="1" ht="24.95" customHeight="1" thickBot="1" x14ac:dyDescent="0.25">
      <c r="A207" s="877" t="s">
        <v>1301</v>
      </c>
      <c r="B207" s="878"/>
    </row>
    <row r="208" spans="1:2" s="366" customFormat="1" ht="19.5" thickBot="1" x14ac:dyDescent="0.3">
      <c r="A208" s="865" t="s">
        <v>1358</v>
      </c>
      <c r="B208" s="869"/>
    </row>
    <row r="209" spans="1:2" s="377" customFormat="1" ht="21.95" customHeight="1" x14ac:dyDescent="0.25">
      <c r="A209" s="891" t="s">
        <v>1301</v>
      </c>
      <c r="B209" s="892"/>
    </row>
    <row r="210" spans="1:2" s="366" customFormat="1" ht="15.75" x14ac:dyDescent="0.25">
      <c r="A210" s="542" t="s">
        <v>1164</v>
      </c>
      <c r="B210" s="543" t="s">
        <v>1114</v>
      </c>
    </row>
    <row r="211" spans="1:2" s="366" customFormat="1" ht="17.25" x14ac:dyDescent="0.25">
      <c r="A211" s="535" t="s">
        <v>1276</v>
      </c>
      <c r="B211" s="551" t="s">
        <v>1274</v>
      </c>
    </row>
    <row r="212" spans="1:2" s="366" customFormat="1" ht="17.25" x14ac:dyDescent="0.25">
      <c r="A212" s="535" t="s">
        <v>884</v>
      </c>
      <c r="B212" s="551" t="s">
        <v>924</v>
      </c>
    </row>
    <row r="213" spans="1:2" s="366" customFormat="1" ht="17.25" x14ac:dyDescent="0.25">
      <c r="A213" s="535" t="s">
        <v>1010</v>
      </c>
      <c r="B213" s="551" t="s">
        <v>49</v>
      </c>
    </row>
    <row r="214" spans="1:2" s="366" customFormat="1" ht="17.25" x14ac:dyDescent="0.25">
      <c r="A214" s="535" t="s">
        <v>892</v>
      </c>
      <c r="B214" s="551" t="s">
        <v>1283</v>
      </c>
    </row>
    <row r="215" spans="1:2" s="366" customFormat="1" ht="17.25" x14ac:dyDescent="0.25">
      <c r="A215" s="535" t="s">
        <v>326</v>
      </c>
      <c r="B215" s="551" t="s">
        <v>1137</v>
      </c>
    </row>
    <row r="216" spans="1:2" s="366" customFormat="1" ht="17.25" x14ac:dyDescent="0.25">
      <c r="A216" s="535" t="s">
        <v>324</v>
      </c>
      <c r="B216" s="551" t="s">
        <v>971</v>
      </c>
    </row>
    <row r="217" spans="1:2" s="366" customFormat="1" ht="51.75" x14ac:dyDescent="0.25">
      <c r="A217" s="535" t="s">
        <v>325</v>
      </c>
      <c r="B217" s="533" t="s">
        <v>972</v>
      </c>
    </row>
    <row r="218" spans="1:2" s="366" customFormat="1" ht="17.25" x14ac:dyDescent="0.25">
      <c r="A218" s="535" t="s">
        <v>596</v>
      </c>
      <c r="B218" s="551" t="s">
        <v>1284</v>
      </c>
    </row>
    <row r="219" spans="1:2" s="366" customFormat="1" ht="17.25" x14ac:dyDescent="0.25">
      <c r="A219" s="535" t="s">
        <v>1150</v>
      </c>
      <c r="B219" s="551" t="s">
        <v>1151</v>
      </c>
    </row>
    <row r="220" spans="1:2" s="366" customFormat="1" ht="17.25" x14ac:dyDescent="0.25">
      <c r="A220" s="535" t="s">
        <v>1133</v>
      </c>
      <c r="B220" s="533" t="s">
        <v>1152</v>
      </c>
    </row>
    <row r="221" spans="1:2" s="366" customFormat="1" ht="17.25" x14ac:dyDescent="0.25">
      <c r="A221" s="535" t="s">
        <v>1002</v>
      </c>
      <c r="B221" s="533" t="s">
        <v>1153</v>
      </c>
    </row>
    <row r="222" spans="1:2" s="366" customFormat="1" ht="17.25" x14ac:dyDescent="0.25">
      <c r="A222" s="535" t="s">
        <v>1003</v>
      </c>
      <c r="B222" s="551" t="s">
        <v>839</v>
      </c>
    </row>
    <row r="223" spans="1:2" s="366" customFormat="1" ht="17.25" x14ac:dyDescent="0.25">
      <c r="A223" s="535" t="s">
        <v>597</v>
      </c>
      <c r="B223" s="533" t="s">
        <v>1154</v>
      </c>
    </row>
    <row r="224" spans="1:2" s="366" customFormat="1" ht="17.25" x14ac:dyDescent="0.25">
      <c r="A224" s="535" t="s">
        <v>230</v>
      </c>
      <c r="B224" s="533" t="s">
        <v>1155</v>
      </c>
    </row>
    <row r="225" spans="1:2" s="366" customFormat="1" ht="17.25" x14ac:dyDescent="0.25">
      <c r="A225" s="538" t="s">
        <v>919</v>
      </c>
      <c r="B225" s="534" t="s">
        <v>1156</v>
      </c>
    </row>
    <row r="226" spans="1:2" s="376" customFormat="1" ht="24.95" customHeight="1" thickBot="1" x14ac:dyDescent="0.3">
      <c r="A226" s="877" t="s">
        <v>1301</v>
      </c>
      <c r="B226" s="878"/>
    </row>
    <row r="227" spans="1:2" s="366" customFormat="1" ht="24.95" customHeight="1" thickBot="1" x14ac:dyDescent="0.3">
      <c r="A227" s="889" t="s">
        <v>1359</v>
      </c>
      <c r="B227" s="890"/>
    </row>
    <row r="228" spans="1:2" s="365" customFormat="1" ht="21.95" customHeight="1" x14ac:dyDescent="0.25">
      <c r="A228" s="893" t="s">
        <v>1253</v>
      </c>
      <c r="B228" s="892"/>
    </row>
    <row r="229" spans="1:2" ht="15.75" x14ac:dyDescent="0.25">
      <c r="A229" s="542" t="s">
        <v>1115</v>
      </c>
      <c r="B229" s="543" t="s">
        <v>1114</v>
      </c>
    </row>
    <row r="230" spans="1:2" ht="32.25" x14ac:dyDescent="0.25">
      <c r="A230" s="535" t="s">
        <v>1162</v>
      </c>
      <c r="B230" s="533" t="s">
        <v>1364</v>
      </c>
    </row>
    <row r="231" spans="1:2" ht="17.25" x14ac:dyDescent="0.25">
      <c r="A231" s="535" t="s">
        <v>1057</v>
      </c>
      <c r="B231" s="551" t="s">
        <v>1159</v>
      </c>
    </row>
    <row r="232" spans="1:2" ht="17.25" x14ac:dyDescent="0.25">
      <c r="A232" s="535" t="s">
        <v>1004</v>
      </c>
      <c r="B232" s="551" t="s">
        <v>1160</v>
      </c>
    </row>
    <row r="233" spans="1:2" s="369" customFormat="1" ht="17.25" x14ac:dyDescent="0.25">
      <c r="A233" s="535" t="s">
        <v>214</v>
      </c>
      <c r="B233" s="551" t="s">
        <v>1161</v>
      </c>
    </row>
    <row r="234" spans="1:2" ht="17.25" x14ac:dyDescent="0.25">
      <c r="A234" s="538" t="s">
        <v>1005</v>
      </c>
      <c r="B234" s="562" t="s">
        <v>1285</v>
      </c>
    </row>
    <row r="235" spans="1:2" s="364" customFormat="1" ht="24.95" customHeight="1" thickBot="1" x14ac:dyDescent="0.3">
      <c r="A235" s="894" t="s">
        <v>1301</v>
      </c>
      <c r="B235" s="895"/>
    </row>
    <row r="236" spans="1:2" ht="24.95" customHeight="1" thickBot="1" x14ac:dyDescent="0.3">
      <c r="A236" s="889" t="s">
        <v>1360</v>
      </c>
      <c r="B236" s="890"/>
    </row>
    <row r="237" spans="1:2" s="365" customFormat="1" ht="21.95" customHeight="1" x14ac:dyDescent="0.25">
      <c r="A237" s="885" t="s">
        <v>1301</v>
      </c>
      <c r="B237" s="882"/>
    </row>
    <row r="238" spans="1:2" ht="15.75" x14ac:dyDescent="0.25">
      <c r="A238" s="542" t="s">
        <v>1164</v>
      </c>
      <c r="B238" s="543" t="s">
        <v>1114</v>
      </c>
    </row>
    <row r="239" spans="1:2" ht="17.25" x14ac:dyDescent="0.25">
      <c r="A239" s="535" t="s">
        <v>1066</v>
      </c>
      <c r="B239" s="551" t="s">
        <v>1291</v>
      </c>
    </row>
    <row r="240" spans="1:2" ht="17.25" x14ac:dyDescent="0.25">
      <c r="A240" s="535" t="s">
        <v>1067</v>
      </c>
      <c r="B240" s="551" t="s">
        <v>1068</v>
      </c>
    </row>
    <row r="241" spans="1:2" ht="17.25" x14ac:dyDescent="0.25">
      <c r="A241" s="535" t="s">
        <v>887</v>
      </c>
      <c r="B241" s="551" t="s">
        <v>1069</v>
      </c>
    </row>
    <row r="242" spans="1:2" ht="17.25" x14ac:dyDescent="0.25">
      <c r="A242" s="535" t="s">
        <v>907</v>
      </c>
      <c r="B242" s="551" t="s">
        <v>1289</v>
      </c>
    </row>
    <row r="243" spans="1:2" ht="17.25" x14ac:dyDescent="0.25">
      <c r="A243" s="535" t="s">
        <v>1035</v>
      </c>
      <c r="B243" s="563" t="s">
        <v>1290</v>
      </c>
    </row>
    <row r="244" spans="1:2" ht="17.25" x14ac:dyDescent="0.25">
      <c r="A244" s="538" t="s">
        <v>908</v>
      </c>
      <c r="B244" s="564" t="s">
        <v>1137</v>
      </c>
    </row>
    <row r="245" spans="1:2" ht="17.25" x14ac:dyDescent="0.25">
      <c r="A245" s="565" t="s">
        <v>1287</v>
      </c>
      <c r="B245" s="564" t="s">
        <v>1137</v>
      </c>
    </row>
    <row r="246" spans="1:2" ht="17.25" x14ac:dyDescent="0.25">
      <c r="A246" s="565" t="s">
        <v>1288</v>
      </c>
      <c r="B246" s="564" t="s">
        <v>1137</v>
      </c>
    </row>
    <row r="247" spans="1:2" ht="17.25" x14ac:dyDescent="0.25">
      <c r="A247" s="565" t="s">
        <v>1286</v>
      </c>
      <c r="B247" s="566" t="s">
        <v>1310</v>
      </c>
    </row>
    <row r="248" spans="1:2" x14ac:dyDescent="0.25"/>
    <row r="249" spans="1:2" hidden="1" x14ac:dyDescent="0.25"/>
    <row r="250" spans="1:2" hidden="1" x14ac:dyDescent="0.25"/>
    <row r="251" spans="1:2" hidden="1" x14ac:dyDescent="0.25"/>
    <row r="252" spans="1:2" hidden="1" x14ac:dyDescent="0.25"/>
    <row r="253" spans="1:2" hidden="1" x14ac:dyDescent="0.25"/>
    <row r="254" spans="1:2" hidden="1" x14ac:dyDescent="0.25">
      <c r="A254" s="455"/>
    </row>
    <row r="255" spans="1:2" x14ac:dyDescent="0.25"/>
    <row r="256" spans="1:2"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sheetData>
  <sheetProtection password="FF80" sheet="1" objects="1" scenarios="1"/>
  <mergeCells count="42">
    <mergeCell ref="A170:B170"/>
    <mergeCell ref="A236:B236"/>
    <mergeCell ref="A237:B237"/>
    <mergeCell ref="A226:B226"/>
    <mergeCell ref="A207:B207"/>
    <mergeCell ref="A193:B193"/>
    <mergeCell ref="A208:B208"/>
    <mergeCell ref="A209:B209"/>
    <mergeCell ref="A227:B227"/>
    <mergeCell ref="A228:B228"/>
    <mergeCell ref="A235:B235"/>
    <mergeCell ref="A1:B1"/>
    <mergeCell ref="A2:B2"/>
    <mergeCell ref="A192:B192"/>
    <mergeCell ref="A88:B88"/>
    <mergeCell ref="A114:B114"/>
    <mergeCell ref="A115:B115"/>
    <mergeCell ref="A138:B138"/>
    <mergeCell ref="A139:B139"/>
    <mergeCell ref="A155:B155"/>
    <mergeCell ref="A156:B156"/>
    <mergeCell ref="A171:B171"/>
    <mergeCell ref="A172:B172"/>
    <mergeCell ref="A113:B113"/>
    <mergeCell ref="A137:B137"/>
    <mergeCell ref="A191:B191"/>
    <mergeCell ref="A154:B154"/>
    <mergeCell ref="A87:B87"/>
    <mergeCell ref="A4:B4"/>
    <mergeCell ref="A5:B5"/>
    <mergeCell ref="A21:B21"/>
    <mergeCell ref="A22:B22"/>
    <mergeCell ref="A23:B23"/>
    <mergeCell ref="A24:B24"/>
    <mergeCell ref="A25:B25"/>
    <mergeCell ref="A48:B48"/>
    <mergeCell ref="A49:B49"/>
    <mergeCell ref="A69:B69"/>
    <mergeCell ref="A70:B70"/>
    <mergeCell ref="A47:B47"/>
    <mergeCell ref="A68:B68"/>
    <mergeCell ref="A86:B86"/>
  </mergeCells>
  <hyperlinks>
    <hyperlink ref="A22" location="'Auth Agent Contact Information'!A1" display="Auth. Agent Contact Information"/>
    <hyperlink ref="A4" location="Facesheet!A1" display="Grant Subaward Face Sheet"/>
    <hyperlink ref="A87" location="Equipment!A1" display="Equipment"/>
    <hyperlink ref="B92" r:id="rId1" tooltip="FEMA Authorized Equipment List (AEL)" display="https://www.fema.gov/authorized-equipment-list"/>
    <hyperlink ref="B124" r:id="rId2" tooltip=" CSTI Tracking Number Request Form"/>
    <hyperlink ref="A24:B24" location="'Project Ledger'!A1" tooltip="Section 4: Project Ledger" display="Section 4:  PROJECT LEDGER"/>
    <hyperlink ref="A48:B48" location="Planning!A1" tooltip="Section 5: Planning" display="Section 5:  PLANNING"/>
    <hyperlink ref="A69:B69" location="Organization!A1" tooltip="Section 6:  ORGANIZATION" display="Section 6:  ORGANIZATION"/>
    <hyperlink ref="A114:B114" location="Training!A1" tooltip="Section 8: Training" display="Section 8:  TRAINING"/>
    <hyperlink ref="A155:B155" location="'Indirect Costs'!A1" tooltip="Section 11:  INDIRECT COST" display="Section 11:  INDIRECT COST"/>
    <hyperlink ref="A171:B171" location="'Consultant-Contractor'!A1" tooltip="Section 12:  CONSULTANT / CONTRACTOR" display="Section 12:  CONSULTANT / CONTRACTOR"/>
    <hyperlink ref="A192:B192" location="Personnel!A1" tooltip="Section 13:  PERSONNEL" display="Section 13:  PERSONNEL"/>
    <hyperlink ref="A208:B208" location="Match!A1" tooltip="Section 14:  MATCH" display="Section 14:  MATCH"/>
    <hyperlink ref="A227:B227" location="'Auth. Agent'!A1" tooltip="Section 15:  AUTHORIZED AGENT" display="Section 15:  AUTHORIZED AGENT"/>
    <hyperlink ref="A236:B236" location="'ICR Summary'!A1" tooltip="Section 16: ICR Summary" display="Section 16:  ICR SUMMARY"/>
    <hyperlink ref="A4:B4" location="Facesheet!A1" tooltip="Grant Subaward Face Sheet" display="Section 2:   GRANT SUBAWARD FACE SHEET"/>
    <hyperlink ref="A22:B22" location="'Auth Agent Contact Information'!A1" tooltip="Section 3:  AUTHORIZED AGENT CONTACT INFORMATION" display="Section 3:  AUTHORIZED AGENT CONTACT INFORMATION"/>
    <hyperlink ref="A87:B87" location="Equipment!A1" tooltip="Section 7:  EQUIPMENT" display="Section 7:  EQUIPMENT"/>
    <hyperlink ref="A138:B138" location="'M&amp;A'!A1" tooltip="Section 10:  M&amp;A" display="Section 10:  M&amp;A"/>
  </hyperlinks>
  <printOptions horizontalCentered="1"/>
  <pageMargins left="0.15" right="0.15" top="0.5" bottom="0.5" header="0.25" footer="0.25"/>
  <pageSetup scale="60" fitToHeight="0" orientation="landscape" useFirstPageNumber="1" r:id="rId3"/>
  <headerFooter scaleWithDoc="0">
    <oddHeader>&amp;C&amp;"Century Gothic,Regular"CALIFORNIA GOVERNOR'S OFFICE OF EMERGENCY SERVICES (Cal OES)</oddHeader>
    <oddFooter>&amp;L&amp;"Tahoma,Regular"EMPG-S FMFW (NON-MACRO) v1.20 - 2020&amp;R&amp;A</oddFooter>
  </headerFooter>
  <rowBreaks count="4" manualBreakCount="4">
    <brk id="86" max="1" man="1"/>
    <brk id="154" max="1" man="1"/>
    <brk id="191" max="1" man="1"/>
    <brk id="235" max="1" man="1"/>
  </rowBreaks>
  <tableParts count="1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pageSetUpPr fitToPage="1"/>
  </sheetPr>
  <dimension ref="A1:XFC327"/>
  <sheetViews>
    <sheetView showGridLines="0" zoomScale="70" zoomScaleNormal="70" zoomScaleSheetLayoutView="80" zoomScalePageLayoutView="60" workbookViewId="0">
      <selection sqref="A1:J1"/>
    </sheetView>
  </sheetViews>
  <sheetFormatPr defaultColWidth="0" defaultRowHeight="12.75" zeroHeight="1" x14ac:dyDescent="0.2"/>
  <cols>
    <col min="1" max="1" width="13.28515625" style="326" customWidth="1"/>
    <col min="2" max="2" width="11.7109375" style="326" customWidth="1"/>
    <col min="3" max="3" width="14.28515625" style="326" customWidth="1"/>
    <col min="4" max="4" width="22.28515625" style="326" customWidth="1"/>
    <col min="5" max="5" width="22.140625" style="326" customWidth="1"/>
    <col min="6" max="6" width="22.28515625" style="326" customWidth="1"/>
    <col min="7" max="7" width="22.42578125" style="326" customWidth="1"/>
    <col min="8" max="8" width="24" style="326" customWidth="1"/>
    <col min="9" max="9" width="22.7109375" style="326" customWidth="1"/>
    <col min="10" max="10" width="24" style="326" customWidth="1"/>
    <col min="11" max="11" width="0.140625" style="326" customWidth="1"/>
    <col min="12" max="12" width="15.42578125" style="326" hidden="1" customWidth="1"/>
    <col min="13" max="13" width="8.7109375" style="326" hidden="1" customWidth="1"/>
    <col min="14" max="15" width="5.7109375" style="326" hidden="1" customWidth="1"/>
    <col min="16" max="21" width="9.140625" style="326" hidden="1" customWidth="1"/>
    <col min="22" max="16380" width="0" style="326" hidden="1"/>
    <col min="16381" max="16381" width="2.42578125" style="326" hidden="1" customWidth="1"/>
    <col min="16382" max="16382" width="1.42578125" style="326" hidden="1" customWidth="1"/>
    <col min="16383" max="16383" width="2.85546875" style="326" hidden="1" customWidth="1"/>
    <col min="16384" max="16384" width="0.5703125" style="326" hidden="1" customWidth="1"/>
  </cols>
  <sheetData>
    <row r="1" spans="1:16" s="283" customFormat="1" ht="32.25" customHeight="1" x14ac:dyDescent="0.2">
      <c r="A1" s="905" t="s">
        <v>863</v>
      </c>
      <c r="B1" s="905"/>
      <c r="C1" s="905"/>
      <c r="D1" s="905"/>
      <c r="E1" s="905"/>
      <c r="F1" s="905"/>
      <c r="G1" s="905"/>
      <c r="H1" s="905"/>
      <c r="I1" s="905"/>
      <c r="J1" s="905"/>
      <c r="K1" s="282"/>
      <c r="L1" s="282"/>
      <c r="M1" s="282"/>
      <c r="N1" s="282"/>
      <c r="O1" s="282"/>
    </row>
    <row r="2" spans="1:16" s="283" customFormat="1" ht="23.25" customHeight="1" x14ac:dyDescent="0.2">
      <c r="A2" s="906" t="s">
        <v>864</v>
      </c>
      <c r="B2" s="906"/>
      <c r="C2" s="907"/>
      <c r="D2" s="907"/>
      <c r="E2" s="471" t="s">
        <v>783</v>
      </c>
      <c r="F2" s="472"/>
      <c r="G2" s="471" t="s">
        <v>1202</v>
      </c>
      <c r="H2" s="508"/>
      <c r="I2" s="471" t="s">
        <v>880</v>
      </c>
      <c r="J2" s="506"/>
      <c r="K2" s="284"/>
      <c r="L2" s="285"/>
      <c r="M2" s="285"/>
      <c r="N2" s="285"/>
      <c r="O2" s="285"/>
    </row>
    <row r="3" spans="1:16" s="288" customFormat="1" ht="39.75" customHeight="1" x14ac:dyDescent="0.4">
      <c r="A3" s="908" t="s">
        <v>862</v>
      </c>
      <c r="B3" s="908"/>
      <c r="C3" s="908"/>
      <c r="D3" s="908"/>
      <c r="E3" s="908"/>
      <c r="F3" s="908"/>
      <c r="G3" s="908"/>
      <c r="H3" s="908"/>
      <c r="I3" s="908"/>
      <c r="J3" s="908"/>
      <c r="K3" s="286"/>
      <c r="L3" s="287"/>
      <c r="M3" s="287"/>
      <c r="N3" s="287"/>
      <c r="O3" s="287"/>
    </row>
    <row r="4" spans="1:16" s="290" customFormat="1" ht="21" customHeight="1" x14ac:dyDescent="0.2">
      <c r="A4" s="909" t="s">
        <v>881</v>
      </c>
      <c r="B4" s="909"/>
      <c r="C4" s="909"/>
      <c r="D4" s="909"/>
      <c r="E4" s="909"/>
      <c r="F4" s="909"/>
      <c r="G4" s="909"/>
      <c r="H4" s="909"/>
      <c r="I4" s="909"/>
      <c r="J4" s="909"/>
      <c r="K4" s="289"/>
      <c r="L4" s="289"/>
      <c r="M4" s="289"/>
      <c r="N4" s="289"/>
      <c r="O4" s="289"/>
    </row>
    <row r="5" spans="1:16" s="283" customFormat="1" ht="27" customHeight="1" x14ac:dyDescent="0.25">
      <c r="A5" s="904" t="s">
        <v>882</v>
      </c>
      <c r="B5" s="904"/>
      <c r="C5" s="904"/>
      <c r="D5" s="904"/>
      <c r="E5" s="904"/>
      <c r="F5" s="904"/>
      <c r="G5" s="904"/>
      <c r="H5" s="904"/>
      <c r="I5" s="904"/>
      <c r="J5" s="904"/>
      <c r="K5" s="291"/>
      <c r="L5" s="291"/>
      <c r="M5" s="291"/>
      <c r="N5" s="291"/>
      <c r="O5" s="291"/>
    </row>
    <row r="6" spans="1:16" s="293" customFormat="1" ht="28.5" customHeight="1" x14ac:dyDescent="0.25">
      <c r="A6" s="897" t="s">
        <v>883</v>
      </c>
      <c r="B6" s="897"/>
      <c r="C6" s="898"/>
      <c r="D6" s="898"/>
      <c r="E6" s="898"/>
      <c r="F6" s="898"/>
      <c r="G6" s="898"/>
      <c r="H6" s="292" t="s">
        <v>968</v>
      </c>
      <c r="I6" s="899"/>
      <c r="J6" s="899"/>
      <c r="L6" s="294"/>
      <c r="M6" s="294"/>
      <c r="N6" s="294"/>
      <c r="O6" s="294"/>
    </row>
    <row r="7" spans="1:16" s="293" customFormat="1" ht="34.5" customHeight="1" x14ac:dyDescent="0.25">
      <c r="A7" s="897" t="s">
        <v>658</v>
      </c>
      <c r="B7" s="897"/>
      <c r="C7" s="897"/>
      <c r="D7" s="900"/>
      <c r="E7" s="900"/>
      <c r="F7" s="900"/>
      <c r="G7" s="900"/>
      <c r="H7" s="292" t="s">
        <v>969</v>
      </c>
      <c r="I7" s="901"/>
      <c r="J7" s="901"/>
      <c r="L7" s="295"/>
      <c r="M7" s="295"/>
      <c r="N7" s="295"/>
      <c r="O7" s="295"/>
    </row>
    <row r="8" spans="1:16" s="296" customFormat="1" ht="34.5" customHeight="1" x14ac:dyDescent="0.25">
      <c r="A8" s="897" t="s">
        <v>1203</v>
      </c>
      <c r="B8" s="897"/>
      <c r="C8" s="897"/>
      <c r="D8" s="897"/>
      <c r="E8" s="902"/>
      <c r="F8" s="902"/>
      <c r="G8" s="902"/>
      <c r="H8" s="903"/>
      <c r="I8" s="903"/>
      <c r="J8" s="349"/>
      <c r="K8" s="291"/>
      <c r="M8" s="910"/>
      <c r="N8" s="910"/>
      <c r="O8" s="910"/>
    </row>
    <row r="9" spans="1:16" s="285" customFormat="1" ht="15.75" customHeight="1" x14ac:dyDescent="0.3">
      <c r="A9" s="911" t="s">
        <v>1204</v>
      </c>
      <c r="B9" s="911"/>
      <c r="C9" s="911"/>
      <c r="D9" s="911"/>
      <c r="E9" s="911"/>
      <c r="F9" s="911"/>
      <c r="G9" s="911"/>
      <c r="H9" s="297" t="s">
        <v>1205</v>
      </c>
      <c r="I9" s="297"/>
      <c r="J9" s="381" t="s">
        <v>1206</v>
      </c>
      <c r="K9" s="298"/>
      <c r="M9" s="298"/>
      <c r="N9" s="298"/>
      <c r="O9" s="298"/>
    </row>
    <row r="10" spans="1:16" s="302" customFormat="1" ht="34.5" customHeight="1" x14ac:dyDescent="0.25">
      <c r="A10" s="917" t="s">
        <v>784</v>
      </c>
      <c r="B10" s="917"/>
      <c r="C10" s="917"/>
      <c r="D10" s="926"/>
      <c r="E10" s="926"/>
      <c r="F10" s="926"/>
      <c r="G10" s="926"/>
      <c r="H10" s="896"/>
      <c r="I10" s="896"/>
      <c r="J10" s="350"/>
      <c r="K10" s="299"/>
      <c r="L10" s="300"/>
      <c r="M10" s="295"/>
      <c r="N10" s="295"/>
      <c r="O10" s="295"/>
      <c r="P10" s="301"/>
    </row>
    <row r="11" spans="1:16" s="302" customFormat="1" ht="15.75" customHeight="1" x14ac:dyDescent="0.2">
      <c r="A11" s="913" t="s">
        <v>1207</v>
      </c>
      <c r="B11" s="913"/>
      <c r="C11" s="913"/>
      <c r="D11" s="913"/>
      <c r="E11" s="913"/>
      <c r="F11" s="913"/>
      <c r="G11" s="913"/>
      <c r="H11" s="914" t="s">
        <v>1208</v>
      </c>
      <c r="I11" s="914"/>
      <c r="J11" s="517" t="s">
        <v>1206</v>
      </c>
      <c r="K11" s="303"/>
      <c r="L11" s="301"/>
      <c r="M11" s="303"/>
      <c r="N11" s="303"/>
      <c r="O11" s="303"/>
      <c r="P11" s="301"/>
    </row>
    <row r="12" spans="1:16" s="304" customFormat="1" ht="34.5" customHeight="1" x14ac:dyDescent="0.25">
      <c r="A12" s="922" t="s">
        <v>1327</v>
      </c>
      <c r="B12" s="923"/>
      <c r="C12" s="923"/>
      <c r="D12" s="924" t="s">
        <v>1318</v>
      </c>
      <c r="E12" s="925"/>
      <c r="F12" s="925"/>
      <c r="G12" s="915" t="s">
        <v>659</v>
      </c>
      <c r="H12" s="501">
        <v>43857</v>
      </c>
      <c r="I12" s="916" t="s">
        <v>1256</v>
      </c>
      <c r="J12" s="502">
        <v>44495</v>
      </c>
      <c r="L12" s="305"/>
      <c r="M12" s="306"/>
      <c r="N12" s="307"/>
      <c r="O12" s="307"/>
      <c r="P12" s="308"/>
    </row>
    <row r="13" spans="1:16" s="296" customFormat="1" ht="15.75" customHeight="1" x14ac:dyDescent="0.2">
      <c r="A13" s="923"/>
      <c r="B13" s="923"/>
      <c r="C13" s="923"/>
      <c r="D13" s="925"/>
      <c r="E13" s="925"/>
      <c r="F13" s="925"/>
      <c r="G13" s="915"/>
      <c r="H13" s="516" t="s">
        <v>1209</v>
      </c>
      <c r="I13" s="916"/>
      <c r="J13" s="516" t="s">
        <v>1326</v>
      </c>
      <c r="K13" s="301"/>
      <c r="L13" s="309"/>
      <c r="M13" s="303"/>
      <c r="N13" s="303"/>
      <c r="O13" s="303"/>
      <c r="P13" s="310"/>
    </row>
    <row r="14" spans="1:16" s="314" customFormat="1" ht="34.5" customHeight="1" x14ac:dyDescent="0.3">
      <c r="A14" s="917" t="s">
        <v>889</v>
      </c>
      <c r="B14" s="917"/>
      <c r="C14" s="917"/>
      <c r="D14" s="918" t="s">
        <v>1345</v>
      </c>
      <c r="E14" s="918"/>
      <c r="F14" s="919" t="s">
        <v>1257</v>
      </c>
      <c r="G14" s="919"/>
      <c r="H14" s="919"/>
      <c r="I14" s="382"/>
      <c r="J14" s="311" t="s">
        <v>986</v>
      </c>
      <c r="K14" s="312"/>
      <c r="L14" s="313"/>
      <c r="M14" s="311"/>
      <c r="N14" s="311"/>
      <c r="O14" s="311"/>
    </row>
    <row r="15" spans="1:16" s="316" customFormat="1" ht="8.25" customHeight="1" x14ac:dyDescent="0.2">
      <c r="A15" s="920"/>
      <c r="B15" s="920"/>
      <c r="C15" s="920"/>
      <c r="D15" s="920"/>
      <c r="E15" s="920"/>
      <c r="F15" s="920"/>
      <c r="G15" s="920"/>
      <c r="H15" s="920"/>
      <c r="I15" s="920"/>
      <c r="J15" s="920"/>
      <c r="K15" s="315"/>
      <c r="L15" s="315"/>
      <c r="M15" s="315"/>
      <c r="N15" s="315"/>
      <c r="O15" s="315"/>
    </row>
    <row r="16" spans="1:16" s="320" customFormat="1" ht="63.75" customHeight="1" x14ac:dyDescent="0.2">
      <c r="A16" s="317" t="s">
        <v>1210</v>
      </c>
      <c r="B16" s="317" t="s">
        <v>145</v>
      </c>
      <c r="C16" s="317" t="s">
        <v>366</v>
      </c>
      <c r="D16" s="380" t="s">
        <v>1211</v>
      </c>
      <c r="E16" s="380" t="s">
        <v>1212</v>
      </c>
      <c r="F16" s="380" t="s">
        <v>1213</v>
      </c>
      <c r="G16" s="318" t="s">
        <v>1214</v>
      </c>
      <c r="H16" s="319" t="s">
        <v>1215</v>
      </c>
      <c r="I16" s="318" t="s">
        <v>1216</v>
      </c>
      <c r="J16" s="318" t="s">
        <v>1217</v>
      </c>
      <c r="K16" s="921"/>
      <c r="M16" s="912"/>
      <c r="N16" s="912"/>
      <c r="O16" s="912"/>
    </row>
    <row r="17" spans="1:15" s="320" customFormat="1" ht="24.95" customHeight="1" x14ac:dyDescent="0.2">
      <c r="A17" s="383">
        <v>8</v>
      </c>
      <c r="B17" s="394">
        <v>2020</v>
      </c>
      <c r="C17" s="394" t="s">
        <v>1319</v>
      </c>
      <c r="D17" s="507"/>
      <c r="E17" s="386"/>
      <c r="F17" s="389"/>
      <c r="G17" s="387"/>
      <c r="H17" s="385"/>
      <c r="I17" s="392">
        <f>SUM(G17:H17)</f>
        <v>0</v>
      </c>
      <c r="J17" s="392">
        <f>SUM(I17,E17,D17)</f>
        <v>0</v>
      </c>
      <c r="K17" s="921"/>
      <c r="M17" s="912"/>
      <c r="N17" s="912"/>
      <c r="O17" s="912"/>
    </row>
    <row r="18" spans="1:15" s="320" customFormat="1" ht="24.95" customHeight="1" x14ac:dyDescent="0.2">
      <c r="A18" s="383">
        <v>9</v>
      </c>
      <c r="B18" s="384" t="s">
        <v>785</v>
      </c>
      <c r="C18" s="384" t="s">
        <v>785</v>
      </c>
      <c r="D18" s="507"/>
      <c r="E18" s="386"/>
      <c r="F18" s="390"/>
      <c r="G18" s="505"/>
      <c r="H18" s="385"/>
      <c r="I18" s="392">
        <f>SUM(G18:H18)</f>
        <v>0</v>
      </c>
      <c r="J18" s="392">
        <f>SUM(I18,E18,D18)</f>
        <v>0</v>
      </c>
      <c r="K18" s="921"/>
      <c r="M18" s="912"/>
      <c r="N18" s="912"/>
      <c r="O18" s="912"/>
    </row>
    <row r="19" spans="1:15" s="320" customFormat="1" ht="24.95" customHeight="1" x14ac:dyDescent="0.2">
      <c r="A19" s="383">
        <v>10</v>
      </c>
      <c r="B19" s="384" t="s">
        <v>785</v>
      </c>
      <c r="C19" s="384" t="s">
        <v>785</v>
      </c>
      <c r="D19" s="507"/>
      <c r="E19" s="386"/>
      <c r="F19" s="390"/>
      <c r="G19" s="387"/>
      <c r="H19" s="385"/>
      <c r="I19" s="392">
        <f>SUM(G19:H19)</f>
        <v>0</v>
      </c>
      <c r="J19" s="392">
        <f>SUM(I19,E19,D19)</f>
        <v>0</v>
      </c>
      <c r="K19" s="921"/>
      <c r="M19" s="912"/>
      <c r="N19" s="912"/>
      <c r="O19" s="912"/>
    </row>
    <row r="20" spans="1:15" s="320" customFormat="1" ht="24.95" customHeight="1" x14ac:dyDescent="0.2">
      <c r="A20" s="383">
        <v>11</v>
      </c>
      <c r="B20" s="384" t="s">
        <v>785</v>
      </c>
      <c r="C20" s="384" t="s">
        <v>785</v>
      </c>
      <c r="D20" s="507"/>
      <c r="E20" s="386"/>
      <c r="F20" s="390"/>
      <c r="G20" s="387"/>
      <c r="H20" s="385"/>
      <c r="I20" s="392">
        <f>SUM(G20:H20)</f>
        <v>0</v>
      </c>
      <c r="J20" s="392">
        <f>SUM(I20,E20,D20)</f>
        <v>0</v>
      </c>
      <c r="K20" s="921"/>
      <c r="M20" s="912"/>
      <c r="N20" s="912"/>
      <c r="O20" s="912"/>
    </row>
    <row r="21" spans="1:15" s="320" customFormat="1" ht="24.95" customHeight="1" x14ac:dyDescent="0.2">
      <c r="A21" s="383">
        <v>12</v>
      </c>
      <c r="B21" s="384" t="s">
        <v>785</v>
      </c>
      <c r="C21" s="384" t="s">
        <v>785</v>
      </c>
      <c r="D21" s="507"/>
      <c r="E21" s="386"/>
      <c r="F21" s="391"/>
      <c r="G21" s="387"/>
      <c r="H21" s="385"/>
      <c r="I21" s="392">
        <f>SUM(G21:H21)</f>
        <v>0</v>
      </c>
      <c r="J21" s="392">
        <f>SUM(I21,E21,D21)</f>
        <v>0</v>
      </c>
      <c r="K21" s="921"/>
      <c r="M21" s="912"/>
      <c r="N21" s="912"/>
      <c r="O21" s="912"/>
    </row>
    <row r="22" spans="1:15" s="322" customFormat="1" ht="27.75" customHeight="1" x14ac:dyDescent="0.25">
      <c r="A22" s="347" t="s">
        <v>1218</v>
      </c>
      <c r="B22" s="393" t="s">
        <v>216</v>
      </c>
      <c r="C22" s="348" t="s">
        <v>1219</v>
      </c>
      <c r="D22" s="392">
        <f>SUM(D17:D21)</f>
        <v>0</v>
      </c>
      <c r="E22" s="392">
        <f>SUM(E17:E21)</f>
        <v>0</v>
      </c>
      <c r="F22" s="392">
        <f>SUM(D22:E22)</f>
        <v>0</v>
      </c>
      <c r="G22" s="392">
        <f>SUM(G17:G21)</f>
        <v>0</v>
      </c>
      <c r="H22" s="392">
        <f>SUM(H17:H21)</f>
        <v>0</v>
      </c>
      <c r="I22" s="392">
        <f>SUM(I17:I21)</f>
        <v>0</v>
      </c>
      <c r="J22" s="392">
        <f>SUM(J17:J21)</f>
        <v>0</v>
      </c>
      <c r="K22" s="321"/>
      <c r="M22" s="323"/>
      <c r="N22" s="323"/>
      <c r="O22" s="323"/>
    </row>
    <row r="23" spans="1:15" s="325" customFormat="1" ht="137.25" customHeight="1" x14ac:dyDescent="0.25">
      <c r="A23" s="928" t="s">
        <v>1220</v>
      </c>
      <c r="B23" s="928"/>
      <c r="C23" s="928"/>
      <c r="D23" s="928"/>
      <c r="E23" s="928"/>
      <c r="F23" s="928"/>
      <c r="G23" s="928"/>
      <c r="H23" s="928"/>
      <c r="I23" s="928"/>
      <c r="J23" s="928"/>
      <c r="K23" s="324"/>
      <c r="M23" s="324"/>
      <c r="N23" s="324"/>
      <c r="O23" s="324"/>
    </row>
    <row r="24" spans="1:15" s="283" customFormat="1" ht="94.5" customHeight="1" x14ac:dyDescent="0.2">
      <c r="A24" s="929" t="s">
        <v>1221</v>
      </c>
      <c r="B24" s="929"/>
      <c r="C24" s="929"/>
      <c r="D24" s="929"/>
      <c r="E24" s="929"/>
      <c r="F24" s="929"/>
      <c r="G24" s="929"/>
      <c r="H24" s="929"/>
      <c r="I24" s="929"/>
      <c r="J24" s="929"/>
      <c r="K24" s="326"/>
      <c r="M24" s="327"/>
      <c r="N24" s="327"/>
      <c r="O24" s="327"/>
    </row>
    <row r="25" spans="1:15" s="283" customFormat="1" ht="20.25" customHeight="1" x14ac:dyDescent="0.25">
      <c r="A25" s="930" t="s">
        <v>984</v>
      </c>
      <c r="B25" s="930"/>
      <c r="C25" s="930"/>
      <c r="D25" s="930"/>
      <c r="E25" s="930"/>
      <c r="F25" s="930"/>
      <c r="G25" s="930"/>
      <c r="H25" s="930"/>
      <c r="I25" s="930"/>
      <c r="J25" s="930"/>
      <c r="K25" s="326"/>
      <c r="M25" s="307"/>
      <c r="N25" s="307"/>
      <c r="O25" s="307"/>
    </row>
    <row r="26" spans="1:15" s="325" customFormat="1" ht="34.5" customHeight="1" x14ac:dyDescent="0.25">
      <c r="A26" s="313" t="s">
        <v>367</v>
      </c>
      <c r="B26" s="931"/>
      <c r="C26" s="931"/>
      <c r="D26" s="931"/>
      <c r="E26" s="931"/>
      <c r="F26" s="328" t="s">
        <v>368</v>
      </c>
      <c r="G26" s="931"/>
      <c r="H26" s="931"/>
      <c r="I26" s="931"/>
      <c r="J26" s="931"/>
      <c r="K26" s="329"/>
      <c r="L26" s="329"/>
      <c r="M26" s="330"/>
      <c r="N26" s="330"/>
      <c r="O26" s="330"/>
    </row>
    <row r="27" spans="1:15" s="283" customFormat="1" ht="34.5" customHeight="1" x14ac:dyDescent="0.25">
      <c r="A27" s="932" t="s">
        <v>369</v>
      </c>
      <c r="B27" s="932"/>
      <c r="C27" s="932"/>
      <c r="D27" s="933"/>
      <c r="E27" s="933"/>
      <c r="F27" s="328" t="s">
        <v>370</v>
      </c>
      <c r="G27" s="934"/>
      <c r="H27" s="934"/>
      <c r="I27" s="331" t="s">
        <v>1222</v>
      </c>
      <c r="J27" s="388"/>
      <c r="K27" s="326"/>
      <c r="L27" s="332"/>
      <c r="M27" s="332"/>
      <c r="N27" s="332"/>
      <c r="O27" s="332"/>
    </row>
    <row r="28" spans="1:15" s="283" customFormat="1" ht="34.5" customHeight="1" x14ac:dyDescent="0.25">
      <c r="A28" s="313" t="s">
        <v>371</v>
      </c>
      <c r="B28" s="313"/>
      <c r="C28" s="935"/>
      <c r="D28" s="935"/>
      <c r="E28" s="935"/>
      <c r="F28" s="935"/>
      <c r="G28" s="328" t="s">
        <v>206</v>
      </c>
      <c r="H28" s="936"/>
      <c r="I28" s="936"/>
      <c r="J28" s="936"/>
      <c r="K28" s="333"/>
      <c r="L28" s="334"/>
      <c r="M28" s="334"/>
      <c r="N28" s="334"/>
      <c r="O28" s="334"/>
    </row>
    <row r="29" spans="1:15" s="336" customFormat="1" ht="34.5" customHeight="1" x14ac:dyDescent="0.25">
      <c r="A29" s="897" t="s">
        <v>1308</v>
      </c>
      <c r="B29" s="897"/>
      <c r="C29" s="897"/>
      <c r="D29" s="897"/>
      <c r="E29" s="937"/>
      <c r="F29" s="937"/>
      <c r="G29" s="938"/>
      <c r="H29" s="938"/>
      <c r="I29" s="938"/>
      <c r="J29" s="938"/>
      <c r="K29" s="335"/>
      <c r="L29" s="335"/>
      <c r="M29" s="335"/>
      <c r="N29" s="335"/>
      <c r="O29" s="335"/>
    </row>
    <row r="30" spans="1:15" s="283" customFormat="1" ht="5.25" customHeight="1" x14ac:dyDescent="0.25">
      <c r="A30" s="927"/>
      <c r="B30" s="927"/>
      <c r="C30" s="927"/>
      <c r="D30" s="927"/>
      <c r="E30" s="927"/>
      <c r="F30" s="927"/>
      <c r="G30" s="927"/>
      <c r="H30" s="927"/>
      <c r="I30" s="927"/>
      <c r="J30" s="927"/>
      <c r="K30" s="337"/>
      <c r="L30" s="338"/>
      <c r="M30" s="338"/>
      <c r="N30" s="338"/>
      <c r="O30" s="338"/>
    </row>
    <row r="31" spans="1:15" s="283" customFormat="1" ht="18.75" customHeight="1" x14ac:dyDescent="0.2">
      <c r="A31" s="940" t="s">
        <v>865</v>
      </c>
      <c r="B31" s="940"/>
      <c r="C31" s="940"/>
      <c r="D31" s="940"/>
      <c r="E31" s="940"/>
      <c r="F31" s="940"/>
      <c r="G31" s="940"/>
      <c r="H31" s="940"/>
      <c r="I31" s="940"/>
      <c r="J31" s="940"/>
      <c r="K31" s="326"/>
      <c r="L31" s="339"/>
      <c r="M31" s="340"/>
      <c r="N31" s="340"/>
      <c r="O31" s="340"/>
    </row>
    <row r="32" spans="1:15" s="283" customFormat="1" ht="21.75" customHeight="1" x14ac:dyDescent="0.3">
      <c r="A32" s="941" t="s">
        <v>372</v>
      </c>
      <c r="B32" s="941"/>
      <c r="C32" s="941"/>
      <c r="D32" s="941"/>
      <c r="E32" s="941"/>
      <c r="F32" s="941"/>
      <c r="G32" s="941"/>
      <c r="H32" s="941"/>
      <c r="I32" s="941"/>
      <c r="J32" s="941"/>
      <c r="K32" s="326"/>
      <c r="L32" s="341"/>
      <c r="M32" s="342"/>
      <c r="N32" s="342"/>
      <c r="O32" s="342"/>
    </row>
    <row r="33" spans="1:11" s="283" customFormat="1" ht="34.5" customHeight="1" x14ac:dyDescent="0.2">
      <c r="A33" s="942"/>
      <c r="B33" s="942"/>
      <c r="C33" s="942"/>
      <c r="D33" s="942"/>
      <c r="E33" s="942"/>
      <c r="F33" s="339"/>
      <c r="G33" s="942"/>
      <c r="H33" s="942"/>
      <c r="I33" s="942"/>
      <c r="J33" s="942"/>
      <c r="K33" s="326"/>
    </row>
    <row r="34" spans="1:11" s="283" customFormat="1" ht="15" x14ac:dyDescent="0.2">
      <c r="A34" s="943" t="s">
        <v>1223</v>
      </c>
      <c r="B34" s="943"/>
      <c r="C34" s="943"/>
      <c r="D34" s="943"/>
      <c r="E34" s="343" t="s">
        <v>1224</v>
      </c>
      <c r="F34" s="341"/>
      <c r="G34" s="944" t="s">
        <v>1225</v>
      </c>
      <c r="H34" s="944"/>
      <c r="I34" s="944"/>
      <c r="J34" s="344" t="s">
        <v>1224</v>
      </c>
      <c r="K34" s="326"/>
    </row>
    <row r="35" spans="1:11" s="283" customFormat="1" x14ac:dyDescent="0.2">
      <c r="A35" s="939"/>
      <c r="B35" s="939"/>
      <c r="C35" s="939"/>
      <c r="D35" s="939"/>
      <c r="E35" s="939"/>
      <c r="F35" s="939"/>
      <c r="G35" s="939"/>
      <c r="H35" s="939"/>
      <c r="I35" s="939"/>
      <c r="J35" s="939"/>
      <c r="K35" s="326"/>
    </row>
    <row r="36" spans="1:11" x14ac:dyDescent="0.2"/>
    <row r="37" spans="1:11" ht="15" hidden="1" x14ac:dyDescent="0.2">
      <c r="C37" s="345"/>
    </row>
    <row r="38" spans="1:11" hidden="1" x14ac:dyDescent="0.2"/>
    <row r="39" spans="1:11" hidden="1" x14ac:dyDescent="0.2">
      <c r="D39" s="320"/>
    </row>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spans="4:4" ht="12" hidden="1" customHeight="1" x14ac:dyDescent="0.2"/>
    <row r="50" spans="4:4" hidden="1" x14ac:dyDescent="0.2"/>
    <row r="51" spans="4:4" hidden="1" x14ac:dyDescent="0.2"/>
    <row r="52" spans="4:4" hidden="1" x14ac:dyDescent="0.2"/>
    <row r="53" spans="4:4" hidden="1" x14ac:dyDescent="0.2"/>
    <row r="54" spans="4:4" hidden="1" x14ac:dyDescent="0.2"/>
    <row r="55" spans="4:4" hidden="1" x14ac:dyDescent="0.2"/>
    <row r="56" spans="4:4" hidden="1" x14ac:dyDescent="0.2">
      <c r="D56" s="346"/>
    </row>
    <row r="57" spans="4:4" hidden="1" x14ac:dyDescent="0.2"/>
    <row r="58" spans="4:4" hidden="1" x14ac:dyDescent="0.2"/>
    <row r="59" spans="4:4" hidden="1" x14ac:dyDescent="0.2"/>
    <row r="60" spans="4:4" hidden="1" x14ac:dyDescent="0.2"/>
    <row r="61" spans="4:4" hidden="1" x14ac:dyDescent="0.2"/>
    <row r="62" spans="4:4" hidden="1" x14ac:dyDescent="0.2"/>
    <row r="63" spans="4:4" hidden="1" x14ac:dyDescent="0.2"/>
    <row r="64" spans="4: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4:9" hidden="1" x14ac:dyDescent="0.2"/>
    <row r="98" spans="4:9" hidden="1" x14ac:dyDescent="0.2"/>
    <row r="99" spans="4:9" hidden="1" x14ac:dyDescent="0.2"/>
    <row r="100" spans="4:9" hidden="1" x14ac:dyDescent="0.2"/>
    <row r="101" spans="4:9" hidden="1" x14ac:dyDescent="0.2"/>
    <row r="102" spans="4:9" hidden="1" x14ac:dyDescent="0.2"/>
    <row r="103" spans="4:9" hidden="1" x14ac:dyDescent="0.2"/>
    <row r="104" spans="4:9" hidden="1" x14ac:dyDescent="0.2"/>
    <row r="105" spans="4:9" hidden="1" x14ac:dyDescent="0.2"/>
    <row r="106" spans="4:9" hidden="1" x14ac:dyDescent="0.2">
      <c r="D106" s="320"/>
      <c r="G106" s="320"/>
      <c r="H106" s="320"/>
      <c r="I106" s="320"/>
    </row>
    <row r="107" spans="4:9" hidden="1" x14ac:dyDescent="0.2"/>
    <row r="108" spans="4:9" hidden="1" x14ac:dyDescent="0.2"/>
    <row r="109" spans="4:9" hidden="1" x14ac:dyDescent="0.2"/>
    <row r="110" spans="4:9" hidden="1" x14ac:dyDescent="0.2"/>
    <row r="111" spans="4:9" hidden="1" x14ac:dyDescent="0.2"/>
    <row r="112" spans="4:9"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sheetData>
  <sheetProtection password="FF80" sheet="1" objects="1" scenarios="1" formatColumns="0" autoFilter="0"/>
  <mergeCells count="53">
    <mergeCell ref="A35:J35"/>
    <mergeCell ref="A31:J31"/>
    <mergeCell ref="A32:J32"/>
    <mergeCell ref="A33:E33"/>
    <mergeCell ref="G33:J33"/>
    <mergeCell ref="A34:D34"/>
    <mergeCell ref="G34:I34"/>
    <mergeCell ref="A30:J30"/>
    <mergeCell ref="A23:J23"/>
    <mergeCell ref="A24:J24"/>
    <mergeCell ref="A25:J25"/>
    <mergeCell ref="B26:E26"/>
    <mergeCell ref="G26:J26"/>
    <mergeCell ref="A27:C27"/>
    <mergeCell ref="D27:E27"/>
    <mergeCell ref="G27:H27"/>
    <mergeCell ref="C28:F28"/>
    <mergeCell ref="H28:J28"/>
    <mergeCell ref="A29:D29"/>
    <mergeCell ref="E29:F29"/>
    <mergeCell ref="G29:J29"/>
    <mergeCell ref="M8:O8"/>
    <mergeCell ref="A9:G9"/>
    <mergeCell ref="M16:O21"/>
    <mergeCell ref="A11:G11"/>
    <mergeCell ref="H11:I11"/>
    <mergeCell ref="G12:G13"/>
    <mergeCell ref="I12:I13"/>
    <mergeCell ref="A14:C14"/>
    <mergeCell ref="D14:E14"/>
    <mergeCell ref="F14:H14"/>
    <mergeCell ref="A15:J15"/>
    <mergeCell ref="K16:K21"/>
    <mergeCell ref="A12:C13"/>
    <mergeCell ref="D12:F13"/>
    <mergeCell ref="A10:C10"/>
    <mergeCell ref="D10:G10"/>
    <mergeCell ref="A5:J5"/>
    <mergeCell ref="A1:J1"/>
    <mergeCell ref="A2:B2"/>
    <mergeCell ref="C2:D2"/>
    <mergeCell ref="A3:J3"/>
    <mergeCell ref="A4:J4"/>
    <mergeCell ref="H10:I10"/>
    <mergeCell ref="A6:B6"/>
    <mergeCell ref="C6:G6"/>
    <mergeCell ref="I6:J6"/>
    <mergeCell ref="A7:C7"/>
    <mergeCell ref="D7:G7"/>
    <mergeCell ref="I7:J7"/>
    <mergeCell ref="A8:D8"/>
    <mergeCell ref="E8:G8"/>
    <mergeCell ref="H8:I8"/>
  </mergeCells>
  <conditionalFormatting sqref="A17:A20">
    <cfRule type="expression" dxfId="302" priority="7" stopIfTrue="1">
      <formula>#REF!&gt;0</formula>
    </cfRule>
  </conditionalFormatting>
  <conditionalFormatting sqref="A21">
    <cfRule type="expression" dxfId="301" priority="6" stopIfTrue="1">
      <formula>#REF!&gt;0</formula>
    </cfRule>
  </conditionalFormatting>
  <conditionalFormatting sqref="G17">
    <cfRule type="expression" dxfId="300" priority="5" stopIfTrue="1">
      <formula>#REF!&gt;0</formula>
    </cfRule>
  </conditionalFormatting>
  <conditionalFormatting sqref="G18">
    <cfRule type="expression" dxfId="299" priority="4" stopIfTrue="1">
      <formula>#REF!&gt;0</formula>
    </cfRule>
  </conditionalFormatting>
  <conditionalFormatting sqref="G19">
    <cfRule type="expression" dxfId="298" priority="3" stopIfTrue="1">
      <formula>#REF!&gt;0</formula>
    </cfRule>
  </conditionalFormatting>
  <conditionalFormatting sqref="G20">
    <cfRule type="expression" dxfId="297" priority="2" stopIfTrue="1">
      <formula>#REF!&gt;0</formula>
    </cfRule>
  </conditionalFormatting>
  <conditionalFormatting sqref="G21">
    <cfRule type="expression" dxfId="296" priority="1" stopIfTrue="1">
      <formula>#REF!&gt;0</formula>
    </cfRule>
  </conditionalFormatting>
  <dataValidations xWindow="345" yWindow="787" count="49">
    <dataValidation allowBlank="1" showErrorMessage="1" promptTitle="For Cal OES Use Only" prompt="Do not enter information." sqref="J2 F2"/>
    <dataValidation operator="equal" allowBlank="1" showErrorMessage="1" errorTitle="Federal Employee ID Number" error="Enter the full nine digit Federal Employer ID number for the Implementing Agency.(XX-XXXXXXXX)" promptTitle="Federal Employee ID Number" prompt="Enter the full nine digit Federal Employer ID number for the Implementing Agency." sqref="E29:F29"/>
    <dataValidation allowBlank="1" showErrorMessage="1" promptTitle="City" prompt="Enter the city of the payment mailing address." sqref="G27:H27"/>
    <dataValidation allowBlank="1" showErrorMessage="1" errorTitle="Signature Date" error="Enter the signature date this document is signed. (mm/dd/yy)" promptTitle="Signature Date." prompt="Enter the signature date this document is signed. (mm/dd/yy)" sqref="H28:J28"/>
    <dataValidation type="whole" operator="greaterThanOrEqual" allowBlank="1" showErrorMessage="1" promptTitle="8F. Total Match " prompt="In-Kind Match for the fund source selected on number 8. " sqref="H17">
      <formula1>0</formula1>
    </dataValidation>
    <dataValidation type="whole" operator="greaterThanOrEqual" allowBlank="1" showErrorMessage="1" promptTitle="9F. Total Match " prompt="In-Kind Match for the fund source selected on number 9. " sqref="H18">
      <formula1>0</formula1>
    </dataValidation>
    <dataValidation type="whole" operator="greaterThanOrEqual" allowBlank="1" showErrorMessage="1" promptTitle="10F. Total Match " prompt="In-Kind Match for the fund source selected on number 10. " sqref="H19">
      <formula1>0</formula1>
    </dataValidation>
    <dataValidation type="whole" operator="greaterThanOrEqual" allowBlank="1" showErrorMessage="1" promptTitle="11F. Total Match " prompt="In-Kind Match for the fund source selected on number 11. " sqref="H20">
      <formula1>0</formula1>
    </dataValidation>
    <dataValidation type="whole" operator="greaterThanOrEqual" allowBlank="1" showErrorMessage="1" promptTitle="12F. Total Match " prompt="In-Kind Match for the fund source selected on number 12. " sqref="H21">
      <formula1>0</formula1>
    </dataValidation>
    <dataValidation type="whole" operator="greaterThanOrEqual" allowBlank="1" showErrorMessage="1" promptTitle="8D. Cash Match" prompt="Cash Match for fund source selected on number 8." sqref="G17">
      <formula1>0</formula1>
    </dataValidation>
    <dataValidation type="whole" operator="greaterThanOrEqual" allowBlank="1" showErrorMessage="1" promptTitle="9D. Cash Match" prompt="Cash Match for fund source selected on number 9." sqref="G18">
      <formula1>0</formula1>
    </dataValidation>
    <dataValidation type="whole" operator="greaterThanOrEqual" allowBlank="1" showErrorMessage="1" promptTitle="10D. Cash Match" prompt="Cash Match for fund source selected on number 10." sqref="G19">
      <formula1>0</formula1>
    </dataValidation>
    <dataValidation type="whole" operator="greaterThanOrEqual" allowBlank="1" showErrorMessage="1" promptTitle="11D. Cash Match" prompt="Cash Match for fund source selected on number 11." sqref="G20">
      <formula1>0</formula1>
    </dataValidation>
    <dataValidation type="whole" operator="greaterThanOrEqual" allowBlank="1" showErrorMessage="1" promptTitle="12D. Cash Match" prompt="Cash Match for fund source selected on number 12." sqref="G21">
      <formula1>0</formula1>
    </dataValidation>
    <dataValidation type="whole" operator="greaterThanOrEqual" allowBlank="1" showErrorMessage="1" promptTitle="8B. Federal Funds" prompt="If the fund soure selected for number 8  is a Federal Fund, please provide amount funded. " sqref="E17">
      <formula1>0</formula1>
    </dataValidation>
    <dataValidation type="whole" operator="greaterThanOrEqual" allowBlank="1" showErrorMessage="1" promptTitle="9B. Federal Funds" prompt="If the fund soure selected for number 9 is a Federal Fund, please provide amount funded. " sqref="E18">
      <formula1>0</formula1>
    </dataValidation>
    <dataValidation type="whole" operator="greaterThanOrEqual" allowBlank="1" showErrorMessage="1" promptTitle="10B. Federal Funds" prompt="If the fund soure selected for number 10 is a Federal Fund, please provide amount funded. " sqref="E19">
      <formula1>0</formula1>
    </dataValidation>
    <dataValidation type="whole" operator="greaterThanOrEqual" allowBlank="1" showErrorMessage="1" promptTitle="11B. Federal Funds" prompt="If the fund soure selected for number 11  is a Federal Fund, please provide amount funded. " sqref="E20">
      <formula1>0</formula1>
    </dataValidation>
    <dataValidation type="whole" operator="greaterThanOrEqual" allowBlank="1" showErrorMessage="1" promptTitle="12B. Federal Funds" prompt="If the fund soure selected for number 12 is a Federal Fund, please provide amount funded. " sqref="E21">
      <formula1>0</formula1>
    </dataValidation>
    <dataValidation type="whole" operator="greaterThanOrEqual" allowBlank="1" showErrorMessage="1" promptTitle="8A.  State Funds" prompt="If the fund soure selected for number 8  is a State Fund, please provide amount funded. " sqref="D17">
      <formula1>0</formula1>
    </dataValidation>
    <dataValidation type="whole" operator="greaterThanOrEqual" allowBlank="1" showErrorMessage="1" promptTitle="9A.  State Funds" prompt="If the fund soure selected for number 9 is a State Fund, please provide amount funded. " sqref="D18">
      <formula1>0</formula1>
    </dataValidation>
    <dataValidation type="whole" operator="greaterThanOrEqual" allowBlank="1" showErrorMessage="1" promptTitle="10A.  State Funds" prompt="If the fund soure selected for number 10 is a State Fund, please provide amount funded. " sqref="D19">
      <formula1>0</formula1>
    </dataValidation>
    <dataValidation type="whole" operator="greaterThanOrEqual" allowBlank="1" showErrorMessage="1" promptTitle="11A.  State Funds" prompt="If the fund soure selected for number 11 is a State Fund, please provide amount funded. " sqref="D20">
      <formula1>0</formula1>
    </dataValidation>
    <dataValidation type="whole" operator="greaterThanOrEqual" allowBlank="1" showErrorMessage="1" promptTitle="12A.  State Funds" prompt="If the fund soure selected for number 12  is a State Fund, please provide amount funded. " sqref="D21">
      <formula1>0</formula1>
    </dataValidation>
    <dataValidation type="textLength" allowBlank="1" showErrorMessage="1" errorTitle="Payment Address Zip Code" error="Please enter the complete nine diget zip code" promptTitle="Payment Mailing Zip code +4" prompt="Please enter the complete nine diget zip code for the payment mailing address" sqref="K26:L26">
      <formula1>9</formula1>
      <formula2>10</formula2>
    </dataValidation>
    <dataValidation allowBlank="1" showErrorMessage="1" promptTitle="Certification and Public Records" prompt="Please read item number 13. Certification Found in Row 23A and 14. CA Public Records Act (Found in Row 24A , before signing this document _x000a_" sqref="A23:J23"/>
    <dataValidation allowBlank="1" showErrorMessage="1" promptTitle="Location of Project County" prompt="Enter the County/Operational Area where the project is located. " sqref="H10"/>
    <dataValidation type="textLength" allowBlank="1" showErrorMessage="1" promptTitle="Federally Approved ICR %" prompt="If your Indirect Cost is Fedarally approved, please enter your Federally approved ICR." sqref="I14">
      <formula1>0</formula1>
      <formula2>100</formula2>
    </dataValidation>
    <dataValidation operator="greaterThan" allowBlank="1" showErrorMessage="1" errorTitle="Performance Period End Date" error="Enter the end date of the performance period for the grant. (mm/dd/yy)" promptTitle="Performance Period End Date" prompt="Enter the end date of the performance period for the grant. (mm/dd/yy)" sqref="J12"/>
    <dataValidation operator="greaterThanOrEqual" allowBlank="1" showErrorMessage="1" errorTitle="Performance Start Date" error="Enter beginning date of the performance period for the grant. (mm/dd/yy)" promptTitle="6. Performance Period Start Date" prompt="Enter beginning date of the performance period for the grant. (mm/dd/yy)" sqref="H12"/>
    <dataValidation allowBlank="1" showErrorMessage="1" promptTitle="5. Disaster/Program Title" prompt="Enter the name of the Disaster/Program Title." sqref="D12"/>
    <dataValidation type="textLength" allowBlank="1" showErrorMessage="1" errorTitle="Location of Project Zip Code" error="Please enter the complete nine digit zip code. " promptTitle="Location of Project Zip Code" prompt="Please enter the complete nine diget zip code" sqref="J10">
      <formula1>9</formula1>
      <formula2>10</formula2>
    </dataValidation>
    <dataValidation type="textLength" allowBlank="1" showErrorMessage="1" errorTitle="Implementing Agency Zip Code +4" error="Please enter the complete nine digit zip code" promptTitle="Implementing Agency Zip Code" prompt="Enter the Zip code +4 of the Implementing Agency." sqref="J8">
      <formula1>9</formula1>
      <formula2>10</formula2>
    </dataValidation>
    <dataValidation allowBlank="1" showErrorMessage="1" promptTitle="Implementing Agency City" prompt="Enter the city of the Implementing Agency." sqref="H8:I8"/>
    <dataValidation allowBlank="1" showErrorMessage="1" promptTitle="3. Implementing Agency Address" prompt="Enter the street address of the Implementing Agency." sqref="E8:G8"/>
    <dataValidation allowBlank="1" showErrorMessage="1" promptTitle="2. Implementing Agency" prompt="Enter the Implementing Agency name." sqref="D7:G7"/>
    <dataValidation type="textLength" operator="equal" allowBlank="1" showErrorMessage="1" errorTitle="Implementing Agency DUNS Number" error="Enter the full nine digit Federal Data Universal Numbering System (DUNS) ID number for the Implementing Agency." promptTitle="2a. Implementing Agency DUNS" prompt="Enter the full nine digit Federal Data Universal Numbering System (DUNS) ID number for the Implementing Agency." sqref="I7:J7">
      <formula1>9</formula1>
    </dataValidation>
    <dataValidation type="textLength" operator="equal" allowBlank="1" showErrorMessage="1" errorTitle="Subrecipient DUNS Number" error="Enter the full nine digit Federal Data Universal Numbering System (DUNS) ID number for the Subrecipient." promptTitle="1a. Subrecipient DUNS" prompt="Enter the full nine digit Federal Data Universal Numbering System (DUNS) ID number for the Subrecipient." sqref="I6:J6">
      <formula1>9</formula1>
    </dataValidation>
    <dataValidation allowBlank="1" showErrorMessage="1" promptTitle="1. Subrecipient Name" prompt="The Subrecipient is the unit of government or community based organization (CBO) that will have legal responsibility for these grant funds. The Subrecpient name must be their legal name that they have registered with the IRS." sqref="C6:G6"/>
    <dataValidation type="list" allowBlank="1" showErrorMessage="1" promptTitle="Indirect Cost Rate" prompt="Choose the Indirect Cost Rate (ICR) that will be used for the grant.  If using a Federally Approved Indirect Cost Rate, enter the rate in the following field." sqref="D14:E14">
      <formula1>"(Select), N/A, 10% de Minimus, Federally Approved ICR"</formula1>
    </dataValidation>
    <dataValidation allowBlank="1" showInputMessage="1" showErrorMessage="1" promptTitle="Federally Approved ICR" prompt="If applicable, enter the Federally Approved Indirect Cost Rate (ICR).  Otherwise, leave blank." sqref="L14"/>
    <dataValidation allowBlank="1" showInputMessage="1" showErrorMessage="1" promptTitle="Zip+4" prompt="Enter the complete 9-digit zip code." sqref="M25:O25 M8:O8 M10:O10"/>
    <dataValidation allowBlank="1" showInputMessage="1" showErrorMessage="1" promptTitle="For Cal OES Use Only" prompt="Do not enter information." sqref="L2:O2"/>
    <dataValidation allowBlank="1" showInputMessage="1" showErrorMessage="1" promptTitle="For Cal OES Use Only" prompt="Do not enter information. " sqref="C2"/>
    <dataValidation allowBlank="1" showInputMessage="1" sqref="H7 A17"/>
    <dataValidation type="list" allowBlank="1" showErrorMessage="1" promptTitle="8.Grant Year " prompt="Select Grant Year from Drop down List. " sqref="B17:B21">
      <formula1>"Select, 2020"</formula1>
    </dataValidation>
    <dataValidation type="list" allowBlank="1" showErrorMessage="1" promptTitle="8. Fund Source" prompt="Select the Fund Source from Dropdown List. " sqref="C17:C21">
      <formula1>"Select, EMPG-S"</formula1>
    </dataValidation>
    <dataValidation allowBlank="1" showErrorMessage="1" sqref="D27:E27"/>
    <dataValidation type="textLength" allowBlank="1" showErrorMessage="1" errorTitle="Payment Address Zip Code" error="Please enter the complete nine digit zip code" promptTitle="Payment Mailing Zip code +4" prompt="Please enter the complete nine diget zip code for the payment mailing address" sqref="J27">
      <formula1>9</formula1>
      <formula2>10</formula2>
    </dataValidation>
  </dataValidations>
  <printOptions horizontalCentered="1"/>
  <pageMargins left="0.25" right="0.25" top="0" bottom="0" header="0" footer="0.25"/>
  <pageSetup scale="52" fitToHeight="0" orientation="portrait" useFirstPageNumber="1" r:id="rId1"/>
  <headerFooter>
    <oddFooter>&amp;L&amp;"Century Gothic,Regular"&amp;12Grant Subaward Face Sheet Cal OES 2-101 (Revised 08/2019)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99"/>
    <pageSetUpPr fitToPage="1"/>
  </sheetPr>
  <dimension ref="A1:AQ27"/>
  <sheetViews>
    <sheetView showGridLines="0" showZeros="0" zoomScale="65" zoomScaleNormal="65" zoomScaleSheetLayoutView="70" zoomScalePageLayoutView="40" workbookViewId="0">
      <selection activeCell="A7" sqref="A7:H7"/>
    </sheetView>
  </sheetViews>
  <sheetFormatPr defaultColWidth="0" defaultRowHeight="12.75" x14ac:dyDescent="0.2"/>
  <cols>
    <col min="1" max="1" width="38" style="2" customWidth="1"/>
    <col min="2" max="2" width="39.28515625" style="1" customWidth="1"/>
    <col min="3" max="3" width="50.7109375" style="1" customWidth="1"/>
    <col min="4" max="4" width="37.85546875" style="1" customWidth="1"/>
    <col min="5" max="5" width="12.28515625" style="1" customWidth="1"/>
    <col min="6" max="6" width="19.140625" style="1" customWidth="1"/>
    <col min="7" max="7" width="26.85546875" style="1" customWidth="1"/>
    <col min="8" max="8" width="45.42578125" style="1" customWidth="1"/>
    <col min="9" max="9" width="0.140625" style="1" customWidth="1"/>
    <col min="10" max="14" width="9.140625" style="1" hidden="1" customWidth="1"/>
    <col min="15" max="15" width="10.85546875" style="1" hidden="1" customWidth="1"/>
    <col min="16" max="38" width="9.140625" style="1" hidden="1" customWidth="1"/>
    <col min="39" max="41" width="9.140625" style="8" hidden="1" customWidth="1"/>
    <col min="42" max="42" width="10.85546875" style="8" hidden="1" customWidth="1"/>
    <col min="43" max="43" width="0" style="8" hidden="1" customWidth="1"/>
    <col min="44" max="16384" width="9.140625" style="1" hidden="1"/>
  </cols>
  <sheetData>
    <row r="1" spans="1:43" ht="30" customHeight="1" x14ac:dyDescent="0.35">
      <c r="A1" s="945" t="s">
        <v>787</v>
      </c>
      <c r="B1" s="945"/>
      <c r="C1" s="945"/>
      <c r="D1" s="945"/>
      <c r="E1" s="945"/>
      <c r="F1" s="945"/>
      <c r="G1" s="945"/>
      <c r="H1" s="945"/>
      <c r="I1" s="90"/>
      <c r="J1" s="90"/>
      <c r="K1" s="90"/>
      <c r="M1"/>
      <c r="N1"/>
      <c r="O1"/>
      <c r="P1"/>
      <c r="AM1" s="77"/>
      <c r="AN1" s="76"/>
    </row>
    <row r="2" spans="1:43" s="2" customFormat="1" ht="20.100000000000001" customHeight="1" x14ac:dyDescent="0.35">
      <c r="A2" s="947" t="s">
        <v>1329</v>
      </c>
      <c r="B2" s="948"/>
      <c r="C2" s="948"/>
      <c r="D2" s="948"/>
      <c r="E2" s="948"/>
      <c r="F2" s="948"/>
      <c r="G2" s="948"/>
      <c r="H2" s="949"/>
      <c r="I2" s="90"/>
      <c r="J2" s="90"/>
      <c r="K2" s="90"/>
      <c r="M2"/>
      <c r="N2"/>
      <c r="O2"/>
      <c r="P2"/>
      <c r="AM2" s="9"/>
      <c r="AN2" s="9"/>
      <c r="AO2" s="9"/>
      <c r="AP2" s="9"/>
      <c r="AQ2" s="9"/>
    </row>
    <row r="3" spans="1:43" s="164" customFormat="1" ht="60" customHeight="1" x14ac:dyDescent="0.35">
      <c r="A3" s="951">
        <f>SubrecipientName</f>
        <v>0</v>
      </c>
      <c r="B3" s="951"/>
      <c r="C3" s="951"/>
      <c r="D3" s="951"/>
      <c r="E3" s="951"/>
      <c r="F3" s="951"/>
      <c r="G3" s="951"/>
      <c r="H3" s="951"/>
      <c r="I3" s="207"/>
      <c r="J3" s="207"/>
      <c r="K3" s="90"/>
      <c r="AM3" s="216"/>
      <c r="AN3" s="216"/>
      <c r="AO3" s="216"/>
      <c r="AP3" s="216"/>
      <c r="AQ3" s="216"/>
    </row>
    <row r="4" spans="1:43" s="17" customFormat="1" ht="27.95" customHeight="1" x14ac:dyDescent="0.25">
      <c r="A4" s="952">
        <f>FIPSNumber</f>
        <v>0</v>
      </c>
      <c r="B4" s="952"/>
      <c r="C4" s="952"/>
      <c r="D4" s="952"/>
      <c r="E4" s="952"/>
      <c r="F4" s="952"/>
      <c r="G4" s="952"/>
      <c r="H4" s="952"/>
      <c r="I4" s="208"/>
      <c r="J4" s="208"/>
      <c r="K4" s="198"/>
      <c r="AM4" s="106"/>
      <c r="AN4" s="106"/>
      <c r="AO4" s="106"/>
      <c r="AP4" s="106"/>
      <c r="AQ4" s="106"/>
    </row>
    <row r="5" spans="1:43" s="17" customFormat="1" ht="35.1" customHeight="1" x14ac:dyDescent="0.25">
      <c r="A5" s="953">
        <f>SubawardNumber</f>
        <v>0</v>
      </c>
      <c r="B5" s="953"/>
      <c r="C5" s="953"/>
      <c r="D5" s="953"/>
      <c r="E5" s="953"/>
      <c r="F5" s="953"/>
      <c r="G5" s="953"/>
      <c r="H5" s="953"/>
      <c r="I5" s="208"/>
      <c r="J5" s="208"/>
      <c r="K5" s="198"/>
      <c r="AM5" s="106"/>
      <c r="AN5" s="106"/>
      <c r="AO5" s="106"/>
      <c r="AP5" s="106"/>
      <c r="AQ5" s="106"/>
    </row>
    <row r="6" spans="1:43" s="17" customFormat="1" ht="69.95" customHeight="1" x14ac:dyDescent="0.25">
      <c r="A6" s="950"/>
      <c r="B6" s="950"/>
      <c r="C6" s="950"/>
      <c r="D6" s="950"/>
      <c r="E6" s="950"/>
      <c r="F6" s="950"/>
      <c r="G6" s="950"/>
      <c r="H6" s="950"/>
      <c r="I6" s="208"/>
      <c r="J6" s="208"/>
      <c r="K6" s="198"/>
      <c r="AM6" s="106"/>
      <c r="AN6" s="106"/>
      <c r="AO6" s="106"/>
      <c r="AP6" s="106"/>
      <c r="AQ6" s="106"/>
    </row>
    <row r="7" spans="1:43" ht="30.75" customHeight="1" x14ac:dyDescent="0.25">
      <c r="A7" s="946" t="s">
        <v>836</v>
      </c>
      <c r="B7" s="946"/>
      <c r="C7" s="946"/>
      <c r="D7" s="946"/>
      <c r="E7" s="946"/>
      <c r="F7" s="946"/>
      <c r="G7" s="946"/>
      <c r="H7" s="946"/>
      <c r="I7" s="209"/>
      <c r="J7" s="209"/>
    </row>
    <row r="8" spans="1:43" ht="45" customHeight="1" x14ac:dyDescent="0.25">
      <c r="A8" s="413" t="s">
        <v>1264</v>
      </c>
      <c r="B8" s="411" t="s">
        <v>188</v>
      </c>
      <c r="C8" s="411" t="s">
        <v>553</v>
      </c>
      <c r="D8" s="411" t="s">
        <v>554</v>
      </c>
      <c r="E8" s="411" t="s">
        <v>555</v>
      </c>
      <c r="F8" s="411" t="s">
        <v>556</v>
      </c>
      <c r="G8" s="411" t="s">
        <v>551</v>
      </c>
      <c r="H8" s="412" t="s">
        <v>552</v>
      </c>
      <c r="I8" s="209"/>
      <c r="J8" s="209"/>
    </row>
    <row r="9" spans="1:43" s="415" customFormat="1" ht="30" customHeight="1" x14ac:dyDescent="0.25">
      <c r="A9" s="402"/>
      <c r="B9" s="403"/>
      <c r="C9" s="403"/>
      <c r="D9" s="403"/>
      <c r="E9" s="403"/>
      <c r="F9" s="404"/>
      <c r="G9" s="405"/>
      <c r="H9" s="416"/>
    </row>
    <row r="10" spans="1:43" s="415" customFormat="1" ht="30" customHeight="1" x14ac:dyDescent="0.25">
      <c r="A10" s="402"/>
      <c r="B10" s="403"/>
      <c r="C10" s="403"/>
      <c r="D10" s="403"/>
      <c r="E10" s="403"/>
      <c r="F10" s="404"/>
      <c r="G10" s="405"/>
      <c r="H10" s="416"/>
    </row>
    <row r="11" spans="1:43" s="415" customFormat="1" ht="30" customHeight="1" x14ac:dyDescent="0.25">
      <c r="A11" s="402"/>
      <c r="B11" s="403"/>
      <c r="C11" s="403"/>
      <c r="D11" s="403"/>
      <c r="E11" s="403"/>
      <c r="F11" s="404"/>
      <c r="G11" s="405"/>
      <c r="H11" s="416"/>
    </row>
    <row r="12" spans="1:43" s="415" customFormat="1" ht="30" customHeight="1" x14ac:dyDescent="0.25">
      <c r="A12" s="402"/>
      <c r="B12" s="403"/>
      <c r="C12" s="403"/>
      <c r="D12" s="403"/>
      <c r="E12" s="403"/>
      <c r="F12" s="404"/>
      <c r="G12" s="405"/>
      <c r="H12" s="416"/>
    </row>
    <row r="13" spans="1:43" s="415" customFormat="1" ht="30" customHeight="1" x14ac:dyDescent="0.25">
      <c r="A13" s="402"/>
      <c r="B13" s="403"/>
      <c r="C13" s="403"/>
      <c r="D13" s="403"/>
      <c r="E13" s="403"/>
      <c r="F13" s="404"/>
      <c r="G13" s="405"/>
      <c r="H13" s="416"/>
    </row>
    <row r="14" spans="1:43" s="230" customFormat="1" ht="0.2" customHeight="1" x14ac:dyDescent="0.25">
      <c r="A14" s="406"/>
      <c r="B14" s="407"/>
      <c r="C14" s="407"/>
      <c r="D14" s="407"/>
      <c r="E14" s="407"/>
      <c r="F14" s="408"/>
      <c r="G14" s="409"/>
      <c r="H14" s="410"/>
      <c r="I14" s="232"/>
      <c r="J14" s="232"/>
      <c r="K14" s="233"/>
      <c r="AM14" s="231"/>
      <c r="AN14" s="231"/>
      <c r="AO14" s="231"/>
      <c r="AP14" s="231"/>
      <c r="AQ14" s="231"/>
    </row>
    <row r="15" spans="1:43" ht="45" customHeight="1" x14ac:dyDescent="0.25">
      <c r="A15" s="413" t="s">
        <v>1265</v>
      </c>
      <c r="B15" s="411" t="s">
        <v>188</v>
      </c>
      <c r="C15" s="411" t="s">
        <v>553</v>
      </c>
      <c r="D15" s="411" t="s">
        <v>554</v>
      </c>
      <c r="E15" s="411" t="s">
        <v>555</v>
      </c>
      <c r="F15" s="411" t="s">
        <v>556</v>
      </c>
      <c r="G15" s="411" t="s">
        <v>551</v>
      </c>
      <c r="H15" s="412" t="s">
        <v>552</v>
      </c>
      <c r="I15" s="210"/>
      <c r="J15" s="210"/>
      <c r="K15" s="184"/>
    </row>
    <row r="16" spans="1:43" s="414" customFormat="1" ht="30" customHeight="1" x14ac:dyDescent="0.25">
      <c r="A16" s="520"/>
      <c r="B16" s="521"/>
      <c r="C16" s="521"/>
      <c r="D16" s="521"/>
      <c r="E16" s="521"/>
      <c r="F16" s="522"/>
      <c r="G16" s="523"/>
      <c r="H16" s="524"/>
      <c r="I16" s="470"/>
      <c r="J16" s="470"/>
      <c r="K16" s="470"/>
    </row>
    <row r="17" spans="1:11" s="414" customFormat="1" ht="30" customHeight="1" x14ac:dyDescent="0.25">
      <c r="A17" s="520"/>
      <c r="B17" s="521"/>
      <c r="C17" s="521"/>
      <c r="D17" s="521"/>
      <c r="E17" s="521"/>
      <c r="F17" s="522"/>
      <c r="G17" s="523"/>
      <c r="H17" s="524"/>
      <c r="I17" s="470"/>
      <c r="J17" s="470"/>
      <c r="K17" s="470"/>
    </row>
    <row r="18" spans="1:11" s="414" customFormat="1" ht="30" customHeight="1" x14ac:dyDescent="0.25">
      <c r="A18" s="520"/>
      <c r="B18" s="521"/>
      <c r="C18" s="521"/>
      <c r="D18" s="521"/>
      <c r="E18" s="521"/>
      <c r="F18" s="522"/>
      <c r="G18" s="523"/>
      <c r="H18" s="524"/>
      <c r="I18" s="470"/>
      <c r="J18" s="470"/>
      <c r="K18" s="470"/>
    </row>
    <row r="19" spans="1:11" s="414" customFormat="1" ht="30" customHeight="1" x14ac:dyDescent="0.25">
      <c r="A19" s="520"/>
      <c r="B19" s="521"/>
      <c r="C19" s="521"/>
      <c r="D19" s="521"/>
      <c r="E19" s="521"/>
      <c r="F19" s="522"/>
      <c r="G19" s="523"/>
      <c r="H19" s="524"/>
      <c r="I19" s="470"/>
      <c r="J19" s="470"/>
      <c r="K19" s="470"/>
    </row>
    <row r="20" spans="1:11" s="414" customFormat="1" ht="30" customHeight="1" x14ac:dyDescent="0.25">
      <c r="A20" s="525"/>
      <c r="B20" s="526"/>
      <c r="C20" s="526"/>
      <c r="D20" s="526"/>
      <c r="E20" s="526"/>
      <c r="F20" s="527"/>
      <c r="G20" s="528"/>
      <c r="H20" s="529"/>
      <c r="I20" s="470"/>
      <c r="J20" s="470"/>
      <c r="K20" s="470"/>
    </row>
    <row r="21" spans="1:11" ht="0.2" customHeight="1" x14ac:dyDescent="0.25">
      <c r="A21" s="417"/>
      <c r="B21" s="418"/>
      <c r="C21" s="418"/>
      <c r="D21" s="418"/>
      <c r="E21" s="418"/>
      <c r="F21" s="419"/>
      <c r="G21" s="420"/>
      <c r="H21" s="421"/>
      <c r="I21" s="210"/>
      <c r="J21" s="210"/>
      <c r="K21" s="3"/>
    </row>
    <row r="22" spans="1:11" ht="13.5" x14ac:dyDescent="0.25">
      <c r="A22" s="217"/>
      <c r="B22" s="218"/>
      <c r="C22" s="218"/>
      <c r="D22" s="218"/>
      <c r="E22" s="218"/>
      <c r="F22" s="218"/>
      <c r="G22" s="218"/>
      <c r="H22" s="218"/>
      <c r="I22" s="210"/>
      <c r="J22" s="210"/>
      <c r="K22" s="3"/>
    </row>
    <row r="23" spans="1:11" ht="13.5" x14ac:dyDescent="0.25">
      <c r="A23" s="206"/>
      <c r="B23" s="209"/>
      <c r="C23" s="209"/>
      <c r="D23" s="209"/>
      <c r="E23" s="209"/>
      <c r="F23" s="209"/>
      <c r="G23" s="209"/>
      <c r="H23" s="209"/>
      <c r="I23" s="210"/>
      <c r="J23" s="210"/>
      <c r="K23" s="3"/>
    </row>
    <row r="24" spans="1:11" ht="13.5" x14ac:dyDescent="0.25">
      <c r="A24" s="206"/>
      <c r="B24" s="209"/>
      <c r="C24" s="209"/>
      <c r="D24" s="209"/>
      <c r="E24" s="209"/>
      <c r="F24" s="209"/>
      <c r="G24" s="209"/>
      <c r="H24" s="209"/>
      <c r="I24" s="210"/>
      <c r="J24" s="210"/>
      <c r="K24" s="3"/>
    </row>
    <row r="25" spans="1:11" ht="13.5" x14ac:dyDescent="0.25">
      <c r="A25" s="206"/>
      <c r="B25" s="209"/>
      <c r="C25" s="209"/>
      <c r="D25" s="209"/>
      <c r="E25" s="209"/>
      <c r="F25" s="209"/>
      <c r="G25" s="209"/>
      <c r="H25" s="209"/>
      <c r="I25" s="210"/>
      <c r="J25" s="210"/>
      <c r="K25" s="3"/>
    </row>
    <row r="26" spans="1:11" x14ac:dyDescent="0.2">
      <c r="I26" s="3"/>
      <c r="J26" s="3"/>
      <c r="K26" s="3"/>
    </row>
    <row r="27" spans="1:11" customFormat="1" x14ac:dyDescent="0.2">
      <c r="A27" s="858"/>
      <c r="B27" s="858"/>
      <c r="C27" s="858"/>
      <c r="D27" s="858"/>
      <c r="E27" s="858"/>
      <c r="F27" s="858"/>
      <c r="G27" s="858"/>
      <c r="H27" s="858"/>
      <c r="I27" s="3"/>
      <c r="J27" s="3"/>
      <c r="K27" s="3"/>
    </row>
  </sheetData>
  <sheetProtection sheet="1" objects="1" scenarios="1" formatCells="0" formatColumns="0" formatRows="0" insertRows="0" deleteRows="0"/>
  <customSheetViews>
    <customSheetView guid="{864452AF-FE8B-4AB5-A77B-41D8DD524B81}" scale="70" showPageBreaks="1" showGridLines="0" zeroValues="0" fitToPage="1" printArea="1" hiddenRows="1">
      <selection activeCell="I8" sqref="I8"/>
      <pageMargins left="0.25" right="0.25" top="0.25" bottom="0.25" header="0.25" footer="0.25"/>
      <printOptions horizontalCentered="1"/>
      <pageSetup scale="54" orientation="landscape" useFirstPageNumber="1" r:id="rId1"/>
      <headerFooter alignWithMargins="0">
        <oddFooter>&amp;L&amp;"Tahoma,Regular"&amp;12FMFW v1.18 - 2018</oddFooter>
      </headerFooter>
    </customSheetView>
  </customSheetViews>
  <mergeCells count="7">
    <mergeCell ref="A1:H1"/>
    <mergeCell ref="A7:H7"/>
    <mergeCell ref="A2:H2"/>
    <mergeCell ref="A6:H6"/>
    <mergeCell ref="A3:H3"/>
    <mergeCell ref="A4:H4"/>
    <mergeCell ref="A5:H5"/>
  </mergeCells>
  <printOptions horizontalCentered="1"/>
  <pageMargins left="0.15" right="0.15" top="0.5" bottom="0.5" header="0.25" footer="0.25"/>
  <pageSetup scale="51"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rgb="FFFFCC99"/>
    <pageSetUpPr fitToPage="1"/>
  </sheetPr>
  <dimension ref="A1:T256"/>
  <sheetViews>
    <sheetView showGridLines="0" showZeros="0" zoomScale="65" zoomScaleNormal="65" zoomScaleSheetLayoutView="50" workbookViewId="0">
      <selection activeCell="Q3" sqref="Q3:S3"/>
    </sheetView>
  </sheetViews>
  <sheetFormatPr defaultColWidth="0" defaultRowHeight="12.75" zeroHeight="1" x14ac:dyDescent="0.2"/>
  <cols>
    <col min="1" max="1" width="10.7109375" style="244" customWidth="1"/>
    <col min="2" max="2" width="25" style="244" customWidth="1"/>
    <col min="3" max="3" width="13.140625" style="360" customWidth="1"/>
    <col min="4" max="4" width="30.7109375" style="360" customWidth="1"/>
    <col min="5" max="5" width="60.7109375" style="360" customWidth="1"/>
    <col min="6" max="6" width="13.28515625" style="361" customWidth="1"/>
    <col min="7" max="7" width="16.42578125" style="362" customWidth="1"/>
    <col min="8" max="8" width="17.5703125" style="362" customWidth="1"/>
    <col min="9" max="9" width="23.7109375" style="362" customWidth="1"/>
    <col min="10" max="10" width="22.7109375" style="362" customWidth="1"/>
    <col min="11" max="11" width="16" style="362" customWidth="1"/>
    <col min="12" max="12" width="19" style="362" customWidth="1"/>
    <col min="13" max="15" width="19.7109375" style="5" customWidth="1"/>
    <col min="16" max="16" width="19.140625" style="5" customWidth="1"/>
    <col min="17" max="17" width="21.42578125" style="5" customWidth="1"/>
    <col min="18" max="18" width="19" style="5" customWidth="1"/>
    <col min="19" max="19" width="15.7109375" style="5" customWidth="1"/>
    <col min="20" max="20" width="0.140625" style="579" customWidth="1"/>
    <col min="21" max="16384" width="3.7109375" style="579" hidden="1"/>
  </cols>
  <sheetData>
    <row r="1" spans="1:20" s="573" customFormat="1" ht="30" customHeight="1" x14ac:dyDescent="0.2">
      <c r="A1" s="961" t="s">
        <v>2</v>
      </c>
      <c r="B1" s="962"/>
      <c r="C1" s="962"/>
      <c r="D1" s="962"/>
      <c r="E1" s="962"/>
      <c r="F1" s="962"/>
      <c r="G1" s="962"/>
      <c r="H1" s="962"/>
      <c r="I1" s="962"/>
      <c r="J1" s="962"/>
      <c r="K1" s="962"/>
      <c r="L1" s="962"/>
      <c r="M1" s="962"/>
      <c r="N1" s="962"/>
      <c r="O1" s="962"/>
      <c r="P1" s="962"/>
      <c r="Q1" s="962"/>
      <c r="R1" s="962"/>
      <c r="S1" s="963"/>
      <c r="T1" s="684"/>
    </row>
    <row r="2" spans="1:20" s="574" customFormat="1" ht="20.100000000000001" customHeight="1" x14ac:dyDescent="0.2">
      <c r="A2" s="968" t="s">
        <v>1328</v>
      </c>
      <c r="B2" s="969"/>
      <c r="C2" s="969"/>
      <c r="D2" s="969"/>
      <c r="E2" s="969"/>
      <c r="F2" s="969"/>
      <c r="G2" s="969"/>
      <c r="H2" s="969"/>
      <c r="I2" s="969"/>
      <c r="J2" s="969"/>
      <c r="K2" s="969"/>
      <c r="L2" s="969"/>
      <c r="M2" s="969"/>
      <c r="N2" s="969"/>
      <c r="O2" s="969"/>
      <c r="P2" s="969"/>
      <c r="Q2" s="969"/>
      <c r="R2" s="969"/>
      <c r="S2" s="970"/>
      <c r="T2" s="685"/>
    </row>
    <row r="3" spans="1:20" s="575" customFormat="1" ht="24.95" customHeight="1" x14ac:dyDescent="0.3">
      <c r="A3" s="965">
        <f>SubrecipientName</f>
        <v>0</v>
      </c>
      <c r="B3" s="966"/>
      <c r="C3" s="966"/>
      <c r="D3" s="966"/>
      <c r="E3" s="966"/>
      <c r="F3" s="966"/>
      <c r="G3" s="966"/>
      <c r="H3" s="966"/>
      <c r="I3" s="966"/>
      <c r="J3" s="966"/>
      <c r="K3" s="966"/>
      <c r="L3" s="966"/>
      <c r="M3" s="966"/>
      <c r="N3" s="966"/>
      <c r="O3" s="967"/>
      <c r="P3" s="426" t="s">
        <v>48</v>
      </c>
      <c r="Q3" s="964"/>
      <c r="R3" s="964"/>
      <c r="S3" s="964"/>
      <c r="T3" s="686"/>
    </row>
    <row r="4" spans="1:20" s="576" customFormat="1" ht="24.95" customHeight="1" x14ac:dyDescent="0.3">
      <c r="A4" s="974">
        <f>FIPSNumber</f>
        <v>0</v>
      </c>
      <c r="B4" s="975"/>
      <c r="C4" s="975"/>
      <c r="D4" s="975"/>
      <c r="E4" s="975"/>
      <c r="F4" s="975"/>
      <c r="G4" s="975"/>
      <c r="H4" s="975"/>
      <c r="I4" s="975"/>
      <c r="J4" s="975"/>
      <c r="K4" s="975"/>
      <c r="L4" s="975"/>
      <c r="M4" s="975"/>
      <c r="N4" s="975"/>
      <c r="O4" s="975"/>
      <c r="P4" s="426" t="s">
        <v>10</v>
      </c>
      <c r="Q4" s="976"/>
      <c r="R4" s="977"/>
      <c r="S4" s="977"/>
      <c r="T4" s="687"/>
    </row>
    <row r="5" spans="1:20" s="577" customFormat="1" ht="24.95" customHeight="1" x14ac:dyDescent="0.2">
      <c r="A5" s="973">
        <f>SubawardNumber</f>
        <v>0</v>
      </c>
      <c r="B5" s="973"/>
      <c r="C5" s="973"/>
      <c r="D5" s="973"/>
      <c r="E5" s="973"/>
      <c r="F5" s="973"/>
      <c r="G5" s="973"/>
      <c r="H5" s="973"/>
      <c r="I5" s="973"/>
      <c r="J5" s="973"/>
      <c r="K5" s="973"/>
      <c r="L5" s="973"/>
      <c r="M5" s="973"/>
      <c r="N5" s="973"/>
      <c r="O5" s="973"/>
      <c r="P5" s="426" t="s">
        <v>861</v>
      </c>
      <c r="Q5" s="978"/>
      <c r="R5" s="978"/>
      <c r="S5" s="978"/>
      <c r="T5" s="688"/>
    </row>
    <row r="6" spans="1:20" s="577" customFormat="1" ht="24.95" customHeight="1" x14ac:dyDescent="0.3">
      <c r="A6" s="959"/>
      <c r="B6" s="959"/>
      <c r="C6" s="959"/>
      <c r="D6" s="959"/>
      <c r="E6" s="959"/>
      <c r="F6" s="959"/>
      <c r="G6" s="959"/>
      <c r="H6" s="959"/>
      <c r="I6" s="959"/>
      <c r="J6" s="959"/>
      <c r="K6" s="959"/>
      <c r="L6" s="959"/>
      <c r="M6" s="959"/>
      <c r="N6" s="959"/>
      <c r="O6" s="960"/>
      <c r="P6" s="239" t="s">
        <v>1039</v>
      </c>
      <c r="Q6" s="971">
        <f>StartDate</f>
        <v>43857</v>
      </c>
      <c r="R6" s="972"/>
      <c r="S6" s="972"/>
      <c r="T6" s="688"/>
    </row>
    <row r="7" spans="1:20" s="577" customFormat="1" ht="24.95" customHeight="1" x14ac:dyDescent="0.2">
      <c r="A7" s="957"/>
      <c r="B7" s="957"/>
      <c r="C7" s="957"/>
      <c r="D7" s="957"/>
      <c r="E7" s="957"/>
      <c r="F7" s="957"/>
      <c r="G7" s="957"/>
      <c r="H7" s="957"/>
      <c r="I7" s="957"/>
      <c r="J7" s="957"/>
      <c r="K7" s="957"/>
      <c r="L7" s="957"/>
      <c r="M7" s="957"/>
      <c r="N7" s="957"/>
      <c r="O7" s="958"/>
      <c r="P7" s="239" t="s">
        <v>1040</v>
      </c>
      <c r="Q7" s="971">
        <f>EndDate</f>
        <v>44495</v>
      </c>
      <c r="R7" s="972"/>
      <c r="S7" s="972"/>
      <c r="T7" s="688"/>
    </row>
    <row r="8" spans="1:20" s="576" customFormat="1" ht="39.950000000000003" customHeight="1" x14ac:dyDescent="0.3">
      <c r="A8" s="954"/>
      <c r="B8" s="955"/>
      <c r="C8" s="955"/>
      <c r="D8" s="955"/>
      <c r="E8" s="955"/>
      <c r="F8" s="955"/>
      <c r="G8" s="955"/>
      <c r="H8" s="955"/>
      <c r="I8" s="955"/>
      <c r="J8" s="955"/>
      <c r="K8" s="955"/>
      <c r="L8" s="955"/>
      <c r="M8" s="955"/>
      <c r="N8" s="955"/>
      <c r="O8" s="956"/>
      <c r="P8" s="438" t="s">
        <v>1009</v>
      </c>
      <c r="Q8" s="653" t="s">
        <v>1107</v>
      </c>
      <c r="R8" s="694"/>
      <c r="S8" s="695"/>
      <c r="T8" s="687"/>
    </row>
    <row r="9" spans="1:20" s="576" customFormat="1" ht="49.5" customHeight="1" x14ac:dyDescent="0.3">
      <c r="A9" s="615" t="s">
        <v>1012</v>
      </c>
      <c r="B9" s="615" t="s">
        <v>1165</v>
      </c>
      <c r="C9" s="615" t="s">
        <v>216</v>
      </c>
      <c r="D9" s="615" t="s">
        <v>1093</v>
      </c>
      <c r="E9" s="615" t="s">
        <v>1076</v>
      </c>
      <c r="F9" s="615" t="s">
        <v>1007</v>
      </c>
      <c r="G9" s="615" t="s">
        <v>326</v>
      </c>
      <c r="H9" s="615" t="s">
        <v>1077</v>
      </c>
      <c r="I9" s="615" t="s">
        <v>1008</v>
      </c>
      <c r="J9" s="615" t="s">
        <v>1013</v>
      </c>
      <c r="K9" s="615" t="s">
        <v>1014</v>
      </c>
      <c r="L9" s="615" t="s">
        <v>1070</v>
      </c>
      <c r="M9" s="615" t="s">
        <v>1094</v>
      </c>
      <c r="N9" s="615" t="s">
        <v>1092</v>
      </c>
      <c r="O9" s="615" t="s">
        <v>1078</v>
      </c>
      <c r="P9" s="615" t="s">
        <v>1073</v>
      </c>
      <c r="Q9" s="615" t="s">
        <v>1293</v>
      </c>
      <c r="R9" s="615" t="s">
        <v>1042</v>
      </c>
      <c r="S9" s="615" t="s">
        <v>1330</v>
      </c>
      <c r="T9" s="689"/>
    </row>
    <row r="10" spans="1:20" s="578" customFormat="1" ht="21.95" customHeight="1" x14ac:dyDescent="0.3">
      <c r="A10" s="616"/>
      <c r="B10" s="617"/>
      <c r="C10" s="618">
        <v>0</v>
      </c>
      <c r="D10" s="618"/>
      <c r="E10" s="618"/>
      <c r="F10" s="618"/>
      <c r="G10" s="618"/>
      <c r="H10" s="618"/>
      <c r="I10" s="618"/>
      <c r="J10" s="618"/>
      <c r="K10" s="618"/>
      <c r="L10" s="618"/>
      <c r="M10" s="619">
        <f>SUM(RangeCost)</f>
        <v>0</v>
      </c>
      <c r="N10" s="619">
        <f>SUM(RangePrevious)</f>
        <v>0</v>
      </c>
      <c r="O10" s="619">
        <f>SUM(RangeThisRequest)</f>
        <v>0</v>
      </c>
      <c r="P10" s="619">
        <f>SUM(RangeApproved)</f>
        <v>0</v>
      </c>
      <c r="Q10" s="619">
        <f>SUM(RangeProjectTotal)</f>
        <v>0</v>
      </c>
      <c r="R10" s="619">
        <f>SUM(RangeBalance)</f>
        <v>0</v>
      </c>
      <c r="S10" s="620">
        <f>IFERROR(TotalApproved/TotalCost,0)</f>
        <v>0</v>
      </c>
      <c r="T10" s="690"/>
    </row>
    <row r="11" spans="1:20" s="570" customFormat="1" ht="12.95" customHeight="1" x14ac:dyDescent="0.2">
      <c r="A11" s="798" t="s">
        <v>1012</v>
      </c>
      <c r="B11" s="664" t="s">
        <v>1165</v>
      </c>
      <c r="C11" s="664" t="s">
        <v>216</v>
      </c>
      <c r="D11" s="664" t="s">
        <v>1093</v>
      </c>
      <c r="E11" s="664" t="s">
        <v>1076</v>
      </c>
      <c r="F11" s="664" t="s">
        <v>1007</v>
      </c>
      <c r="G11" s="664" t="s">
        <v>326</v>
      </c>
      <c r="H11" s="664" t="s">
        <v>1077</v>
      </c>
      <c r="I11" s="664" t="s">
        <v>1008</v>
      </c>
      <c r="J11" s="664" t="s">
        <v>1013</v>
      </c>
      <c r="K11" s="664" t="s">
        <v>1014</v>
      </c>
      <c r="L11" s="664" t="s">
        <v>1070</v>
      </c>
      <c r="M11" s="665" t="s">
        <v>1094</v>
      </c>
      <c r="N11" s="665" t="s">
        <v>1092</v>
      </c>
      <c r="O11" s="665" t="s">
        <v>1078</v>
      </c>
      <c r="P11" s="665" t="s">
        <v>1073</v>
      </c>
      <c r="Q11" s="665" t="s">
        <v>1293</v>
      </c>
      <c r="R11" s="665" t="s">
        <v>1042</v>
      </c>
      <c r="S11" s="696" t="s">
        <v>1330</v>
      </c>
      <c r="T11" s="691"/>
    </row>
    <row r="12" spans="1:20" s="570" customFormat="1" ht="19.5" x14ac:dyDescent="0.2">
      <c r="A12" s="599"/>
      <c r="B12" s="597"/>
      <c r="C12" s="597"/>
      <c r="D12" s="597"/>
      <c r="E12" s="597"/>
      <c r="F12" s="1175" t="str">
        <f t="shared" ref="F12:F81" si="0">IF(ISBLANK(C12),"", "EMPG-S")</f>
        <v/>
      </c>
      <c r="G12" s="1175" t="str">
        <f t="shared" ref="G12:G81" si="1">IF(ISBLANK(C12),"", "EMG")</f>
        <v/>
      </c>
      <c r="H12" s="597"/>
      <c r="I12" s="597"/>
      <c r="J12" s="597"/>
      <c r="K12" s="597"/>
      <c r="L12" s="597"/>
      <c r="M12" s="598"/>
      <c r="N12" s="598"/>
      <c r="O12" s="598"/>
      <c r="P12" s="1176"/>
      <c r="Q12" s="1176">
        <f t="shared" ref="Q12:Q49" si="2">P12*2</f>
        <v>0</v>
      </c>
      <c r="R12" s="1176">
        <f t="shared" ref="R12:R49" si="3">M12-P12</f>
        <v>0</v>
      </c>
      <c r="S12" s="1177">
        <f t="shared" ref="S12:S49" si="4">IFERROR(P12/M12, 0)</f>
        <v>0</v>
      </c>
      <c r="T12" s="691"/>
    </row>
    <row r="13" spans="1:20" s="570" customFormat="1" ht="19.5" x14ac:dyDescent="0.2">
      <c r="A13" s="599"/>
      <c r="B13" s="597"/>
      <c r="C13" s="597"/>
      <c r="D13" s="597"/>
      <c r="E13" s="597"/>
      <c r="F13" s="1175" t="str">
        <f t="shared" si="0"/>
        <v/>
      </c>
      <c r="G13" s="1175" t="str">
        <f t="shared" si="1"/>
        <v/>
      </c>
      <c r="H13" s="597"/>
      <c r="I13" s="597"/>
      <c r="J13" s="597"/>
      <c r="K13" s="597"/>
      <c r="L13" s="597"/>
      <c r="M13" s="598"/>
      <c r="N13" s="598"/>
      <c r="O13" s="598"/>
      <c r="P13" s="1176">
        <f t="shared" ref="P12:P81" si="5">O13+N13</f>
        <v>0</v>
      </c>
      <c r="Q13" s="1176">
        <f t="shared" si="2"/>
        <v>0</v>
      </c>
      <c r="R13" s="1176">
        <f t="shared" si="3"/>
        <v>0</v>
      </c>
      <c r="S13" s="1177">
        <f t="shared" si="4"/>
        <v>0</v>
      </c>
      <c r="T13" s="691"/>
    </row>
    <row r="14" spans="1:20" s="570" customFormat="1" ht="19.5" x14ac:dyDescent="0.2">
      <c r="A14" s="599"/>
      <c r="B14" s="597"/>
      <c r="C14" s="597"/>
      <c r="D14" s="597"/>
      <c r="E14" s="597"/>
      <c r="F14" s="1175" t="str">
        <f t="shared" si="0"/>
        <v/>
      </c>
      <c r="G14" s="1175" t="str">
        <f t="shared" si="1"/>
        <v/>
      </c>
      <c r="H14" s="597"/>
      <c r="I14" s="597"/>
      <c r="J14" s="597"/>
      <c r="K14" s="597"/>
      <c r="L14" s="597"/>
      <c r="M14" s="598"/>
      <c r="N14" s="598"/>
      <c r="O14" s="598"/>
      <c r="P14" s="1176">
        <f t="shared" si="5"/>
        <v>0</v>
      </c>
      <c r="Q14" s="1176">
        <f t="shared" si="2"/>
        <v>0</v>
      </c>
      <c r="R14" s="1176">
        <f t="shared" si="3"/>
        <v>0</v>
      </c>
      <c r="S14" s="1177">
        <f t="shared" si="4"/>
        <v>0</v>
      </c>
      <c r="T14" s="691"/>
    </row>
    <row r="15" spans="1:20" s="570" customFormat="1" ht="19.5" x14ac:dyDescent="0.2">
      <c r="A15" s="599"/>
      <c r="B15" s="597"/>
      <c r="C15" s="597"/>
      <c r="D15" s="597"/>
      <c r="E15" s="597"/>
      <c r="F15" s="1175" t="str">
        <f t="shared" ref="F15:F16" si="6">IF(ISBLANK(C15),"", "EMPG-S")</f>
        <v/>
      </c>
      <c r="G15" s="1175" t="str">
        <f t="shared" ref="G15:G16" si="7">IF(ISBLANK(C15),"", "EMG")</f>
        <v/>
      </c>
      <c r="H15" s="597"/>
      <c r="I15" s="597"/>
      <c r="J15" s="597"/>
      <c r="K15" s="597"/>
      <c r="L15" s="597"/>
      <c r="M15" s="598"/>
      <c r="N15" s="598"/>
      <c r="O15" s="598"/>
      <c r="P15" s="1176">
        <f t="shared" ref="P15:P16" si="8">O15+N15</f>
        <v>0</v>
      </c>
      <c r="Q15" s="1176">
        <f t="shared" ref="Q15:Q16" si="9">P15*2</f>
        <v>0</v>
      </c>
      <c r="R15" s="1176">
        <f t="shared" ref="R15:R16" si="10">M15-P15</f>
        <v>0</v>
      </c>
      <c r="S15" s="1177">
        <f t="shared" ref="S15:S16" si="11">IFERROR(P15/M15, 0)</f>
        <v>0</v>
      </c>
      <c r="T15" s="691"/>
    </row>
    <row r="16" spans="1:20" s="570" customFormat="1" ht="19.5" x14ac:dyDescent="0.2">
      <c r="A16" s="599"/>
      <c r="B16" s="597"/>
      <c r="C16" s="597"/>
      <c r="D16" s="597"/>
      <c r="E16" s="597"/>
      <c r="F16" s="1175" t="str">
        <f t="shared" si="6"/>
        <v/>
      </c>
      <c r="G16" s="1175" t="str">
        <f t="shared" si="7"/>
        <v/>
      </c>
      <c r="H16" s="597"/>
      <c r="I16" s="597"/>
      <c r="J16" s="597"/>
      <c r="K16" s="597"/>
      <c r="L16" s="597"/>
      <c r="M16" s="598"/>
      <c r="N16" s="598"/>
      <c r="O16" s="598"/>
      <c r="P16" s="1176">
        <f t="shared" si="8"/>
        <v>0</v>
      </c>
      <c r="Q16" s="1176">
        <f t="shared" si="9"/>
        <v>0</v>
      </c>
      <c r="R16" s="1176">
        <f t="shared" si="10"/>
        <v>0</v>
      </c>
      <c r="S16" s="1177">
        <f t="shared" si="11"/>
        <v>0</v>
      </c>
      <c r="T16" s="691"/>
    </row>
    <row r="17" spans="1:20" s="570" customFormat="1" ht="19.5" x14ac:dyDescent="0.2">
      <c r="A17" s="599"/>
      <c r="B17" s="597"/>
      <c r="C17" s="597"/>
      <c r="D17" s="597"/>
      <c r="E17" s="597"/>
      <c r="F17" s="1175" t="str">
        <f t="shared" si="0"/>
        <v/>
      </c>
      <c r="G17" s="1175" t="str">
        <f t="shared" si="1"/>
        <v/>
      </c>
      <c r="H17" s="597"/>
      <c r="I17" s="597"/>
      <c r="J17" s="597"/>
      <c r="K17" s="597"/>
      <c r="L17" s="597"/>
      <c r="M17" s="598"/>
      <c r="N17" s="598"/>
      <c r="O17" s="598"/>
      <c r="P17" s="1176">
        <f t="shared" si="5"/>
        <v>0</v>
      </c>
      <c r="Q17" s="1176">
        <f t="shared" si="2"/>
        <v>0</v>
      </c>
      <c r="R17" s="1176">
        <f t="shared" si="3"/>
        <v>0</v>
      </c>
      <c r="S17" s="1177">
        <f t="shared" si="4"/>
        <v>0</v>
      </c>
      <c r="T17" s="691"/>
    </row>
    <row r="18" spans="1:20" s="570" customFormat="1" ht="19.5" x14ac:dyDescent="0.2">
      <c r="A18" s="599"/>
      <c r="B18" s="597"/>
      <c r="C18" s="597"/>
      <c r="D18" s="597"/>
      <c r="E18" s="597"/>
      <c r="F18" s="1175" t="str">
        <f t="shared" ref="F18:F25" si="12">IF(ISBLANK(C18),"", "EMPG-S")</f>
        <v/>
      </c>
      <c r="G18" s="1175" t="str">
        <f t="shared" ref="G18:G25" si="13">IF(ISBLANK(C18),"", "EMG")</f>
        <v/>
      </c>
      <c r="H18" s="597"/>
      <c r="I18" s="597"/>
      <c r="J18" s="597"/>
      <c r="K18" s="597"/>
      <c r="L18" s="597"/>
      <c r="M18" s="598"/>
      <c r="N18" s="598"/>
      <c r="O18" s="598"/>
      <c r="P18" s="1176">
        <f t="shared" ref="P18:P25" si="14">O18+N18</f>
        <v>0</v>
      </c>
      <c r="Q18" s="1176">
        <f t="shared" ref="Q18:Q25" si="15">P18*2</f>
        <v>0</v>
      </c>
      <c r="R18" s="1176">
        <f t="shared" ref="R18:R25" si="16">M18-P18</f>
        <v>0</v>
      </c>
      <c r="S18" s="1177">
        <f t="shared" ref="S18:S25" si="17">IFERROR(P18/M18, 0)</f>
        <v>0</v>
      </c>
      <c r="T18" s="691"/>
    </row>
    <row r="19" spans="1:20" s="570" customFormat="1" ht="19.5" x14ac:dyDescent="0.2">
      <c r="A19" s="599"/>
      <c r="B19" s="597"/>
      <c r="C19" s="597"/>
      <c r="D19" s="597"/>
      <c r="E19" s="597"/>
      <c r="F19" s="1175" t="str">
        <f t="shared" si="12"/>
        <v/>
      </c>
      <c r="G19" s="1175" t="str">
        <f t="shared" si="13"/>
        <v/>
      </c>
      <c r="H19" s="597"/>
      <c r="I19" s="597"/>
      <c r="J19" s="597"/>
      <c r="K19" s="597"/>
      <c r="L19" s="597"/>
      <c r="M19" s="598"/>
      <c r="N19" s="598"/>
      <c r="O19" s="598"/>
      <c r="P19" s="1176">
        <f t="shared" si="14"/>
        <v>0</v>
      </c>
      <c r="Q19" s="1176">
        <f t="shared" si="15"/>
        <v>0</v>
      </c>
      <c r="R19" s="1176">
        <f t="shared" si="16"/>
        <v>0</v>
      </c>
      <c r="S19" s="1177">
        <f t="shared" si="17"/>
        <v>0</v>
      </c>
      <c r="T19" s="691"/>
    </row>
    <row r="20" spans="1:20" s="570" customFormat="1" ht="19.5" x14ac:dyDescent="0.2">
      <c r="A20" s="599"/>
      <c r="B20" s="597"/>
      <c r="C20" s="597"/>
      <c r="D20" s="597"/>
      <c r="E20" s="597"/>
      <c r="F20" s="1175" t="str">
        <f t="shared" si="12"/>
        <v/>
      </c>
      <c r="G20" s="1175" t="str">
        <f t="shared" si="13"/>
        <v/>
      </c>
      <c r="H20" s="597"/>
      <c r="I20" s="597"/>
      <c r="J20" s="597"/>
      <c r="K20" s="597"/>
      <c r="L20" s="597"/>
      <c r="M20" s="598"/>
      <c r="N20" s="598"/>
      <c r="O20" s="598"/>
      <c r="P20" s="1176">
        <f t="shared" si="14"/>
        <v>0</v>
      </c>
      <c r="Q20" s="1176">
        <f t="shared" si="15"/>
        <v>0</v>
      </c>
      <c r="R20" s="1176">
        <f t="shared" si="16"/>
        <v>0</v>
      </c>
      <c r="S20" s="1177">
        <f t="shared" si="17"/>
        <v>0</v>
      </c>
      <c r="T20" s="691"/>
    </row>
    <row r="21" spans="1:20" s="570" customFormat="1" ht="19.5" x14ac:dyDescent="0.2">
      <c r="A21" s="599"/>
      <c r="B21" s="597"/>
      <c r="C21" s="597"/>
      <c r="D21" s="597"/>
      <c r="E21" s="597"/>
      <c r="F21" s="1175" t="str">
        <f t="shared" si="12"/>
        <v/>
      </c>
      <c r="G21" s="1175" t="str">
        <f t="shared" si="13"/>
        <v/>
      </c>
      <c r="H21" s="597"/>
      <c r="I21" s="597"/>
      <c r="J21" s="597"/>
      <c r="K21" s="597"/>
      <c r="L21" s="597"/>
      <c r="M21" s="598"/>
      <c r="N21" s="598"/>
      <c r="O21" s="598"/>
      <c r="P21" s="1176">
        <f t="shared" si="14"/>
        <v>0</v>
      </c>
      <c r="Q21" s="1176">
        <f t="shared" si="15"/>
        <v>0</v>
      </c>
      <c r="R21" s="1176">
        <f t="shared" si="16"/>
        <v>0</v>
      </c>
      <c r="S21" s="1177">
        <f t="shared" si="17"/>
        <v>0</v>
      </c>
      <c r="T21" s="691"/>
    </row>
    <row r="22" spans="1:20" s="570" customFormat="1" ht="19.5" x14ac:dyDescent="0.2">
      <c r="A22" s="599"/>
      <c r="B22" s="597"/>
      <c r="C22" s="597"/>
      <c r="D22" s="597"/>
      <c r="E22" s="597"/>
      <c r="F22" s="1175" t="str">
        <f t="shared" si="12"/>
        <v/>
      </c>
      <c r="G22" s="1175" t="str">
        <f t="shared" si="13"/>
        <v/>
      </c>
      <c r="H22" s="597"/>
      <c r="I22" s="597"/>
      <c r="J22" s="597"/>
      <c r="K22" s="597"/>
      <c r="L22" s="597"/>
      <c r="M22" s="598"/>
      <c r="N22" s="598"/>
      <c r="O22" s="598"/>
      <c r="P22" s="1176">
        <f t="shared" si="14"/>
        <v>0</v>
      </c>
      <c r="Q22" s="1176">
        <f t="shared" si="15"/>
        <v>0</v>
      </c>
      <c r="R22" s="1176">
        <f t="shared" si="16"/>
        <v>0</v>
      </c>
      <c r="S22" s="1177">
        <f t="shared" si="17"/>
        <v>0</v>
      </c>
      <c r="T22" s="691"/>
    </row>
    <row r="23" spans="1:20" s="570" customFormat="1" ht="19.5" x14ac:dyDescent="0.2">
      <c r="A23" s="599"/>
      <c r="B23" s="597"/>
      <c r="C23" s="597"/>
      <c r="D23" s="597"/>
      <c r="E23" s="597"/>
      <c r="F23" s="1175" t="str">
        <f t="shared" si="12"/>
        <v/>
      </c>
      <c r="G23" s="1175" t="str">
        <f t="shared" si="13"/>
        <v/>
      </c>
      <c r="H23" s="597"/>
      <c r="I23" s="597"/>
      <c r="J23" s="597"/>
      <c r="K23" s="597"/>
      <c r="L23" s="597"/>
      <c r="M23" s="598"/>
      <c r="N23" s="598"/>
      <c r="O23" s="598"/>
      <c r="P23" s="1176">
        <f t="shared" si="14"/>
        <v>0</v>
      </c>
      <c r="Q23" s="1176">
        <f t="shared" si="15"/>
        <v>0</v>
      </c>
      <c r="R23" s="1176">
        <f t="shared" si="16"/>
        <v>0</v>
      </c>
      <c r="S23" s="1177">
        <f t="shared" si="17"/>
        <v>0</v>
      </c>
      <c r="T23" s="691"/>
    </row>
    <row r="24" spans="1:20" s="570" customFormat="1" ht="19.5" x14ac:dyDescent="0.2">
      <c r="A24" s="599"/>
      <c r="B24" s="597"/>
      <c r="C24" s="597"/>
      <c r="D24" s="597"/>
      <c r="E24" s="597"/>
      <c r="F24" s="1175" t="str">
        <f t="shared" si="12"/>
        <v/>
      </c>
      <c r="G24" s="1175" t="str">
        <f t="shared" si="13"/>
        <v/>
      </c>
      <c r="H24" s="597"/>
      <c r="I24" s="597"/>
      <c r="J24" s="597"/>
      <c r="K24" s="597"/>
      <c r="L24" s="597"/>
      <c r="M24" s="598"/>
      <c r="N24" s="598"/>
      <c r="O24" s="598"/>
      <c r="P24" s="1176">
        <f t="shared" si="14"/>
        <v>0</v>
      </c>
      <c r="Q24" s="1176">
        <f t="shared" si="15"/>
        <v>0</v>
      </c>
      <c r="R24" s="1176">
        <f t="shared" si="16"/>
        <v>0</v>
      </c>
      <c r="S24" s="1177">
        <f t="shared" si="17"/>
        <v>0</v>
      </c>
      <c r="T24" s="691"/>
    </row>
    <row r="25" spans="1:20" s="570" customFormat="1" ht="19.5" x14ac:dyDescent="0.2">
      <c r="A25" s="599"/>
      <c r="B25" s="597"/>
      <c r="C25" s="597"/>
      <c r="D25" s="597"/>
      <c r="E25" s="597"/>
      <c r="F25" s="1175" t="str">
        <f t="shared" si="12"/>
        <v/>
      </c>
      <c r="G25" s="1175" t="str">
        <f t="shared" si="13"/>
        <v/>
      </c>
      <c r="H25" s="597"/>
      <c r="I25" s="597"/>
      <c r="J25" s="597"/>
      <c r="K25" s="597"/>
      <c r="L25" s="597"/>
      <c r="M25" s="598"/>
      <c r="N25" s="598"/>
      <c r="O25" s="598"/>
      <c r="P25" s="1176">
        <f t="shared" si="14"/>
        <v>0</v>
      </c>
      <c r="Q25" s="1176">
        <f t="shared" si="15"/>
        <v>0</v>
      </c>
      <c r="R25" s="1176">
        <f t="shared" si="16"/>
        <v>0</v>
      </c>
      <c r="S25" s="1177">
        <f t="shared" si="17"/>
        <v>0</v>
      </c>
      <c r="T25" s="691"/>
    </row>
    <row r="26" spans="1:20" s="570" customFormat="1" ht="19.5" x14ac:dyDescent="0.2">
      <c r="A26" s="599"/>
      <c r="B26" s="597"/>
      <c r="C26" s="597"/>
      <c r="D26" s="597"/>
      <c r="E26" s="597"/>
      <c r="F26" s="1175" t="str">
        <f t="shared" ref="F26:F29" si="18">IF(ISBLANK(C26),"", "EMPG-S")</f>
        <v/>
      </c>
      <c r="G26" s="1175" t="str">
        <f t="shared" ref="G26:G29" si="19">IF(ISBLANK(C26),"", "EMG")</f>
        <v/>
      </c>
      <c r="H26" s="597"/>
      <c r="I26" s="597"/>
      <c r="J26" s="597"/>
      <c r="K26" s="597"/>
      <c r="L26" s="597"/>
      <c r="M26" s="598"/>
      <c r="N26" s="598"/>
      <c r="O26" s="598"/>
      <c r="P26" s="1176">
        <f t="shared" ref="P26:P29" si="20">O26+N26</f>
        <v>0</v>
      </c>
      <c r="Q26" s="1176">
        <f t="shared" ref="Q26:Q29" si="21">P26*2</f>
        <v>0</v>
      </c>
      <c r="R26" s="1176">
        <f t="shared" ref="R26:R29" si="22">M26-P26</f>
        <v>0</v>
      </c>
      <c r="S26" s="1177">
        <f t="shared" ref="S26:S29" si="23">IFERROR(P26/M26, 0)</f>
        <v>0</v>
      </c>
      <c r="T26" s="691"/>
    </row>
    <row r="27" spans="1:20" s="570" customFormat="1" ht="19.5" x14ac:dyDescent="0.2">
      <c r="A27" s="599"/>
      <c r="B27" s="597"/>
      <c r="C27" s="597"/>
      <c r="D27" s="597"/>
      <c r="E27" s="597"/>
      <c r="F27" s="1175" t="str">
        <f t="shared" si="18"/>
        <v/>
      </c>
      <c r="G27" s="1175" t="str">
        <f t="shared" si="19"/>
        <v/>
      </c>
      <c r="H27" s="597"/>
      <c r="I27" s="597"/>
      <c r="J27" s="597"/>
      <c r="K27" s="597"/>
      <c r="L27" s="597"/>
      <c r="M27" s="598"/>
      <c r="N27" s="598"/>
      <c r="O27" s="598"/>
      <c r="P27" s="1176">
        <f t="shared" si="20"/>
        <v>0</v>
      </c>
      <c r="Q27" s="1176">
        <f t="shared" si="21"/>
        <v>0</v>
      </c>
      <c r="R27" s="1176">
        <f t="shared" si="22"/>
        <v>0</v>
      </c>
      <c r="S27" s="1177">
        <f t="shared" si="23"/>
        <v>0</v>
      </c>
      <c r="T27" s="691"/>
    </row>
    <row r="28" spans="1:20" s="570" customFormat="1" ht="19.5" x14ac:dyDescent="0.2">
      <c r="A28" s="599"/>
      <c r="B28" s="597"/>
      <c r="C28" s="597"/>
      <c r="D28" s="597"/>
      <c r="E28" s="597"/>
      <c r="F28" s="1175" t="str">
        <f t="shared" si="18"/>
        <v/>
      </c>
      <c r="G28" s="1175" t="str">
        <f t="shared" si="19"/>
        <v/>
      </c>
      <c r="H28" s="597"/>
      <c r="I28" s="597"/>
      <c r="J28" s="597"/>
      <c r="K28" s="597"/>
      <c r="L28" s="597"/>
      <c r="M28" s="598"/>
      <c r="N28" s="598"/>
      <c r="O28" s="598"/>
      <c r="P28" s="1176">
        <f t="shared" si="20"/>
        <v>0</v>
      </c>
      <c r="Q28" s="1176">
        <f t="shared" si="21"/>
        <v>0</v>
      </c>
      <c r="R28" s="1176">
        <f t="shared" si="22"/>
        <v>0</v>
      </c>
      <c r="S28" s="1177">
        <f t="shared" si="23"/>
        <v>0</v>
      </c>
      <c r="T28" s="691"/>
    </row>
    <row r="29" spans="1:20" s="570" customFormat="1" ht="19.5" x14ac:dyDescent="0.2">
      <c r="A29" s="599"/>
      <c r="B29" s="597"/>
      <c r="C29" s="597"/>
      <c r="D29" s="597"/>
      <c r="E29" s="597"/>
      <c r="F29" s="1175" t="str">
        <f t="shared" si="18"/>
        <v/>
      </c>
      <c r="G29" s="1175" t="str">
        <f t="shared" si="19"/>
        <v/>
      </c>
      <c r="H29" s="597"/>
      <c r="I29" s="597"/>
      <c r="J29" s="597"/>
      <c r="K29" s="597"/>
      <c r="L29" s="597"/>
      <c r="M29" s="598"/>
      <c r="N29" s="598"/>
      <c r="O29" s="598"/>
      <c r="P29" s="1176">
        <f t="shared" si="20"/>
        <v>0</v>
      </c>
      <c r="Q29" s="1176">
        <f t="shared" si="21"/>
        <v>0</v>
      </c>
      <c r="R29" s="1176">
        <f t="shared" si="22"/>
        <v>0</v>
      </c>
      <c r="S29" s="1177">
        <f t="shared" si="23"/>
        <v>0</v>
      </c>
      <c r="T29" s="691"/>
    </row>
    <row r="30" spans="1:20" s="570" customFormat="1" ht="19.5" x14ac:dyDescent="0.2">
      <c r="A30" s="596"/>
      <c r="B30" s="597"/>
      <c r="C30" s="597"/>
      <c r="D30" s="597"/>
      <c r="E30" s="597"/>
      <c r="F30" s="1175" t="str">
        <f t="shared" si="0"/>
        <v/>
      </c>
      <c r="G30" s="1175" t="str">
        <f t="shared" si="1"/>
        <v/>
      </c>
      <c r="H30" s="597"/>
      <c r="I30" s="597"/>
      <c r="J30" s="597"/>
      <c r="K30" s="597"/>
      <c r="L30" s="597"/>
      <c r="M30" s="598"/>
      <c r="N30" s="598"/>
      <c r="O30" s="598"/>
      <c r="P30" s="1176">
        <f t="shared" si="5"/>
        <v>0</v>
      </c>
      <c r="Q30" s="1176">
        <f t="shared" si="2"/>
        <v>0</v>
      </c>
      <c r="R30" s="1176">
        <f t="shared" si="3"/>
        <v>0</v>
      </c>
      <c r="S30" s="1177">
        <f t="shared" si="4"/>
        <v>0</v>
      </c>
      <c r="T30" s="691"/>
    </row>
    <row r="31" spans="1:20" s="570" customFormat="1" ht="19.5" x14ac:dyDescent="0.2">
      <c r="A31" s="596"/>
      <c r="B31" s="597"/>
      <c r="C31" s="597"/>
      <c r="D31" s="597"/>
      <c r="E31" s="597"/>
      <c r="F31" s="1175" t="str">
        <f t="shared" si="0"/>
        <v/>
      </c>
      <c r="G31" s="1175" t="str">
        <f t="shared" si="1"/>
        <v/>
      </c>
      <c r="H31" s="597"/>
      <c r="I31" s="597"/>
      <c r="J31" s="597"/>
      <c r="K31" s="597"/>
      <c r="L31" s="597"/>
      <c r="M31" s="598"/>
      <c r="N31" s="598"/>
      <c r="O31" s="598"/>
      <c r="P31" s="1176">
        <f t="shared" si="5"/>
        <v>0</v>
      </c>
      <c r="Q31" s="1176">
        <f t="shared" si="2"/>
        <v>0</v>
      </c>
      <c r="R31" s="1176">
        <f t="shared" si="3"/>
        <v>0</v>
      </c>
      <c r="S31" s="1177">
        <f t="shared" si="4"/>
        <v>0</v>
      </c>
      <c r="T31" s="691"/>
    </row>
    <row r="32" spans="1:20" s="571" customFormat="1" ht="19.5" x14ac:dyDescent="0.2">
      <c r="A32" s="596"/>
      <c r="B32" s="597"/>
      <c r="C32" s="597"/>
      <c r="D32" s="597"/>
      <c r="E32" s="600"/>
      <c r="F32" s="1175" t="str">
        <f t="shared" si="0"/>
        <v/>
      </c>
      <c r="G32" s="1175" t="str">
        <f t="shared" si="1"/>
        <v/>
      </c>
      <c r="H32" s="597"/>
      <c r="I32" s="597"/>
      <c r="J32" s="597"/>
      <c r="K32" s="597"/>
      <c r="L32" s="597"/>
      <c r="M32" s="598"/>
      <c r="N32" s="598"/>
      <c r="O32" s="598"/>
      <c r="P32" s="1176">
        <f t="shared" si="5"/>
        <v>0</v>
      </c>
      <c r="Q32" s="1176">
        <f t="shared" si="2"/>
        <v>0</v>
      </c>
      <c r="R32" s="1176">
        <f t="shared" si="3"/>
        <v>0</v>
      </c>
      <c r="S32" s="1177">
        <f t="shared" si="4"/>
        <v>0</v>
      </c>
      <c r="T32" s="692"/>
    </row>
    <row r="33" spans="1:20" s="571" customFormat="1" ht="19.5" x14ac:dyDescent="0.2">
      <c r="A33" s="596"/>
      <c r="B33" s="597"/>
      <c r="C33" s="597"/>
      <c r="D33" s="597"/>
      <c r="E33" s="600"/>
      <c r="F33" s="1175" t="str">
        <f t="shared" si="0"/>
        <v/>
      </c>
      <c r="G33" s="1175" t="str">
        <f t="shared" si="1"/>
        <v/>
      </c>
      <c r="H33" s="597"/>
      <c r="I33" s="597"/>
      <c r="J33" s="597"/>
      <c r="K33" s="597"/>
      <c r="L33" s="597"/>
      <c r="M33" s="598"/>
      <c r="N33" s="598"/>
      <c r="O33" s="598"/>
      <c r="P33" s="1176">
        <f t="shared" si="5"/>
        <v>0</v>
      </c>
      <c r="Q33" s="1176">
        <f t="shared" si="2"/>
        <v>0</v>
      </c>
      <c r="R33" s="1176">
        <f t="shared" si="3"/>
        <v>0</v>
      </c>
      <c r="S33" s="1177">
        <f t="shared" si="4"/>
        <v>0</v>
      </c>
      <c r="T33" s="692"/>
    </row>
    <row r="34" spans="1:20" s="571" customFormat="1" ht="19.5" x14ac:dyDescent="0.2">
      <c r="A34" s="596"/>
      <c r="B34" s="597"/>
      <c r="C34" s="597"/>
      <c r="D34" s="597"/>
      <c r="E34" s="597"/>
      <c r="F34" s="1175" t="str">
        <f t="shared" si="0"/>
        <v/>
      </c>
      <c r="G34" s="1175" t="str">
        <f t="shared" si="1"/>
        <v/>
      </c>
      <c r="H34" s="597"/>
      <c r="I34" s="597"/>
      <c r="J34" s="597"/>
      <c r="K34" s="597"/>
      <c r="L34" s="597"/>
      <c r="M34" s="598"/>
      <c r="N34" s="598"/>
      <c r="O34" s="598"/>
      <c r="P34" s="1176">
        <f t="shared" si="5"/>
        <v>0</v>
      </c>
      <c r="Q34" s="1176">
        <f t="shared" si="2"/>
        <v>0</v>
      </c>
      <c r="R34" s="1176">
        <f t="shared" si="3"/>
        <v>0</v>
      </c>
      <c r="S34" s="1177">
        <f t="shared" si="4"/>
        <v>0</v>
      </c>
      <c r="T34" s="692"/>
    </row>
    <row r="35" spans="1:20" s="571" customFormat="1" ht="19.5" x14ac:dyDescent="0.2">
      <c r="A35" s="596"/>
      <c r="B35" s="597"/>
      <c r="C35" s="597"/>
      <c r="D35" s="597"/>
      <c r="E35" s="597"/>
      <c r="F35" s="1175" t="str">
        <f t="shared" si="0"/>
        <v/>
      </c>
      <c r="G35" s="1175" t="str">
        <f t="shared" si="1"/>
        <v/>
      </c>
      <c r="H35" s="597"/>
      <c r="I35" s="597"/>
      <c r="J35" s="597"/>
      <c r="K35" s="597"/>
      <c r="L35" s="597"/>
      <c r="M35" s="598"/>
      <c r="N35" s="598"/>
      <c r="O35" s="598"/>
      <c r="P35" s="1176">
        <f t="shared" si="5"/>
        <v>0</v>
      </c>
      <c r="Q35" s="1176">
        <f t="shared" si="2"/>
        <v>0</v>
      </c>
      <c r="R35" s="1176">
        <f t="shared" si="3"/>
        <v>0</v>
      </c>
      <c r="S35" s="1177">
        <f t="shared" si="4"/>
        <v>0</v>
      </c>
      <c r="T35" s="692"/>
    </row>
    <row r="36" spans="1:20" s="571" customFormat="1" ht="19.5" x14ac:dyDescent="0.2">
      <c r="A36" s="596"/>
      <c r="B36" s="597"/>
      <c r="C36" s="597"/>
      <c r="D36" s="597"/>
      <c r="E36" s="597"/>
      <c r="F36" s="1175" t="str">
        <f t="shared" si="0"/>
        <v/>
      </c>
      <c r="G36" s="1175" t="str">
        <f t="shared" si="1"/>
        <v/>
      </c>
      <c r="H36" s="597"/>
      <c r="I36" s="597"/>
      <c r="J36" s="597"/>
      <c r="K36" s="597"/>
      <c r="L36" s="597"/>
      <c r="M36" s="598"/>
      <c r="N36" s="598"/>
      <c r="O36" s="598"/>
      <c r="P36" s="1176">
        <f t="shared" si="5"/>
        <v>0</v>
      </c>
      <c r="Q36" s="1176">
        <f t="shared" si="2"/>
        <v>0</v>
      </c>
      <c r="R36" s="1176">
        <f t="shared" si="3"/>
        <v>0</v>
      </c>
      <c r="S36" s="1177">
        <f t="shared" si="4"/>
        <v>0</v>
      </c>
      <c r="T36" s="692"/>
    </row>
    <row r="37" spans="1:20" s="571" customFormat="1" ht="19.5" x14ac:dyDescent="0.2">
      <c r="A37" s="596"/>
      <c r="B37" s="597"/>
      <c r="C37" s="597"/>
      <c r="D37" s="597"/>
      <c r="E37" s="597"/>
      <c r="F37" s="1175" t="str">
        <f t="shared" si="0"/>
        <v/>
      </c>
      <c r="G37" s="1175" t="str">
        <f t="shared" si="1"/>
        <v/>
      </c>
      <c r="H37" s="597"/>
      <c r="I37" s="597"/>
      <c r="J37" s="597"/>
      <c r="K37" s="597"/>
      <c r="L37" s="597"/>
      <c r="M37" s="598"/>
      <c r="N37" s="598"/>
      <c r="O37" s="598"/>
      <c r="P37" s="1176">
        <f t="shared" si="5"/>
        <v>0</v>
      </c>
      <c r="Q37" s="1176">
        <f t="shared" si="2"/>
        <v>0</v>
      </c>
      <c r="R37" s="1176">
        <f t="shared" si="3"/>
        <v>0</v>
      </c>
      <c r="S37" s="1177">
        <f t="shared" si="4"/>
        <v>0</v>
      </c>
      <c r="T37" s="692"/>
    </row>
    <row r="38" spans="1:20" s="571" customFormat="1" ht="19.5" x14ac:dyDescent="0.2">
      <c r="A38" s="596"/>
      <c r="B38" s="597"/>
      <c r="C38" s="597"/>
      <c r="D38" s="597"/>
      <c r="E38" s="597"/>
      <c r="F38" s="1175" t="str">
        <f t="shared" si="0"/>
        <v/>
      </c>
      <c r="G38" s="1175" t="str">
        <f t="shared" si="1"/>
        <v/>
      </c>
      <c r="H38" s="597"/>
      <c r="I38" s="597"/>
      <c r="J38" s="597"/>
      <c r="K38" s="597"/>
      <c r="L38" s="597"/>
      <c r="M38" s="598"/>
      <c r="N38" s="598"/>
      <c r="O38" s="598"/>
      <c r="P38" s="1176">
        <f t="shared" si="5"/>
        <v>0</v>
      </c>
      <c r="Q38" s="1176">
        <f t="shared" si="2"/>
        <v>0</v>
      </c>
      <c r="R38" s="1176">
        <f t="shared" si="3"/>
        <v>0</v>
      </c>
      <c r="S38" s="1177">
        <f t="shared" si="4"/>
        <v>0</v>
      </c>
      <c r="T38" s="692"/>
    </row>
    <row r="39" spans="1:20" s="571" customFormat="1" ht="19.5" x14ac:dyDescent="0.2">
      <c r="A39" s="596"/>
      <c r="B39" s="597"/>
      <c r="C39" s="597"/>
      <c r="D39" s="597"/>
      <c r="E39" s="597"/>
      <c r="F39" s="1175" t="str">
        <f t="shared" si="0"/>
        <v/>
      </c>
      <c r="G39" s="1175" t="str">
        <f t="shared" si="1"/>
        <v/>
      </c>
      <c r="H39" s="597"/>
      <c r="I39" s="597"/>
      <c r="J39" s="597"/>
      <c r="K39" s="597"/>
      <c r="L39" s="597"/>
      <c r="M39" s="598"/>
      <c r="N39" s="598"/>
      <c r="O39" s="598"/>
      <c r="P39" s="1176">
        <f t="shared" si="5"/>
        <v>0</v>
      </c>
      <c r="Q39" s="1176">
        <f t="shared" si="2"/>
        <v>0</v>
      </c>
      <c r="R39" s="1176">
        <f t="shared" si="3"/>
        <v>0</v>
      </c>
      <c r="S39" s="1177">
        <f t="shared" si="4"/>
        <v>0</v>
      </c>
      <c r="T39" s="692"/>
    </row>
    <row r="40" spans="1:20" s="571" customFormat="1" ht="19.5" x14ac:dyDescent="0.2">
      <c r="A40" s="596"/>
      <c r="B40" s="597"/>
      <c r="C40" s="597"/>
      <c r="D40" s="597"/>
      <c r="E40" s="597"/>
      <c r="F40" s="1175" t="str">
        <f t="shared" si="0"/>
        <v/>
      </c>
      <c r="G40" s="1175" t="str">
        <f t="shared" si="1"/>
        <v/>
      </c>
      <c r="H40" s="597"/>
      <c r="I40" s="597"/>
      <c r="J40" s="597"/>
      <c r="K40" s="597"/>
      <c r="L40" s="597"/>
      <c r="M40" s="598"/>
      <c r="N40" s="598"/>
      <c r="O40" s="598"/>
      <c r="P40" s="1176">
        <f t="shared" si="5"/>
        <v>0</v>
      </c>
      <c r="Q40" s="1176">
        <f t="shared" si="2"/>
        <v>0</v>
      </c>
      <c r="R40" s="1176">
        <f t="shared" si="3"/>
        <v>0</v>
      </c>
      <c r="S40" s="1177">
        <f t="shared" si="4"/>
        <v>0</v>
      </c>
      <c r="T40" s="692"/>
    </row>
    <row r="41" spans="1:20" s="571" customFormat="1" ht="19.5" x14ac:dyDescent="0.2">
      <c r="A41" s="596"/>
      <c r="B41" s="597"/>
      <c r="C41" s="597"/>
      <c r="D41" s="597"/>
      <c r="E41" s="597"/>
      <c r="F41" s="1175" t="str">
        <f t="shared" si="0"/>
        <v/>
      </c>
      <c r="G41" s="1175" t="str">
        <f t="shared" si="1"/>
        <v/>
      </c>
      <c r="H41" s="597"/>
      <c r="I41" s="597"/>
      <c r="J41" s="597"/>
      <c r="K41" s="597"/>
      <c r="L41" s="597"/>
      <c r="M41" s="598"/>
      <c r="N41" s="598"/>
      <c r="O41" s="598"/>
      <c r="P41" s="1176">
        <f t="shared" si="5"/>
        <v>0</v>
      </c>
      <c r="Q41" s="1176">
        <f t="shared" si="2"/>
        <v>0</v>
      </c>
      <c r="R41" s="1176">
        <f t="shared" si="3"/>
        <v>0</v>
      </c>
      <c r="S41" s="1177">
        <f t="shared" si="4"/>
        <v>0</v>
      </c>
      <c r="T41" s="692"/>
    </row>
    <row r="42" spans="1:20" s="571" customFormat="1" ht="19.5" x14ac:dyDescent="0.2">
      <c r="A42" s="596"/>
      <c r="B42" s="597"/>
      <c r="C42" s="597"/>
      <c r="D42" s="597"/>
      <c r="E42" s="597"/>
      <c r="F42" s="1175" t="str">
        <f t="shared" si="0"/>
        <v/>
      </c>
      <c r="G42" s="1175" t="str">
        <f t="shared" si="1"/>
        <v/>
      </c>
      <c r="H42" s="597"/>
      <c r="I42" s="597"/>
      <c r="J42" s="597"/>
      <c r="K42" s="597"/>
      <c r="L42" s="597"/>
      <c r="M42" s="598"/>
      <c r="N42" s="598"/>
      <c r="O42" s="598"/>
      <c r="P42" s="1176">
        <f t="shared" si="5"/>
        <v>0</v>
      </c>
      <c r="Q42" s="1176">
        <f t="shared" si="2"/>
        <v>0</v>
      </c>
      <c r="R42" s="1176">
        <f t="shared" si="3"/>
        <v>0</v>
      </c>
      <c r="S42" s="1177">
        <f t="shared" si="4"/>
        <v>0</v>
      </c>
      <c r="T42" s="692"/>
    </row>
    <row r="43" spans="1:20" s="571" customFormat="1" ht="19.5" x14ac:dyDescent="0.2">
      <c r="A43" s="596"/>
      <c r="B43" s="597"/>
      <c r="C43" s="597"/>
      <c r="D43" s="597"/>
      <c r="E43" s="597"/>
      <c r="F43" s="1175" t="str">
        <f t="shared" si="0"/>
        <v/>
      </c>
      <c r="G43" s="1175" t="str">
        <f t="shared" si="1"/>
        <v/>
      </c>
      <c r="H43" s="597"/>
      <c r="I43" s="597"/>
      <c r="J43" s="597"/>
      <c r="K43" s="597"/>
      <c r="L43" s="597"/>
      <c r="M43" s="598"/>
      <c r="N43" s="598"/>
      <c r="O43" s="598"/>
      <c r="P43" s="1176">
        <f t="shared" si="5"/>
        <v>0</v>
      </c>
      <c r="Q43" s="1176">
        <f t="shared" si="2"/>
        <v>0</v>
      </c>
      <c r="R43" s="1176">
        <f t="shared" si="3"/>
        <v>0</v>
      </c>
      <c r="S43" s="1177">
        <f t="shared" si="4"/>
        <v>0</v>
      </c>
      <c r="T43" s="692"/>
    </row>
    <row r="44" spans="1:20" s="571" customFormat="1" ht="19.5" x14ac:dyDescent="0.2">
      <c r="A44" s="596"/>
      <c r="B44" s="597"/>
      <c r="C44" s="597"/>
      <c r="D44" s="597"/>
      <c r="E44" s="597"/>
      <c r="F44" s="1175" t="str">
        <f t="shared" si="0"/>
        <v/>
      </c>
      <c r="G44" s="1175" t="str">
        <f t="shared" si="1"/>
        <v/>
      </c>
      <c r="H44" s="597"/>
      <c r="I44" s="597"/>
      <c r="J44" s="597"/>
      <c r="K44" s="597"/>
      <c r="L44" s="597"/>
      <c r="M44" s="598"/>
      <c r="N44" s="598"/>
      <c r="O44" s="598"/>
      <c r="P44" s="1176">
        <f t="shared" si="5"/>
        <v>0</v>
      </c>
      <c r="Q44" s="1176">
        <f t="shared" si="2"/>
        <v>0</v>
      </c>
      <c r="R44" s="1176">
        <f t="shared" si="3"/>
        <v>0</v>
      </c>
      <c r="S44" s="1177">
        <f t="shared" si="4"/>
        <v>0</v>
      </c>
      <c r="T44" s="692"/>
    </row>
    <row r="45" spans="1:20" s="571" customFormat="1" ht="19.5" x14ac:dyDescent="0.2">
      <c r="A45" s="596"/>
      <c r="B45" s="597"/>
      <c r="C45" s="597"/>
      <c r="D45" s="597"/>
      <c r="E45" s="597"/>
      <c r="F45" s="1175" t="str">
        <f t="shared" si="0"/>
        <v/>
      </c>
      <c r="G45" s="1175" t="str">
        <f t="shared" si="1"/>
        <v/>
      </c>
      <c r="H45" s="597"/>
      <c r="I45" s="597"/>
      <c r="J45" s="597"/>
      <c r="K45" s="597"/>
      <c r="L45" s="597"/>
      <c r="M45" s="598"/>
      <c r="N45" s="598"/>
      <c r="O45" s="598"/>
      <c r="P45" s="1176">
        <f t="shared" si="5"/>
        <v>0</v>
      </c>
      <c r="Q45" s="1176">
        <f t="shared" si="2"/>
        <v>0</v>
      </c>
      <c r="R45" s="1176">
        <f t="shared" si="3"/>
        <v>0</v>
      </c>
      <c r="S45" s="1177">
        <f t="shared" si="4"/>
        <v>0</v>
      </c>
      <c r="T45" s="692"/>
    </row>
    <row r="46" spans="1:20" s="571" customFormat="1" ht="19.5" x14ac:dyDescent="0.2">
      <c r="A46" s="596"/>
      <c r="B46" s="597"/>
      <c r="C46" s="597"/>
      <c r="D46" s="597"/>
      <c r="E46" s="597"/>
      <c r="F46" s="1175" t="str">
        <f t="shared" si="0"/>
        <v/>
      </c>
      <c r="G46" s="1175" t="str">
        <f t="shared" si="1"/>
        <v/>
      </c>
      <c r="H46" s="597"/>
      <c r="I46" s="597"/>
      <c r="J46" s="597"/>
      <c r="K46" s="597"/>
      <c r="L46" s="597"/>
      <c r="M46" s="598"/>
      <c r="N46" s="598"/>
      <c r="O46" s="598"/>
      <c r="P46" s="1176">
        <f t="shared" si="5"/>
        <v>0</v>
      </c>
      <c r="Q46" s="1176">
        <f t="shared" si="2"/>
        <v>0</v>
      </c>
      <c r="R46" s="1176">
        <f t="shared" si="3"/>
        <v>0</v>
      </c>
      <c r="S46" s="1177">
        <f t="shared" si="4"/>
        <v>0</v>
      </c>
      <c r="T46" s="692"/>
    </row>
    <row r="47" spans="1:20" s="571" customFormat="1" ht="19.5" x14ac:dyDescent="0.2">
      <c r="A47" s="596"/>
      <c r="B47" s="597"/>
      <c r="C47" s="597"/>
      <c r="D47" s="597"/>
      <c r="E47" s="597"/>
      <c r="F47" s="1175" t="str">
        <f t="shared" si="0"/>
        <v/>
      </c>
      <c r="G47" s="1175" t="str">
        <f t="shared" si="1"/>
        <v/>
      </c>
      <c r="H47" s="597"/>
      <c r="I47" s="597"/>
      <c r="J47" s="597"/>
      <c r="K47" s="597"/>
      <c r="L47" s="597"/>
      <c r="M47" s="598"/>
      <c r="N47" s="598"/>
      <c r="O47" s="598"/>
      <c r="P47" s="1176">
        <f t="shared" si="5"/>
        <v>0</v>
      </c>
      <c r="Q47" s="1176">
        <f t="shared" si="2"/>
        <v>0</v>
      </c>
      <c r="R47" s="1176">
        <f t="shared" si="3"/>
        <v>0</v>
      </c>
      <c r="S47" s="1177">
        <f t="shared" si="4"/>
        <v>0</v>
      </c>
      <c r="T47" s="692"/>
    </row>
    <row r="48" spans="1:20" s="571" customFormat="1" ht="19.5" x14ac:dyDescent="0.2">
      <c r="A48" s="596"/>
      <c r="B48" s="597"/>
      <c r="C48" s="597"/>
      <c r="D48" s="597"/>
      <c r="E48" s="597"/>
      <c r="F48" s="1175" t="str">
        <f t="shared" si="0"/>
        <v/>
      </c>
      <c r="G48" s="1175" t="str">
        <f t="shared" si="1"/>
        <v/>
      </c>
      <c r="H48" s="597"/>
      <c r="I48" s="597"/>
      <c r="J48" s="597"/>
      <c r="K48" s="597"/>
      <c r="L48" s="597"/>
      <c r="M48" s="598"/>
      <c r="N48" s="598"/>
      <c r="O48" s="598"/>
      <c r="P48" s="1176">
        <f t="shared" si="5"/>
        <v>0</v>
      </c>
      <c r="Q48" s="1176">
        <f t="shared" si="2"/>
        <v>0</v>
      </c>
      <c r="R48" s="1176">
        <f t="shared" si="3"/>
        <v>0</v>
      </c>
      <c r="S48" s="1177">
        <f t="shared" si="4"/>
        <v>0</v>
      </c>
      <c r="T48" s="692"/>
    </row>
    <row r="49" spans="1:20" s="571" customFormat="1" ht="19.5" x14ac:dyDescent="0.2">
      <c r="A49" s="596"/>
      <c r="B49" s="597"/>
      <c r="C49" s="597"/>
      <c r="D49" s="597"/>
      <c r="E49" s="597"/>
      <c r="F49" s="1175" t="str">
        <f t="shared" si="0"/>
        <v/>
      </c>
      <c r="G49" s="1175" t="str">
        <f t="shared" si="1"/>
        <v/>
      </c>
      <c r="H49" s="597"/>
      <c r="I49" s="597"/>
      <c r="J49" s="597"/>
      <c r="K49" s="597"/>
      <c r="L49" s="597"/>
      <c r="M49" s="598"/>
      <c r="N49" s="598"/>
      <c r="O49" s="598"/>
      <c r="P49" s="1176">
        <f t="shared" si="5"/>
        <v>0</v>
      </c>
      <c r="Q49" s="1176">
        <f t="shared" si="2"/>
        <v>0</v>
      </c>
      <c r="R49" s="1176">
        <f t="shared" si="3"/>
        <v>0</v>
      </c>
      <c r="S49" s="1177">
        <f t="shared" si="4"/>
        <v>0</v>
      </c>
      <c r="T49" s="692"/>
    </row>
    <row r="50" spans="1:20" s="571" customFormat="1" ht="19.5" x14ac:dyDescent="0.2">
      <c r="A50" s="596"/>
      <c r="B50" s="597"/>
      <c r="C50" s="597"/>
      <c r="D50" s="597"/>
      <c r="E50" s="597"/>
      <c r="F50" s="1175" t="str">
        <f t="shared" si="0"/>
        <v/>
      </c>
      <c r="G50" s="1175" t="str">
        <f t="shared" si="1"/>
        <v/>
      </c>
      <c r="H50" s="597"/>
      <c r="I50" s="597"/>
      <c r="J50" s="597"/>
      <c r="K50" s="597"/>
      <c r="L50" s="597"/>
      <c r="M50" s="598"/>
      <c r="N50" s="598"/>
      <c r="O50" s="598"/>
      <c r="P50" s="1176">
        <f t="shared" si="5"/>
        <v>0</v>
      </c>
      <c r="Q50" s="1176">
        <f t="shared" ref="Q50:Q81" si="24">P50*2</f>
        <v>0</v>
      </c>
      <c r="R50" s="1176">
        <f t="shared" ref="R50:R81" si="25">M50-P50</f>
        <v>0</v>
      </c>
      <c r="S50" s="1177">
        <f t="shared" ref="S50:S81" si="26">IFERROR(P50/M50, 0)</f>
        <v>0</v>
      </c>
      <c r="T50" s="692"/>
    </row>
    <row r="51" spans="1:20" s="571" customFormat="1" ht="19.5" x14ac:dyDescent="0.2">
      <c r="A51" s="596"/>
      <c r="B51" s="597"/>
      <c r="C51" s="597"/>
      <c r="D51" s="597"/>
      <c r="E51" s="597"/>
      <c r="F51" s="1175" t="str">
        <f t="shared" si="0"/>
        <v/>
      </c>
      <c r="G51" s="1175" t="str">
        <f t="shared" si="1"/>
        <v/>
      </c>
      <c r="H51" s="597"/>
      <c r="I51" s="597"/>
      <c r="J51" s="597"/>
      <c r="K51" s="597"/>
      <c r="L51" s="597"/>
      <c r="M51" s="598"/>
      <c r="N51" s="598"/>
      <c r="O51" s="598"/>
      <c r="P51" s="1176">
        <f t="shared" si="5"/>
        <v>0</v>
      </c>
      <c r="Q51" s="1176">
        <f t="shared" si="24"/>
        <v>0</v>
      </c>
      <c r="R51" s="1176">
        <f t="shared" si="25"/>
        <v>0</v>
      </c>
      <c r="S51" s="1177">
        <f t="shared" si="26"/>
        <v>0</v>
      </c>
      <c r="T51" s="692"/>
    </row>
    <row r="52" spans="1:20" s="571" customFormat="1" ht="19.5" x14ac:dyDescent="0.2">
      <c r="A52" s="596"/>
      <c r="B52" s="597"/>
      <c r="C52" s="597"/>
      <c r="D52" s="597"/>
      <c r="E52" s="597"/>
      <c r="F52" s="1175" t="str">
        <f t="shared" si="0"/>
        <v/>
      </c>
      <c r="G52" s="1175" t="str">
        <f t="shared" si="1"/>
        <v/>
      </c>
      <c r="H52" s="597"/>
      <c r="I52" s="597"/>
      <c r="J52" s="597"/>
      <c r="K52" s="597"/>
      <c r="L52" s="597"/>
      <c r="M52" s="598"/>
      <c r="N52" s="598"/>
      <c r="O52" s="598"/>
      <c r="P52" s="1176">
        <f t="shared" si="5"/>
        <v>0</v>
      </c>
      <c r="Q52" s="1176">
        <f t="shared" si="24"/>
        <v>0</v>
      </c>
      <c r="R52" s="1176">
        <f t="shared" si="25"/>
        <v>0</v>
      </c>
      <c r="S52" s="1177">
        <f t="shared" si="26"/>
        <v>0</v>
      </c>
      <c r="T52" s="692"/>
    </row>
    <row r="53" spans="1:20" s="571" customFormat="1" ht="19.5" x14ac:dyDescent="0.2">
      <c r="A53" s="596"/>
      <c r="B53" s="597"/>
      <c r="C53" s="597"/>
      <c r="D53" s="597"/>
      <c r="E53" s="597"/>
      <c r="F53" s="1175" t="str">
        <f t="shared" si="0"/>
        <v/>
      </c>
      <c r="G53" s="1175" t="str">
        <f t="shared" si="1"/>
        <v/>
      </c>
      <c r="H53" s="597"/>
      <c r="I53" s="597"/>
      <c r="J53" s="597"/>
      <c r="K53" s="597"/>
      <c r="L53" s="597"/>
      <c r="M53" s="598"/>
      <c r="N53" s="598"/>
      <c r="O53" s="598"/>
      <c r="P53" s="1176">
        <f t="shared" si="5"/>
        <v>0</v>
      </c>
      <c r="Q53" s="1176">
        <f t="shared" si="24"/>
        <v>0</v>
      </c>
      <c r="R53" s="1176">
        <f t="shared" si="25"/>
        <v>0</v>
      </c>
      <c r="S53" s="1177">
        <f t="shared" si="26"/>
        <v>0</v>
      </c>
      <c r="T53" s="692"/>
    </row>
    <row r="54" spans="1:20" s="571" customFormat="1" ht="19.5" x14ac:dyDescent="0.2">
      <c r="A54" s="596"/>
      <c r="B54" s="597"/>
      <c r="C54" s="597"/>
      <c r="D54" s="597"/>
      <c r="E54" s="597"/>
      <c r="F54" s="1175" t="str">
        <f t="shared" si="0"/>
        <v/>
      </c>
      <c r="G54" s="1175" t="str">
        <f t="shared" si="1"/>
        <v/>
      </c>
      <c r="H54" s="597"/>
      <c r="I54" s="597"/>
      <c r="J54" s="597"/>
      <c r="K54" s="597"/>
      <c r="L54" s="597"/>
      <c r="M54" s="598"/>
      <c r="N54" s="598"/>
      <c r="O54" s="598"/>
      <c r="P54" s="1176">
        <f t="shared" si="5"/>
        <v>0</v>
      </c>
      <c r="Q54" s="1176">
        <f t="shared" si="24"/>
        <v>0</v>
      </c>
      <c r="R54" s="1176">
        <f t="shared" si="25"/>
        <v>0</v>
      </c>
      <c r="S54" s="1177">
        <f t="shared" si="26"/>
        <v>0</v>
      </c>
      <c r="T54" s="692"/>
    </row>
    <row r="55" spans="1:20" s="571" customFormat="1" ht="19.5" x14ac:dyDescent="0.2">
      <c r="A55" s="596"/>
      <c r="B55" s="597"/>
      <c r="C55" s="597"/>
      <c r="D55" s="597"/>
      <c r="E55" s="597"/>
      <c r="F55" s="1175" t="str">
        <f t="shared" si="0"/>
        <v/>
      </c>
      <c r="G55" s="1175" t="str">
        <f t="shared" si="1"/>
        <v/>
      </c>
      <c r="H55" s="597"/>
      <c r="I55" s="597"/>
      <c r="J55" s="597"/>
      <c r="K55" s="597"/>
      <c r="L55" s="597"/>
      <c r="M55" s="598"/>
      <c r="N55" s="598"/>
      <c r="O55" s="598"/>
      <c r="P55" s="1176">
        <f t="shared" si="5"/>
        <v>0</v>
      </c>
      <c r="Q55" s="1176">
        <f t="shared" si="24"/>
        <v>0</v>
      </c>
      <c r="R55" s="1176">
        <f t="shared" si="25"/>
        <v>0</v>
      </c>
      <c r="S55" s="1177">
        <f t="shared" si="26"/>
        <v>0</v>
      </c>
      <c r="T55" s="692"/>
    </row>
    <row r="56" spans="1:20" s="571" customFormat="1" ht="19.5" x14ac:dyDescent="0.2">
      <c r="A56" s="596"/>
      <c r="B56" s="597"/>
      <c r="C56" s="597"/>
      <c r="D56" s="597"/>
      <c r="E56" s="597"/>
      <c r="F56" s="1175" t="str">
        <f t="shared" si="0"/>
        <v/>
      </c>
      <c r="G56" s="1175" t="str">
        <f t="shared" si="1"/>
        <v/>
      </c>
      <c r="H56" s="597"/>
      <c r="I56" s="597"/>
      <c r="J56" s="597"/>
      <c r="K56" s="597"/>
      <c r="L56" s="597"/>
      <c r="M56" s="598"/>
      <c r="N56" s="598"/>
      <c r="O56" s="598"/>
      <c r="P56" s="1176">
        <f t="shared" si="5"/>
        <v>0</v>
      </c>
      <c r="Q56" s="1176">
        <f t="shared" si="24"/>
        <v>0</v>
      </c>
      <c r="R56" s="1176">
        <f t="shared" si="25"/>
        <v>0</v>
      </c>
      <c r="S56" s="1177">
        <f t="shared" si="26"/>
        <v>0</v>
      </c>
      <c r="T56" s="692"/>
    </row>
    <row r="57" spans="1:20" s="571" customFormat="1" ht="19.5" x14ac:dyDescent="0.2">
      <c r="A57" s="596"/>
      <c r="B57" s="597"/>
      <c r="C57" s="597"/>
      <c r="D57" s="597"/>
      <c r="E57" s="597"/>
      <c r="F57" s="1175" t="str">
        <f t="shared" si="0"/>
        <v/>
      </c>
      <c r="G57" s="1175" t="str">
        <f t="shared" si="1"/>
        <v/>
      </c>
      <c r="H57" s="597"/>
      <c r="I57" s="597"/>
      <c r="J57" s="597"/>
      <c r="K57" s="597"/>
      <c r="L57" s="597"/>
      <c r="M57" s="598"/>
      <c r="N57" s="598"/>
      <c r="O57" s="598"/>
      <c r="P57" s="1176">
        <f t="shared" si="5"/>
        <v>0</v>
      </c>
      <c r="Q57" s="1176">
        <f t="shared" si="24"/>
        <v>0</v>
      </c>
      <c r="R57" s="1176">
        <f t="shared" si="25"/>
        <v>0</v>
      </c>
      <c r="S57" s="1177">
        <f t="shared" si="26"/>
        <v>0</v>
      </c>
      <c r="T57" s="692"/>
    </row>
    <row r="58" spans="1:20" s="571" customFormat="1" ht="19.5" x14ac:dyDescent="0.2">
      <c r="A58" s="596"/>
      <c r="B58" s="597"/>
      <c r="C58" s="597"/>
      <c r="D58" s="597"/>
      <c r="E58" s="597"/>
      <c r="F58" s="1175" t="str">
        <f t="shared" si="0"/>
        <v/>
      </c>
      <c r="G58" s="1175" t="str">
        <f t="shared" si="1"/>
        <v/>
      </c>
      <c r="H58" s="597"/>
      <c r="I58" s="597"/>
      <c r="J58" s="597"/>
      <c r="K58" s="597"/>
      <c r="L58" s="597"/>
      <c r="M58" s="598"/>
      <c r="N58" s="598"/>
      <c r="O58" s="598"/>
      <c r="P58" s="1176">
        <f t="shared" si="5"/>
        <v>0</v>
      </c>
      <c r="Q58" s="1176">
        <f t="shared" si="24"/>
        <v>0</v>
      </c>
      <c r="R58" s="1176">
        <f t="shared" si="25"/>
        <v>0</v>
      </c>
      <c r="S58" s="1177">
        <f t="shared" si="26"/>
        <v>0</v>
      </c>
      <c r="T58" s="692"/>
    </row>
    <row r="59" spans="1:20" s="571" customFormat="1" ht="19.5" x14ac:dyDescent="0.2">
      <c r="A59" s="596"/>
      <c r="B59" s="597"/>
      <c r="C59" s="597"/>
      <c r="D59" s="597"/>
      <c r="E59" s="597"/>
      <c r="F59" s="1175" t="str">
        <f t="shared" si="0"/>
        <v/>
      </c>
      <c r="G59" s="1175" t="str">
        <f t="shared" si="1"/>
        <v/>
      </c>
      <c r="H59" s="597"/>
      <c r="I59" s="597"/>
      <c r="J59" s="597"/>
      <c r="K59" s="597"/>
      <c r="L59" s="597"/>
      <c r="M59" s="598"/>
      <c r="N59" s="598"/>
      <c r="O59" s="598"/>
      <c r="P59" s="1176">
        <f t="shared" si="5"/>
        <v>0</v>
      </c>
      <c r="Q59" s="1176">
        <f t="shared" si="24"/>
        <v>0</v>
      </c>
      <c r="R59" s="1176">
        <f t="shared" si="25"/>
        <v>0</v>
      </c>
      <c r="S59" s="1177">
        <f t="shared" si="26"/>
        <v>0</v>
      </c>
      <c r="T59" s="692"/>
    </row>
    <row r="60" spans="1:20" s="571" customFormat="1" ht="19.5" x14ac:dyDescent="0.2">
      <c r="A60" s="596"/>
      <c r="B60" s="597"/>
      <c r="C60" s="597"/>
      <c r="D60" s="597"/>
      <c r="E60" s="597"/>
      <c r="F60" s="1175" t="str">
        <f t="shared" si="0"/>
        <v/>
      </c>
      <c r="G60" s="1175" t="str">
        <f t="shared" si="1"/>
        <v/>
      </c>
      <c r="H60" s="597"/>
      <c r="I60" s="597"/>
      <c r="J60" s="597"/>
      <c r="K60" s="597"/>
      <c r="L60" s="597"/>
      <c r="M60" s="598"/>
      <c r="N60" s="598"/>
      <c r="O60" s="598"/>
      <c r="P60" s="1176">
        <f t="shared" si="5"/>
        <v>0</v>
      </c>
      <c r="Q60" s="1176">
        <f t="shared" si="24"/>
        <v>0</v>
      </c>
      <c r="R60" s="1176">
        <f t="shared" si="25"/>
        <v>0</v>
      </c>
      <c r="S60" s="1177">
        <f t="shared" si="26"/>
        <v>0</v>
      </c>
      <c r="T60" s="692"/>
    </row>
    <row r="61" spans="1:20" s="571" customFormat="1" ht="19.5" x14ac:dyDescent="0.2">
      <c r="A61" s="596"/>
      <c r="B61" s="597"/>
      <c r="C61" s="597"/>
      <c r="D61" s="597"/>
      <c r="E61" s="597"/>
      <c r="F61" s="1175" t="str">
        <f t="shared" si="0"/>
        <v/>
      </c>
      <c r="G61" s="1175" t="str">
        <f t="shared" si="1"/>
        <v/>
      </c>
      <c r="H61" s="597"/>
      <c r="I61" s="597"/>
      <c r="J61" s="597"/>
      <c r="K61" s="597"/>
      <c r="L61" s="597"/>
      <c r="M61" s="598"/>
      <c r="N61" s="598"/>
      <c r="O61" s="598"/>
      <c r="P61" s="1176">
        <f t="shared" si="5"/>
        <v>0</v>
      </c>
      <c r="Q61" s="1176">
        <f t="shared" si="24"/>
        <v>0</v>
      </c>
      <c r="R61" s="1176">
        <f t="shared" si="25"/>
        <v>0</v>
      </c>
      <c r="S61" s="1177">
        <f t="shared" si="26"/>
        <v>0</v>
      </c>
      <c r="T61" s="692"/>
    </row>
    <row r="62" spans="1:20" s="571" customFormat="1" ht="19.5" x14ac:dyDescent="0.2">
      <c r="A62" s="596"/>
      <c r="B62" s="597"/>
      <c r="C62" s="597"/>
      <c r="D62" s="597"/>
      <c r="E62" s="597"/>
      <c r="F62" s="1175" t="str">
        <f t="shared" si="0"/>
        <v/>
      </c>
      <c r="G62" s="1175" t="str">
        <f t="shared" si="1"/>
        <v/>
      </c>
      <c r="H62" s="597"/>
      <c r="I62" s="597"/>
      <c r="J62" s="597"/>
      <c r="K62" s="597"/>
      <c r="L62" s="597"/>
      <c r="M62" s="598"/>
      <c r="N62" s="598"/>
      <c r="O62" s="598"/>
      <c r="P62" s="1176">
        <f t="shared" si="5"/>
        <v>0</v>
      </c>
      <c r="Q62" s="1176">
        <f t="shared" si="24"/>
        <v>0</v>
      </c>
      <c r="R62" s="1176">
        <f t="shared" si="25"/>
        <v>0</v>
      </c>
      <c r="S62" s="1177">
        <f t="shared" si="26"/>
        <v>0</v>
      </c>
      <c r="T62" s="692"/>
    </row>
    <row r="63" spans="1:20" s="571" customFormat="1" ht="19.5" x14ac:dyDescent="0.2">
      <c r="A63" s="596"/>
      <c r="B63" s="597"/>
      <c r="C63" s="597"/>
      <c r="D63" s="597"/>
      <c r="E63" s="597"/>
      <c r="F63" s="1175" t="str">
        <f t="shared" si="0"/>
        <v/>
      </c>
      <c r="G63" s="1175" t="str">
        <f t="shared" si="1"/>
        <v/>
      </c>
      <c r="H63" s="597"/>
      <c r="I63" s="597"/>
      <c r="J63" s="597"/>
      <c r="K63" s="597"/>
      <c r="L63" s="597"/>
      <c r="M63" s="598"/>
      <c r="N63" s="598"/>
      <c r="O63" s="598"/>
      <c r="P63" s="1176">
        <f t="shared" si="5"/>
        <v>0</v>
      </c>
      <c r="Q63" s="1176">
        <f t="shared" si="24"/>
        <v>0</v>
      </c>
      <c r="R63" s="1176">
        <f t="shared" si="25"/>
        <v>0</v>
      </c>
      <c r="S63" s="1177">
        <f t="shared" si="26"/>
        <v>0</v>
      </c>
      <c r="T63" s="692"/>
    </row>
    <row r="64" spans="1:20" s="571" customFormat="1" ht="19.5" x14ac:dyDescent="0.2">
      <c r="A64" s="596"/>
      <c r="B64" s="597"/>
      <c r="C64" s="597"/>
      <c r="D64" s="597"/>
      <c r="E64" s="597"/>
      <c r="F64" s="1175" t="str">
        <f t="shared" si="0"/>
        <v/>
      </c>
      <c r="G64" s="1175" t="str">
        <f t="shared" si="1"/>
        <v/>
      </c>
      <c r="H64" s="597"/>
      <c r="I64" s="597"/>
      <c r="J64" s="597"/>
      <c r="K64" s="597"/>
      <c r="L64" s="597"/>
      <c r="M64" s="598"/>
      <c r="N64" s="598"/>
      <c r="O64" s="598"/>
      <c r="P64" s="1176">
        <f t="shared" si="5"/>
        <v>0</v>
      </c>
      <c r="Q64" s="1176">
        <f t="shared" si="24"/>
        <v>0</v>
      </c>
      <c r="R64" s="1176">
        <f t="shared" si="25"/>
        <v>0</v>
      </c>
      <c r="S64" s="1177">
        <f t="shared" si="26"/>
        <v>0</v>
      </c>
      <c r="T64" s="692"/>
    </row>
    <row r="65" spans="1:20" s="571" customFormat="1" ht="19.5" x14ac:dyDescent="0.2">
      <c r="A65" s="596"/>
      <c r="B65" s="597"/>
      <c r="C65" s="597"/>
      <c r="D65" s="597"/>
      <c r="E65" s="597"/>
      <c r="F65" s="1175" t="str">
        <f t="shared" si="0"/>
        <v/>
      </c>
      <c r="G65" s="1175" t="str">
        <f t="shared" si="1"/>
        <v/>
      </c>
      <c r="H65" s="597"/>
      <c r="I65" s="597"/>
      <c r="J65" s="597"/>
      <c r="K65" s="597"/>
      <c r="L65" s="597"/>
      <c r="M65" s="598"/>
      <c r="N65" s="598"/>
      <c r="O65" s="598"/>
      <c r="P65" s="1176">
        <f t="shared" si="5"/>
        <v>0</v>
      </c>
      <c r="Q65" s="1176">
        <f t="shared" si="24"/>
        <v>0</v>
      </c>
      <c r="R65" s="1176">
        <f t="shared" si="25"/>
        <v>0</v>
      </c>
      <c r="S65" s="1177">
        <f t="shared" si="26"/>
        <v>0</v>
      </c>
      <c r="T65" s="692"/>
    </row>
    <row r="66" spans="1:20" s="571" customFormat="1" ht="19.5" x14ac:dyDescent="0.2">
      <c r="A66" s="596"/>
      <c r="B66" s="597"/>
      <c r="C66" s="597"/>
      <c r="D66" s="597"/>
      <c r="E66" s="597"/>
      <c r="F66" s="1175" t="str">
        <f t="shared" si="0"/>
        <v/>
      </c>
      <c r="G66" s="1175" t="str">
        <f t="shared" si="1"/>
        <v/>
      </c>
      <c r="H66" s="597"/>
      <c r="I66" s="597"/>
      <c r="J66" s="597"/>
      <c r="K66" s="597"/>
      <c r="L66" s="597"/>
      <c r="M66" s="598"/>
      <c r="N66" s="598"/>
      <c r="O66" s="598"/>
      <c r="P66" s="1176">
        <f t="shared" si="5"/>
        <v>0</v>
      </c>
      <c r="Q66" s="1176">
        <f t="shared" si="24"/>
        <v>0</v>
      </c>
      <c r="R66" s="1176">
        <f t="shared" si="25"/>
        <v>0</v>
      </c>
      <c r="S66" s="1177">
        <f t="shared" si="26"/>
        <v>0</v>
      </c>
      <c r="T66" s="692"/>
    </row>
    <row r="67" spans="1:20" s="571" customFormat="1" ht="19.5" x14ac:dyDescent="0.2">
      <c r="A67" s="596"/>
      <c r="B67" s="597"/>
      <c r="C67" s="597"/>
      <c r="D67" s="597"/>
      <c r="E67" s="597"/>
      <c r="F67" s="1175" t="str">
        <f t="shared" si="0"/>
        <v/>
      </c>
      <c r="G67" s="1175" t="str">
        <f t="shared" si="1"/>
        <v/>
      </c>
      <c r="H67" s="597"/>
      <c r="I67" s="597"/>
      <c r="J67" s="597"/>
      <c r="K67" s="597"/>
      <c r="L67" s="597"/>
      <c r="M67" s="598"/>
      <c r="N67" s="598"/>
      <c r="O67" s="598"/>
      <c r="P67" s="1176">
        <f t="shared" si="5"/>
        <v>0</v>
      </c>
      <c r="Q67" s="1176">
        <f t="shared" si="24"/>
        <v>0</v>
      </c>
      <c r="R67" s="1176">
        <f t="shared" si="25"/>
        <v>0</v>
      </c>
      <c r="S67" s="1177">
        <f t="shared" si="26"/>
        <v>0</v>
      </c>
      <c r="T67" s="692"/>
    </row>
    <row r="68" spans="1:20" s="571" customFormat="1" ht="19.5" x14ac:dyDescent="0.2">
      <c r="A68" s="596"/>
      <c r="B68" s="597"/>
      <c r="C68" s="597"/>
      <c r="D68" s="597"/>
      <c r="E68" s="597"/>
      <c r="F68" s="1175" t="str">
        <f t="shared" si="0"/>
        <v/>
      </c>
      <c r="G68" s="1175" t="str">
        <f t="shared" si="1"/>
        <v/>
      </c>
      <c r="H68" s="597"/>
      <c r="I68" s="597"/>
      <c r="J68" s="597"/>
      <c r="K68" s="597"/>
      <c r="L68" s="597"/>
      <c r="M68" s="598"/>
      <c r="N68" s="598"/>
      <c r="O68" s="598"/>
      <c r="P68" s="1176">
        <f t="shared" si="5"/>
        <v>0</v>
      </c>
      <c r="Q68" s="1176">
        <f t="shared" si="24"/>
        <v>0</v>
      </c>
      <c r="R68" s="1176">
        <f t="shared" si="25"/>
        <v>0</v>
      </c>
      <c r="S68" s="1177">
        <f t="shared" si="26"/>
        <v>0</v>
      </c>
      <c r="T68" s="692"/>
    </row>
    <row r="69" spans="1:20" s="571" customFormat="1" ht="19.5" x14ac:dyDescent="0.2">
      <c r="A69" s="596"/>
      <c r="B69" s="597"/>
      <c r="C69" s="597"/>
      <c r="D69" s="597"/>
      <c r="E69" s="597"/>
      <c r="F69" s="1175" t="str">
        <f t="shared" si="0"/>
        <v/>
      </c>
      <c r="G69" s="1175" t="str">
        <f t="shared" si="1"/>
        <v/>
      </c>
      <c r="H69" s="597"/>
      <c r="I69" s="597"/>
      <c r="J69" s="597"/>
      <c r="K69" s="597"/>
      <c r="L69" s="597"/>
      <c r="M69" s="598"/>
      <c r="N69" s="598"/>
      <c r="O69" s="598"/>
      <c r="P69" s="1176">
        <f t="shared" si="5"/>
        <v>0</v>
      </c>
      <c r="Q69" s="1176">
        <f t="shared" si="24"/>
        <v>0</v>
      </c>
      <c r="R69" s="1176">
        <f t="shared" si="25"/>
        <v>0</v>
      </c>
      <c r="S69" s="1177">
        <f t="shared" si="26"/>
        <v>0</v>
      </c>
      <c r="T69" s="692"/>
    </row>
    <row r="70" spans="1:20" s="571" customFormat="1" ht="19.5" x14ac:dyDescent="0.2">
      <c r="A70" s="596"/>
      <c r="B70" s="597"/>
      <c r="C70" s="597"/>
      <c r="D70" s="597"/>
      <c r="E70" s="597"/>
      <c r="F70" s="1175" t="str">
        <f t="shared" si="0"/>
        <v/>
      </c>
      <c r="G70" s="1175" t="str">
        <f t="shared" si="1"/>
        <v/>
      </c>
      <c r="H70" s="597"/>
      <c r="I70" s="597"/>
      <c r="J70" s="597"/>
      <c r="K70" s="597"/>
      <c r="L70" s="597"/>
      <c r="M70" s="598"/>
      <c r="N70" s="598"/>
      <c r="O70" s="598"/>
      <c r="P70" s="1176">
        <f t="shared" si="5"/>
        <v>0</v>
      </c>
      <c r="Q70" s="1176">
        <f t="shared" si="24"/>
        <v>0</v>
      </c>
      <c r="R70" s="1176">
        <f t="shared" si="25"/>
        <v>0</v>
      </c>
      <c r="S70" s="1177">
        <f t="shared" si="26"/>
        <v>0</v>
      </c>
      <c r="T70" s="692"/>
    </row>
    <row r="71" spans="1:20" s="571" customFormat="1" ht="19.5" x14ac:dyDescent="0.2">
      <c r="A71" s="596"/>
      <c r="B71" s="597"/>
      <c r="C71" s="597"/>
      <c r="D71" s="597"/>
      <c r="E71" s="597"/>
      <c r="F71" s="1175" t="str">
        <f t="shared" si="0"/>
        <v/>
      </c>
      <c r="G71" s="1175" t="str">
        <f t="shared" si="1"/>
        <v/>
      </c>
      <c r="H71" s="597"/>
      <c r="I71" s="597"/>
      <c r="J71" s="597"/>
      <c r="K71" s="597"/>
      <c r="L71" s="597"/>
      <c r="M71" s="598"/>
      <c r="N71" s="598"/>
      <c r="O71" s="598"/>
      <c r="P71" s="1176">
        <f t="shared" si="5"/>
        <v>0</v>
      </c>
      <c r="Q71" s="1176">
        <f t="shared" si="24"/>
        <v>0</v>
      </c>
      <c r="R71" s="1176">
        <f t="shared" si="25"/>
        <v>0</v>
      </c>
      <c r="S71" s="1177">
        <f t="shared" si="26"/>
        <v>0</v>
      </c>
      <c r="T71" s="692"/>
    </row>
    <row r="72" spans="1:20" s="571" customFormat="1" ht="19.5" x14ac:dyDescent="0.2">
      <c r="A72" s="596"/>
      <c r="B72" s="597"/>
      <c r="C72" s="597"/>
      <c r="D72" s="597"/>
      <c r="E72" s="597"/>
      <c r="F72" s="1175" t="str">
        <f t="shared" si="0"/>
        <v/>
      </c>
      <c r="G72" s="1175" t="str">
        <f t="shared" si="1"/>
        <v/>
      </c>
      <c r="H72" s="597"/>
      <c r="I72" s="597"/>
      <c r="J72" s="597"/>
      <c r="K72" s="597"/>
      <c r="L72" s="597"/>
      <c r="M72" s="598"/>
      <c r="N72" s="598"/>
      <c r="O72" s="598"/>
      <c r="P72" s="1176">
        <f t="shared" si="5"/>
        <v>0</v>
      </c>
      <c r="Q72" s="1176">
        <f t="shared" si="24"/>
        <v>0</v>
      </c>
      <c r="R72" s="1176">
        <f t="shared" si="25"/>
        <v>0</v>
      </c>
      <c r="S72" s="1177">
        <f t="shared" si="26"/>
        <v>0</v>
      </c>
      <c r="T72" s="692"/>
    </row>
    <row r="73" spans="1:20" s="571" customFormat="1" ht="19.5" x14ac:dyDescent="0.2">
      <c r="A73" s="596"/>
      <c r="B73" s="597"/>
      <c r="C73" s="597"/>
      <c r="D73" s="597"/>
      <c r="E73" s="597"/>
      <c r="F73" s="1175" t="str">
        <f t="shared" si="0"/>
        <v/>
      </c>
      <c r="G73" s="1175" t="str">
        <f t="shared" si="1"/>
        <v/>
      </c>
      <c r="H73" s="597"/>
      <c r="I73" s="597"/>
      <c r="J73" s="597"/>
      <c r="K73" s="597"/>
      <c r="L73" s="597"/>
      <c r="M73" s="598"/>
      <c r="N73" s="598"/>
      <c r="O73" s="598"/>
      <c r="P73" s="1176">
        <f t="shared" si="5"/>
        <v>0</v>
      </c>
      <c r="Q73" s="1176">
        <f t="shared" si="24"/>
        <v>0</v>
      </c>
      <c r="R73" s="1176">
        <f t="shared" si="25"/>
        <v>0</v>
      </c>
      <c r="S73" s="1177">
        <f t="shared" si="26"/>
        <v>0</v>
      </c>
      <c r="T73" s="692"/>
    </row>
    <row r="74" spans="1:20" s="571" customFormat="1" ht="19.5" x14ac:dyDescent="0.2">
      <c r="A74" s="596"/>
      <c r="B74" s="597"/>
      <c r="C74" s="597"/>
      <c r="D74" s="597"/>
      <c r="E74" s="597"/>
      <c r="F74" s="1175" t="str">
        <f t="shared" si="0"/>
        <v/>
      </c>
      <c r="G74" s="1175" t="str">
        <f t="shared" si="1"/>
        <v/>
      </c>
      <c r="H74" s="597"/>
      <c r="I74" s="597"/>
      <c r="J74" s="597"/>
      <c r="K74" s="597"/>
      <c r="L74" s="597"/>
      <c r="M74" s="598"/>
      <c r="N74" s="598"/>
      <c r="O74" s="598"/>
      <c r="P74" s="1176">
        <f t="shared" si="5"/>
        <v>0</v>
      </c>
      <c r="Q74" s="1176">
        <f t="shared" si="24"/>
        <v>0</v>
      </c>
      <c r="R74" s="1176">
        <f t="shared" si="25"/>
        <v>0</v>
      </c>
      <c r="S74" s="1177">
        <f t="shared" si="26"/>
        <v>0</v>
      </c>
      <c r="T74" s="692"/>
    </row>
    <row r="75" spans="1:20" s="571" customFormat="1" ht="19.5" x14ac:dyDescent="0.2">
      <c r="A75" s="596"/>
      <c r="B75" s="597"/>
      <c r="C75" s="597"/>
      <c r="D75" s="597"/>
      <c r="E75" s="597"/>
      <c r="F75" s="1175" t="str">
        <f t="shared" si="0"/>
        <v/>
      </c>
      <c r="G75" s="1175" t="str">
        <f t="shared" si="1"/>
        <v/>
      </c>
      <c r="H75" s="597"/>
      <c r="I75" s="597"/>
      <c r="J75" s="597"/>
      <c r="K75" s="597"/>
      <c r="L75" s="597"/>
      <c r="M75" s="598"/>
      <c r="N75" s="598"/>
      <c r="O75" s="598"/>
      <c r="P75" s="1176">
        <f t="shared" si="5"/>
        <v>0</v>
      </c>
      <c r="Q75" s="1176">
        <f t="shared" si="24"/>
        <v>0</v>
      </c>
      <c r="R75" s="1176">
        <f t="shared" si="25"/>
        <v>0</v>
      </c>
      <c r="S75" s="1177">
        <f t="shared" si="26"/>
        <v>0</v>
      </c>
      <c r="T75" s="692"/>
    </row>
    <row r="76" spans="1:20" s="571" customFormat="1" ht="19.5" x14ac:dyDescent="0.2">
      <c r="A76" s="596"/>
      <c r="B76" s="597"/>
      <c r="C76" s="597"/>
      <c r="D76" s="597"/>
      <c r="E76" s="597"/>
      <c r="F76" s="1175" t="str">
        <f t="shared" si="0"/>
        <v/>
      </c>
      <c r="G76" s="1175" t="str">
        <f t="shared" si="1"/>
        <v/>
      </c>
      <c r="H76" s="597"/>
      <c r="I76" s="597"/>
      <c r="J76" s="597"/>
      <c r="K76" s="597"/>
      <c r="L76" s="597"/>
      <c r="M76" s="598"/>
      <c r="N76" s="598"/>
      <c r="O76" s="598"/>
      <c r="P76" s="1176">
        <f t="shared" si="5"/>
        <v>0</v>
      </c>
      <c r="Q76" s="1176">
        <f t="shared" si="24"/>
        <v>0</v>
      </c>
      <c r="R76" s="1176">
        <f t="shared" si="25"/>
        <v>0</v>
      </c>
      <c r="S76" s="1177">
        <f t="shared" si="26"/>
        <v>0</v>
      </c>
      <c r="T76" s="692"/>
    </row>
    <row r="77" spans="1:20" s="571" customFormat="1" ht="19.5" x14ac:dyDescent="0.2">
      <c r="A77" s="596"/>
      <c r="B77" s="597"/>
      <c r="C77" s="597"/>
      <c r="D77" s="597"/>
      <c r="E77" s="597"/>
      <c r="F77" s="1175" t="str">
        <f t="shared" si="0"/>
        <v/>
      </c>
      <c r="G77" s="1175" t="str">
        <f t="shared" si="1"/>
        <v/>
      </c>
      <c r="H77" s="597"/>
      <c r="I77" s="597"/>
      <c r="J77" s="597"/>
      <c r="K77" s="597"/>
      <c r="L77" s="597"/>
      <c r="M77" s="598"/>
      <c r="N77" s="598"/>
      <c r="O77" s="598"/>
      <c r="P77" s="1176">
        <f t="shared" si="5"/>
        <v>0</v>
      </c>
      <c r="Q77" s="1176">
        <f t="shared" si="24"/>
        <v>0</v>
      </c>
      <c r="R77" s="1176">
        <f t="shared" si="25"/>
        <v>0</v>
      </c>
      <c r="S77" s="1177">
        <f t="shared" si="26"/>
        <v>0</v>
      </c>
      <c r="T77" s="692"/>
    </row>
    <row r="78" spans="1:20" s="571" customFormat="1" ht="19.5" x14ac:dyDescent="0.2">
      <c r="A78" s="599"/>
      <c r="B78" s="597"/>
      <c r="C78" s="597"/>
      <c r="D78" s="597"/>
      <c r="E78" s="597"/>
      <c r="F78" s="1175" t="str">
        <f t="shared" si="0"/>
        <v/>
      </c>
      <c r="G78" s="1175" t="str">
        <f t="shared" si="1"/>
        <v/>
      </c>
      <c r="H78" s="597"/>
      <c r="I78" s="597"/>
      <c r="J78" s="597"/>
      <c r="K78" s="597"/>
      <c r="L78" s="597"/>
      <c r="M78" s="598"/>
      <c r="N78" s="598"/>
      <c r="O78" s="598"/>
      <c r="P78" s="1176">
        <f t="shared" si="5"/>
        <v>0</v>
      </c>
      <c r="Q78" s="1176">
        <f t="shared" si="24"/>
        <v>0</v>
      </c>
      <c r="R78" s="1176">
        <f t="shared" si="25"/>
        <v>0</v>
      </c>
      <c r="S78" s="1177">
        <f t="shared" si="26"/>
        <v>0</v>
      </c>
      <c r="T78" s="692"/>
    </row>
    <row r="79" spans="1:20" s="571" customFormat="1" ht="19.5" x14ac:dyDescent="0.2">
      <c r="A79" s="599"/>
      <c r="B79" s="597"/>
      <c r="C79" s="597"/>
      <c r="D79" s="597"/>
      <c r="E79" s="597"/>
      <c r="F79" s="1175" t="str">
        <f t="shared" si="0"/>
        <v/>
      </c>
      <c r="G79" s="1175" t="str">
        <f t="shared" si="1"/>
        <v/>
      </c>
      <c r="H79" s="597"/>
      <c r="I79" s="597"/>
      <c r="J79" s="597"/>
      <c r="K79" s="597"/>
      <c r="L79" s="597"/>
      <c r="M79" s="598"/>
      <c r="N79" s="598"/>
      <c r="O79" s="598"/>
      <c r="P79" s="1176">
        <f t="shared" si="5"/>
        <v>0</v>
      </c>
      <c r="Q79" s="1176">
        <f t="shared" si="24"/>
        <v>0</v>
      </c>
      <c r="R79" s="1176">
        <f t="shared" si="25"/>
        <v>0</v>
      </c>
      <c r="S79" s="1177">
        <f t="shared" si="26"/>
        <v>0</v>
      </c>
      <c r="T79" s="692"/>
    </row>
    <row r="80" spans="1:20" s="571" customFormat="1" ht="19.5" x14ac:dyDescent="0.2">
      <c r="A80" s="599"/>
      <c r="B80" s="597"/>
      <c r="C80" s="597"/>
      <c r="D80" s="597"/>
      <c r="E80" s="597"/>
      <c r="F80" s="1175" t="str">
        <f t="shared" si="0"/>
        <v/>
      </c>
      <c r="G80" s="1175" t="str">
        <f t="shared" si="1"/>
        <v/>
      </c>
      <c r="H80" s="597"/>
      <c r="I80" s="597"/>
      <c r="J80" s="597"/>
      <c r="K80" s="597"/>
      <c r="L80" s="597"/>
      <c r="M80" s="598"/>
      <c r="N80" s="598"/>
      <c r="O80" s="598"/>
      <c r="P80" s="1176">
        <f t="shared" si="5"/>
        <v>0</v>
      </c>
      <c r="Q80" s="1176">
        <f t="shared" si="24"/>
        <v>0</v>
      </c>
      <c r="R80" s="1176">
        <f t="shared" si="25"/>
        <v>0</v>
      </c>
      <c r="S80" s="1177">
        <f t="shared" si="26"/>
        <v>0</v>
      </c>
      <c r="T80" s="692"/>
    </row>
    <row r="81" spans="1:20" s="571" customFormat="1" ht="19.5" x14ac:dyDescent="0.2">
      <c r="A81" s="599"/>
      <c r="B81" s="597"/>
      <c r="C81" s="597"/>
      <c r="D81" s="597"/>
      <c r="E81" s="597"/>
      <c r="F81" s="1175" t="str">
        <f t="shared" si="0"/>
        <v/>
      </c>
      <c r="G81" s="1175" t="str">
        <f t="shared" si="1"/>
        <v/>
      </c>
      <c r="H81" s="597"/>
      <c r="I81" s="597"/>
      <c r="J81" s="597"/>
      <c r="K81" s="597"/>
      <c r="L81" s="597"/>
      <c r="M81" s="598"/>
      <c r="N81" s="598"/>
      <c r="O81" s="598"/>
      <c r="P81" s="1176">
        <f t="shared" si="5"/>
        <v>0</v>
      </c>
      <c r="Q81" s="1176">
        <f t="shared" si="24"/>
        <v>0</v>
      </c>
      <c r="R81" s="1176">
        <f t="shared" si="25"/>
        <v>0</v>
      </c>
      <c r="S81" s="1177">
        <f t="shared" si="26"/>
        <v>0</v>
      </c>
      <c r="T81" s="692"/>
    </row>
    <row r="82" spans="1:20" s="571" customFormat="1" ht="19.5" x14ac:dyDescent="0.2">
      <c r="A82" s="599"/>
      <c r="B82" s="597"/>
      <c r="C82" s="597"/>
      <c r="D82" s="597"/>
      <c r="E82" s="597"/>
      <c r="F82" s="1175" t="str">
        <f t="shared" ref="F82:F145" si="27">IF(ISBLANK(C82),"", "EMPG-S")</f>
        <v/>
      </c>
      <c r="G82" s="1175" t="str">
        <f t="shared" ref="G82:G145" si="28">IF(ISBLANK(C82),"", "EMG")</f>
        <v/>
      </c>
      <c r="H82" s="597"/>
      <c r="I82" s="597"/>
      <c r="J82" s="597"/>
      <c r="K82" s="597"/>
      <c r="L82" s="597"/>
      <c r="M82" s="598"/>
      <c r="N82" s="598"/>
      <c r="O82" s="598"/>
      <c r="P82" s="1176">
        <f t="shared" ref="P82:P145" si="29">O82+N82</f>
        <v>0</v>
      </c>
      <c r="Q82" s="1176">
        <f t="shared" ref="Q82:Q113" si="30">P82*2</f>
        <v>0</v>
      </c>
      <c r="R82" s="1176">
        <f t="shared" ref="R82:R113" si="31">M82-P82</f>
        <v>0</v>
      </c>
      <c r="S82" s="1177">
        <f t="shared" ref="S82:S113" si="32">IFERROR(P82/M82, 0)</f>
        <v>0</v>
      </c>
      <c r="T82" s="692"/>
    </row>
    <row r="83" spans="1:20" s="571" customFormat="1" ht="19.5" x14ac:dyDescent="0.2">
      <c r="A83" s="599"/>
      <c r="B83" s="597"/>
      <c r="C83" s="597"/>
      <c r="D83" s="597"/>
      <c r="E83" s="597"/>
      <c r="F83" s="1175" t="str">
        <f t="shared" si="27"/>
        <v/>
      </c>
      <c r="G83" s="1175" t="str">
        <f t="shared" si="28"/>
        <v/>
      </c>
      <c r="H83" s="597"/>
      <c r="I83" s="597"/>
      <c r="J83" s="597"/>
      <c r="K83" s="597"/>
      <c r="L83" s="597"/>
      <c r="M83" s="598"/>
      <c r="N83" s="598"/>
      <c r="O83" s="598"/>
      <c r="P83" s="1176">
        <f t="shared" si="29"/>
        <v>0</v>
      </c>
      <c r="Q83" s="1176">
        <f t="shared" si="30"/>
        <v>0</v>
      </c>
      <c r="R83" s="1176">
        <f t="shared" si="31"/>
        <v>0</v>
      </c>
      <c r="S83" s="1177">
        <f t="shared" si="32"/>
        <v>0</v>
      </c>
      <c r="T83" s="692"/>
    </row>
    <row r="84" spans="1:20" s="571" customFormat="1" ht="19.5" x14ac:dyDescent="0.2">
      <c r="A84" s="599"/>
      <c r="B84" s="597"/>
      <c r="C84" s="597"/>
      <c r="D84" s="597"/>
      <c r="E84" s="597"/>
      <c r="F84" s="1175" t="str">
        <f t="shared" si="27"/>
        <v/>
      </c>
      <c r="G84" s="1175" t="str">
        <f t="shared" si="28"/>
        <v/>
      </c>
      <c r="H84" s="597"/>
      <c r="I84" s="597"/>
      <c r="J84" s="597"/>
      <c r="K84" s="597"/>
      <c r="L84" s="597"/>
      <c r="M84" s="598"/>
      <c r="N84" s="598"/>
      <c r="O84" s="598"/>
      <c r="P84" s="1176">
        <f t="shared" si="29"/>
        <v>0</v>
      </c>
      <c r="Q84" s="1176">
        <f t="shared" si="30"/>
        <v>0</v>
      </c>
      <c r="R84" s="1176">
        <f t="shared" si="31"/>
        <v>0</v>
      </c>
      <c r="S84" s="1177">
        <f t="shared" si="32"/>
        <v>0</v>
      </c>
      <c r="T84" s="692"/>
    </row>
    <row r="85" spans="1:20" s="571" customFormat="1" ht="19.5" x14ac:dyDescent="0.2">
      <c r="A85" s="599"/>
      <c r="B85" s="597"/>
      <c r="C85" s="597"/>
      <c r="D85" s="597"/>
      <c r="E85" s="597"/>
      <c r="F85" s="1175" t="str">
        <f t="shared" si="27"/>
        <v/>
      </c>
      <c r="G85" s="1175" t="str">
        <f t="shared" si="28"/>
        <v/>
      </c>
      <c r="H85" s="597"/>
      <c r="I85" s="597"/>
      <c r="J85" s="597"/>
      <c r="K85" s="597"/>
      <c r="L85" s="597"/>
      <c r="M85" s="598"/>
      <c r="N85" s="598"/>
      <c r="O85" s="598"/>
      <c r="P85" s="1176">
        <f t="shared" si="29"/>
        <v>0</v>
      </c>
      <c r="Q85" s="1176">
        <f t="shared" si="30"/>
        <v>0</v>
      </c>
      <c r="R85" s="1176">
        <f t="shared" si="31"/>
        <v>0</v>
      </c>
      <c r="S85" s="1177">
        <f t="shared" si="32"/>
        <v>0</v>
      </c>
      <c r="T85" s="692"/>
    </row>
    <row r="86" spans="1:20" s="571" customFormat="1" ht="19.5" x14ac:dyDescent="0.2">
      <c r="A86" s="599"/>
      <c r="B86" s="597"/>
      <c r="C86" s="597"/>
      <c r="D86" s="597"/>
      <c r="E86" s="597"/>
      <c r="F86" s="1175" t="str">
        <f t="shared" si="27"/>
        <v/>
      </c>
      <c r="G86" s="1175" t="str">
        <f t="shared" si="28"/>
        <v/>
      </c>
      <c r="H86" s="597"/>
      <c r="I86" s="597"/>
      <c r="J86" s="597"/>
      <c r="K86" s="597"/>
      <c r="L86" s="597"/>
      <c r="M86" s="598"/>
      <c r="N86" s="598"/>
      <c r="O86" s="598"/>
      <c r="P86" s="1176">
        <f t="shared" si="29"/>
        <v>0</v>
      </c>
      <c r="Q86" s="1176">
        <f t="shared" si="30"/>
        <v>0</v>
      </c>
      <c r="R86" s="1176">
        <f t="shared" si="31"/>
        <v>0</v>
      </c>
      <c r="S86" s="1177">
        <f t="shared" si="32"/>
        <v>0</v>
      </c>
      <c r="T86" s="692"/>
    </row>
    <row r="87" spans="1:20" s="571" customFormat="1" ht="19.5" x14ac:dyDescent="0.2">
      <c r="A87" s="599"/>
      <c r="B87" s="597"/>
      <c r="C87" s="597"/>
      <c r="D87" s="597"/>
      <c r="E87" s="597"/>
      <c r="F87" s="1175" t="str">
        <f t="shared" si="27"/>
        <v/>
      </c>
      <c r="G87" s="1175" t="str">
        <f t="shared" si="28"/>
        <v/>
      </c>
      <c r="H87" s="597"/>
      <c r="I87" s="597"/>
      <c r="J87" s="597"/>
      <c r="K87" s="597"/>
      <c r="L87" s="597"/>
      <c r="M87" s="598"/>
      <c r="N87" s="598"/>
      <c r="O87" s="598"/>
      <c r="P87" s="1176">
        <f t="shared" si="29"/>
        <v>0</v>
      </c>
      <c r="Q87" s="1176">
        <f t="shared" si="30"/>
        <v>0</v>
      </c>
      <c r="R87" s="1176">
        <f t="shared" si="31"/>
        <v>0</v>
      </c>
      <c r="S87" s="1177">
        <f t="shared" si="32"/>
        <v>0</v>
      </c>
      <c r="T87" s="692"/>
    </row>
    <row r="88" spans="1:20" s="571" customFormat="1" ht="19.5" x14ac:dyDescent="0.2">
      <c r="A88" s="599"/>
      <c r="B88" s="597"/>
      <c r="C88" s="597"/>
      <c r="D88" s="597"/>
      <c r="E88" s="597"/>
      <c r="F88" s="1175" t="str">
        <f t="shared" si="27"/>
        <v/>
      </c>
      <c r="G88" s="1175" t="str">
        <f t="shared" si="28"/>
        <v/>
      </c>
      <c r="H88" s="597"/>
      <c r="I88" s="597"/>
      <c r="J88" s="597"/>
      <c r="K88" s="597"/>
      <c r="L88" s="597"/>
      <c r="M88" s="598"/>
      <c r="N88" s="598"/>
      <c r="O88" s="598"/>
      <c r="P88" s="1176">
        <f t="shared" si="29"/>
        <v>0</v>
      </c>
      <c r="Q88" s="1176">
        <f t="shared" si="30"/>
        <v>0</v>
      </c>
      <c r="R88" s="1176">
        <f t="shared" si="31"/>
        <v>0</v>
      </c>
      <c r="S88" s="1177">
        <f t="shared" si="32"/>
        <v>0</v>
      </c>
      <c r="T88" s="693"/>
    </row>
    <row r="89" spans="1:20" s="571" customFormat="1" ht="19.5" x14ac:dyDescent="0.2">
      <c r="A89" s="599"/>
      <c r="B89" s="597"/>
      <c r="C89" s="597"/>
      <c r="D89" s="597"/>
      <c r="E89" s="597"/>
      <c r="F89" s="1175" t="str">
        <f t="shared" si="27"/>
        <v/>
      </c>
      <c r="G89" s="1175" t="str">
        <f t="shared" si="28"/>
        <v/>
      </c>
      <c r="H89" s="597"/>
      <c r="I89" s="597"/>
      <c r="J89" s="597"/>
      <c r="K89" s="597"/>
      <c r="L89" s="597"/>
      <c r="M89" s="598"/>
      <c r="N89" s="598"/>
      <c r="O89" s="598"/>
      <c r="P89" s="1176">
        <f t="shared" si="29"/>
        <v>0</v>
      </c>
      <c r="Q89" s="1176">
        <f t="shared" si="30"/>
        <v>0</v>
      </c>
      <c r="R89" s="1176">
        <f t="shared" si="31"/>
        <v>0</v>
      </c>
      <c r="S89" s="1177">
        <f t="shared" si="32"/>
        <v>0</v>
      </c>
      <c r="T89" s="693"/>
    </row>
    <row r="90" spans="1:20" s="571" customFormat="1" ht="19.5" x14ac:dyDescent="0.2">
      <c r="A90" s="599"/>
      <c r="B90" s="597"/>
      <c r="C90" s="597"/>
      <c r="D90" s="597"/>
      <c r="E90" s="597"/>
      <c r="F90" s="1175" t="str">
        <f t="shared" si="27"/>
        <v/>
      </c>
      <c r="G90" s="1175" t="str">
        <f t="shared" si="28"/>
        <v/>
      </c>
      <c r="H90" s="597"/>
      <c r="I90" s="597"/>
      <c r="J90" s="597"/>
      <c r="K90" s="597"/>
      <c r="L90" s="597"/>
      <c r="M90" s="598"/>
      <c r="N90" s="598"/>
      <c r="O90" s="598"/>
      <c r="P90" s="1176">
        <f t="shared" si="29"/>
        <v>0</v>
      </c>
      <c r="Q90" s="1176">
        <f t="shared" si="30"/>
        <v>0</v>
      </c>
      <c r="R90" s="1176">
        <f t="shared" si="31"/>
        <v>0</v>
      </c>
      <c r="S90" s="1177">
        <f t="shared" si="32"/>
        <v>0</v>
      </c>
      <c r="T90" s="693"/>
    </row>
    <row r="91" spans="1:20" s="571" customFormat="1" ht="19.5" x14ac:dyDescent="0.2">
      <c r="A91" s="599"/>
      <c r="B91" s="597"/>
      <c r="C91" s="597"/>
      <c r="D91" s="597"/>
      <c r="E91" s="597"/>
      <c r="F91" s="1175" t="str">
        <f t="shared" si="27"/>
        <v/>
      </c>
      <c r="G91" s="1175" t="str">
        <f t="shared" si="28"/>
        <v/>
      </c>
      <c r="H91" s="597"/>
      <c r="I91" s="597"/>
      <c r="J91" s="597"/>
      <c r="K91" s="597"/>
      <c r="L91" s="597"/>
      <c r="M91" s="598"/>
      <c r="N91" s="598"/>
      <c r="O91" s="598"/>
      <c r="P91" s="1176">
        <f t="shared" si="29"/>
        <v>0</v>
      </c>
      <c r="Q91" s="1176">
        <f t="shared" si="30"/>
        <v>0</v>
      </c>
      <c r="R91" s="1176">
        <f t="shared" si="31"/>
        <v>0</v>
      </c>
      <c r="S91" s="1177">
        <f t="shared" si="32"/>
        <v>0</v>
      </c>
      <c r="T91" s="693"/>
    </row>
    <row r="92" spans="1:20" s="571" customFormat="1" ht="19.5" x14ac:dyDescent="0.2">
      <c r="A92" s="599"/>
      <c r="B92" s="597"/>
      <c r="C92" s="597"/>
      <c r="D92" s="597"/>
      <c r="E92" s="597"/>
      <c r="F92" s="1175" t="str">
        <f t="shared" si="27"/>
        <v/>
      </c>
      <c r="G92" s="1175" t="str">
        <f t="shared" si="28"/>
        <v/>
      </c>
      <c r="H92" s="597"/>
      <c r="I92" s="597"/>
      <c r="J92" s="597"/>
      <c r="K92" s="597"/>
      <c r="L92" s="597"/>
      <c r="M92" s="598"/>
      <c r="N92" s="598"/>
      <c r="O92" s="598"/>
      <c r="P92" s="1176">
        <f t="shared" si="29"/>
        <v>0</v>
      </c>
      <c r="Q92" s="1176">
        <f t="shared" si="30"/>
        <v>0</v>
      </c>
      <c r="R92" s="1176">
        <f t="shared" si="31"/>
        <v>0</v>
      </c>
      <c r="S92" s="1177">
        <f t="shared" si="32"/>
        <v>0</v>
      </c>
      <c r="T92" s="693"/>
    </row>
    <row r="93" spans="1:20" s="571" customFormat="1" ht="19.5" x14ac:dyDescent="0.2">
      <c r="A93" s="599"/>
      <c r="B93" s="597"/>
      <c r="C93" s="597"/>
      <c r="D93" s="597"/>
      <c r="E93" s="597"/>
      <c r="F93" s="1175" t="str">
        <f t="shared" si="27"/>
        <v/>
      </c>
      <c r="G93" s="1175" t="str">
        <f t="shared" si="28"/>
        <v/>
      </c>
      <c r="H93" s="597"/>
      <c r="I93" s="597"/>
      <c r="J93" s="597"/>
      <c r="K93" s="597"/>
      <c r="L93" s="597"/>
      <c r="M93" s="598"/>
      <c r="N93" s="598"/>
      <c r="O93" s="598"/>
      <c r="P93" s="1176">
        <f t="shared" si="29"/>
        <v>0</v>
      </c>
      <c r="Q93" s="1176">
        <f t="shared" si="30"/>
        <v>0</v>
      </c>
      <c r="R93" s="1176">
        <f t="shared" si="31"/>
        <v>0</v>
      </c>
      <c r="S93" s="1177">
        <f t="shared" si="32"/>
        <v>0</v>
      </c>
      <c r="T93" s="693"/>
    </row>
    <row r="94" spans="1:20" s="571" customFormat="1" ht="19.5" x14ac:dyDescent="0.2">
      <c r="A94" s="599"/>
      <c r="B94" s="597"/>
      <c r="C94" s="597"/>
      <c r="D94" s="597"/>
      <c r="E94" s="597"/>
      <c r="F94" s="1175" t="str">
        <f t="shared" si="27"/>
        <v/>
      </c>
      <c r="G94" s="1175" t="str">
        <f t="shared" si="28"/>
        <v/>
      </c>
      <c r="H94" s="597"/>
      <c r="I94" s="597"/>
      <c r="J94" s="597"/>
      <c r="K94" s="597"/>
      <c r="L94" s="597"/>
      <c r="M94" s="598"/>
      <c r="N94" s="598"/>
      <c r="O94" s="598"/>
      <c r="P94" s="1176">
        <f t="shared" si="29"/>
        <v>0</v>
      </c>
      <c r="Q94" s="1176">
        <f t="shared" si="30"/>
        <v>0</v>
      </c>
      <c r="R94" s="1176">
        <f t="shared" si="31"/>
        <v>0</v>
      </c>
      <c r="S94" s="1177">
        <f t="shared" si="32"/>
        <v>0</v>
      </c>
      <c r="T94" s="693"/>
    </row>
    <row r="95" spans="1:20" s="571" customFormat="1" ht="19.5" x14ac:dyDescent="0.2">
      <c r="A95" s="599"/>
      <c r="B95" s="597"/>
      <c r="C95" s="597"/>
      <c r="D95" s="597"/>
      <c r="E95" s="597"/>
      <c r="F95" s="1175" t="str">
        <f t="shared" si="27"/>
        <v/>
      </c>
      <c r="G95" s="1175" t="str">
        <f t="shared" si="28"/>
        <v/>
      </c>
      <c r="H95" s="597"/>
      <c r="I95" s="597"/>
      <c r="J95" s="597"/>
      <c r="K95" s="597"/>
      <c r="L95" s="597"/>
      <c r="M95" s="598"/>
      <c r="N95" s="598"/>
      <c r="O95" s="598"/>
      <c r="P95" s="1176">
        <f t="shared" si="29"/>
        <v>0</v>
      </c>
      <c r="Q95" s="1176">
        <f t="shared" si="30"/>
        <v>0</v>
      </c>
      <c r="R95" s="1176">
        <f t="shared" si="31"/>
        <v>0</v>
      </c>
      <c r="S95" s="1177">
        <f t="shared" si="32"/>
        <v>0</v>
      </c>
      <c r="T95" s="693"/>
    </row>
    <row r="96" spans="1:20" s="571" customFormat="1" ht="19.5" x14ac:dyDescent="0.2">
      <c r="A96" s="599"/>
      <c r="B96" s="597"/>
      <c r="C96" s="597"/>
      <c r="D96" s="597"/>
      <c r="E96" s="597"/>
      <c r="F96" s="1175" t="str">
        <f t="shared" si="27"/>
        <v/>
      </c>
      <c r="G96" s="1175" t="str">
        <f t="shared" si="28"/>
        <v/>
      </c>
      <c r="H96" s="597"/>
      <c r="I96" s="597"/>
      <c r="J96" s="597"/>
      <c r="K96" s="597"/>
      <c r="L96" s="597"/>
      <c r="M96" s="598"/>
      <c r="N96" s="598"/>
      <c r="O96" s="598"/>
      <c r="P96" s="1176">
        <f t="shared" si="29"/>
        <v>0</v>
      </c>
      <c r="Q96" s="1176">
        <f t="shared" si="30"/>
        <v>0</v>
      </c>
      <c r="R96" s="1176">
        <f t="shared" si="31"/>
        <v>0</v>
      </c>
      <c r="S96" s="1177">
        <f t="shared" si="32"/>
        <v>0</v>
      </c>
      <c r="T96" s="693"/>
    </row>
    <row r="97" spans="1:20" s="571" customFormat="1" ht="19.5" x14ac:dyDescent="0.2">
      <c r="A97" s="599"/>
      <c r="B97" s="597"/>
      <c r="C97" s="597"/>
      <c r="D97" s="597"/>
      <c r="E97" s="597"/>
      <c r="F97" s="1175" t="str">
        <f t="shared" si="27"/>
        <v/>
      </c>
      <c r="G97" s="1175" t="str">
        <f t="shared" si="28"/>
        <v/>
      </c>
      <c r="H97" s="597"/>
      <c r="I97" s="597"/>
      <c r="J97" s="597"/>
      <c r="K97" s="597"/>
      <c r="L97" s="597"/>
      <c r="M97" s="598"/>
      <c r="N97" s="598"/>
      <c r="O97" s="598"/>
      <c r="P97" s="1176">
        <f t="shared" si="29"/>
        <v>0</v>
      </c>
      <c r="Q97" s="1176">
        <f t="shared" si="30"/>
        <v>0</v>
      </c>
      <c r="R97" s="1176">
        <f t="shared" si="31"/>
        <v>0</v>
      </c>
      <c r="S97" s="1177">
        <f t="shared" si="32"/>
        <v>0</v>
      </c>
      <c r="T97" s="693"/>
    </row>
    <row r="98" spans="1:20" s="571" customFormat="1" ht="19.5" x14ac:dyDescent="0.2">
      <c r="A98" s="599"/>
      <c r="B98" s="597"/>
      <c r="C98" s="597"/>
      <c r="D98" s="597"/>
      <c r="E98" s="597"/>
      <c r="F98" s="1175" t="str">
        <f t="shared" si="27"/>
        <v/>
      </c>
      <c r="G98" s="1175" t="str">
        <f t="shared" si="28"/>
        <v/>
      </c>
      <c r="H98" s="597"/>
      <c r="I98" s="597"/>
      <c r="J98" s="597"/>
      <c r="K98" s="597"/>
      <c r="L98" s="597"/>
      <c r="M98" s="598"/>
      <c r="N98" s="598"/>
      <c r="O98" s="598"/>
      <c r="P98" s="1176">
        <f t="shared" si="29"/>
        <v>0</v>
      </c>
      <c r="Q98" s="1176">
        <f t="shared" si="30"/>
        <v>0</v>
      </c>
      <c r="R98" s="1176">
        <f t="shared" si="31"/>
        <v>0</v>
      </c>
      <c r="S98" s="1177">
        <f t="shared" si="32"/>
        <v>0</v>
      </c>
      <c r="T98" s="693"/>
    </row>
    <row r="99" spans="1:20" s="571" customFormat="1" ht="19.5" x14ac:dyDescent="0.2">
      <c r="A99" s="599"/>
      <c r="B99" s="597"/>
      <c r="C99" s="597"/>
      <c r="D99" s="597"/>
      <c r="E99" s="597"/>
      <c r="F99" s="1175" t="str">
        <f t="shared" si="27"/>
        <v/>
      </c>
      <c r="G99" s="1175" t="str">
        <f t="shared" si="28"/>
        <v/>
      </c>
      <c r="H99" s="597"/>
      <c r="I99" s="597"/>
      <c r="J99" s="597"/>
      <c r="K99" s="597"/>
      <c r="L99" s="597"/>
      <c r="M99" s="598"/>
      <c r="N99" s="598"/>
      <c r="O99" s="598"/>
      <c r="P99" s="1176">
        <f t="shared" si="29"/>
        <v>0</v>
      </c>
      <c r="Q99" s="1176">
        <f t="shared" si="30"/>
        <v>0</v>
      </c>
      <c r="R99" s="1176">
        <f t="shared" si="31"/>
        <v>0</v>
      </c>
      <c r="S99" s="1177">
        <f t="shared" si="32"/>
        <v>0</v>
      </c>
      <c r="T99" s="693"/>
    </row>
    <row r="100" spans="1:20" s="571" customFormat="1" ht="19.5" x14ac:dyDescent="0.2">
      <c r="A100" s="599"/>
      <c r="B100" s="597"/>
      <c r="C100" s="597"/>
      <c r="D100" s="597"/>
      <c r="E100" s="597"/>
      <c r="F100" s="1175" t="str">
        <f t="shared" si="27"/>
        <v/>
      </c>
      <c r="G100" s="1175" t="str">
        <f t="shared" si="28"/>
        <v/>
      </c>
      <c r="H100" s="597"/>
      <c r="I100" s="597"/>
      <c r="J100" s="597"/>
      <c r="K100" s="597"/>
      <c r="L100" s="597"/>
      <c r="M100" s="598"/>
      <c r="N100" s="598"/>
      <c r="O100" s="598"/>
      <c r="P100" s="1176">
        <f t="shared" si="29"/>
        <v>0</v>
      </c>
      <c r="Q100" s="1176">
        <f t="shared" si="30"/>
        <v>0</v>
      </c>
      <c r="R100" s="1176">
        <f t="shared" si="31"/>
        <v>0</v>
      </c>
      <c r="S100" s="1177">
        <f t="shared" si="32"/>
        <v>0</v>
      </c>
      <c r="T100" s="693"/>
    </row>
    <row r="101" spans="1:20" s="571" customFormat="1" ht="19.5" x14ac:dyDescent="0.2">
      <c r="A101" s="599"/>
      <c r="B101" s="597"/>
      <c r="C101" s="597"/>
      <c r="D101" s="597"/>
      <c r="E101" s="597"/>
      <c r="F101" s="1175" t="str">
        <f t="shared" si="27"/>
        <v/>
      </c>
      <c r="G101" s="1175" t="str">
        <f t="shared" si="28"/>
        <v/>
      </c>
      <c r="H101" s="597"/>
      <c r="I101" s="597"/>
      <c r="J101" s="597"/>
      <c r="K101" s="597"/>
      <c r="L101" s="597"/>
      <c r="M101" s="598"/>
      <c r="N101" s="598"/>
      <c r="O101" s="598"/>
      <c r="P101" s="1176">
        <f t="shared" si="29"/>
        <v>0</v>
      </c>
      <c r="Q101" s="1176">
        <f t="shared" si="30"/>
        <v>0</v>
      </c>
      <c r="R101" s="1176">
        <f t="shared" si="31"/>
        <v>0</v>
      </c>
      <c r="S101" s="1177">
        <f t="shared" si="32"/>
        <v>0</v>
      </c>
      <c r="T101" s="693"/>
    </row>
    <row r="102" spans="1:20" s="571" customFormat="1" ht="19.5" x14ac:dyDescent="0.2">
      <c r="A102" s="599"/>
      <c r="B102" s="597"/>
      <c r="C102" s="597"/>
      <c r="D102" s="597"/>
      <c r="E102" s="597"/>
      <c r="F102" s="1175" t="str">
        <f t="shared" si="27"/>
        <v/>
      </c>
      <c r="G102" s="1175" t="str">
        <f t="shared" si="28"/>
        <v/>
      </c>
      <c r="H102" s="597"/>
      <c r="I102" s="597"/>
      <c r="J102" s="597"/>
      <c r="K102" s="597"/>
      <c r="L102" s="597"/>
      <c r="M102" s="598"/>
      <c r="N102" s="598"/>
      <c r="O102" s="598"/>
      <c r="P102" s="1176">
        <f t="shared" si="29"/>
        <v>0</v>
      </c>
      <c r="Q102" s="1176">
        <f t="shared" si="30"/>
        <v>0</v>
      </c>
      <c r="R102" s="1176">
        <f t="shared" si="31"/>
        <v>0</v>
      </c>
      <c r="S102" s="1177">
        <f t="shared" si="32"/>
        <v>0</v>
      </c>
      <c r="T102" s="693"/>
    </row>
    <row r="103" spans="1:20" s="571" customFormat="1" ht="19.5" x14ac:dyDescent="0.2">
      <c r="A103" s="599"/>
      <c r="B103" s="597"/>
      <c r="C103" s="597"/>
      <c r="D103" s="597"/>
      <c r="E103" s="597"/>
      <c r="F103" s="1175" t="str">
        <f t="shared" si="27"/>
        <v/>
      </c>
      <c r="G103" s="1175" t="str">
        <f t="shared" si="28"/>
        <v/>
      </c>
      <c r="H103" s="597"/>
      <c r="I103" s="597"/>
      <c r="J103" s="597"/>
      <c r="K103" s="597"/>
      <c r="L103" s="597"/>
      <c r="M103" s="598"/>
      <c r="N103" s="598"/>
      <c r="O103" s="598"/>
      <c r="P103" s="1176">
        <f t="shared" si="29"/>
        <v>0</v>
      </c>
      <c r="Q103" s="1176">
        <f t="shared" si="30"/>
        <v>0</v>
      </c>
      <c r="R103" s="1176">
        <f t="shared" si="31"/>
        <v>0</v>
      </c>
      <c r="S103" s="1177">
        <f t="shared" si="32"/>
        <v>0</v>
      </c>
      <c r="T103" s="693"/>
    </row>
    <row r="104" spans="1:20" s="571" customFormat="1" ht="19.5" x14ac:dyDescent="0.2">
      <c r="A104" s="599"/>
      <c r="B104" s="597"/>
      <c r="C104" s="597"/>
      <c r="D104" s="597"/>
      <c r="E104" s="597"/>
      <c r="F104" s="1175" t="str">
        <f t="shared" si="27"/>
        <v/>
      </c>
      <c r="G104" s="1175" t="str">
        <f t="shared" si="28"/>
        <v/>
      </c>
      <c r="H104" s="597"/>
      <c r="I104" s="597"/>
      <c r="J104" s="597"/>
      <c r="K104" s="597"/>
      <c r="L104" s="597"/>
      <c r="M104" s="598"/>
      <c r="N104" s="598"/>
      <c r="O104" s="598"/>
      <c r="P104" s="1176">
        <f t="shared" si="29"/>
        <v>0</v>
      </c>
      <c r="Q104" s="1176">
        <f t="shared" si="30"/>
        <v>0</v>
      </c>
      <c r="R104" s="1176">
        <f t="shared" si="31"/>
        <v>0</v>
      </c>
      <c r="S104" s="1177">
        <f t="shared" si="32"/>
        <v>0</v>
      </c>
      <c r="T104" s="693"/>
    </row>
    <row r="105" spans="1:20" s="571" customFormat="1" ht="19.5" x14ac:dyDescent="0.2">
      <c r="A105" s="599"/>
      <c r="B105" s="597"/>
      <c r="C105" s="597"/>
      <c r="D105" s="597"/>
      <c r="E105" s="597"/>
      <c r="F105" s="1175" t="str">
        <f t="shared" si="27"/>
        <v/>
      </c>
      <c r="G105" s="1175" t="str">
        <f t="shared" si="28"/>
        <v/>
      </c>
      <c r="H105" s="597"/>
      <c r="I105" s="597"/>
      <c r="J105" s="597"/>
      <c r="K105" s="597"/>
      <c r="L105" s="597"/>
      <c r="M105" s="598"/>
      <c r="N105" s="598"/>
      <c r="O105" s="598"/>
      <c r="P105" s="1176">
        <f t="shared" si="29"/>
        <v>0</v>
      </c>
      <c r="Q105" s="1176">
        <f t="shared" si="30"/>
        <v>0</v>
      </c>
      <c r="R105" s="1176">
        <f t="shared" si="31"/>
        <v>0</v>
      </c>
      <c r="S105" s="1177">
        <f t="shared" si="32"/>
        <v>0</v>
      </c>
      <c r="T105" s="693"/>
    </row>
    <row r="106" spans="1:20" s="571" customFormat="1" ht="19.5" x14ac:dyDescent="0.2">
      <c r="A106" s="599"/>
      <c r="B106" s="597"/>
      <c r="C106" s="597"/>
      <c r="D106" s="597"/>
      <c r="E106" s="597"/>
      <c r="F106" s="1175" t="str">
        <f t="shared" si="27"/>
        <v/>
      </c>
      <c r="G106" s="1175" t="str">
        <f t="shared" si="28"/>
        <v/>
      </c>
      <c r="H106" s="597"/>
      <c r="I106" s="597"/>
      <c r="J106" s="597"/>
      <c r="K106" s="597"/>
      <c r="L106" s="597"/>
      <c r="M106" s="598"/>
      <c r="N106" s="598"/>
      <c r="O106" s="598"/>
      <c r="P106" s="1176">
        <f t="shared" si="29"/>
        <v>0</v>
      </c>
      <c r="Q106" s="1176">
        <f t="shared" si="30"/>
        <v>0</v>
      </c>
      <c r="R106" s="1176">
        <f t="shared" si="31"/>
        <v>0</v>
      </c>
      <c r="S106" s="1177">
        <f t="shared" si="32"/>
        <v>0</v>
      </c>
      <c r="T106" s="693"/>
    </row>
    <row r="107" spans="1:20" s="571" customFormat="1" ht="19.5" x14ac:dyDescent="0.2">
      <c r="A107" s="599"/>
      <c r="B107" s="597"/>
      <c r="C107" s="597"/>
      <c r="D107" s="597"/>
      <c r="E107" s="597"/>
      <c r="F107" s="1175" t="str">
        <f t="shared" si="27"/>
        <v/>
      </c>
      <c r="G107" s="1175" t="str">
        <f t="shared" si="28"/>
        <v/>
      </c>
      <c r="H107" s="597"/>
      <c r="I107" s="597"/>
      <c r="J107" s="597"/>
      <c r="K107" s="597"/>
      <c r="L107" s="597"/>
      <c r="M107" s="598"/>
      <c r="N107" s="598"/>
      <c r="O107" s="598"/>
      <c r="P107" s="1176">
        <f t="shared" si="29"/>
        <v>0</v>
      </c>
      <c r="Q107" s="1176">
        <f t="shared" si="30"/>
        <v>0</v>
      </c>
      <c r="R107" s="1176">
        <f t="shared" si="31"/>
        <v>0</v>
      </c>
      <c r="S107" s="1177">
        <f t="shared" si="32"/>
        <v>0</v>
      </c>
      <c r="T107" s="693"/>
    </row>
    <row r="108" spans="1:20" s="571" customFormat="1" ht="19.5" x14ac:dyDescent="0.2">
      <c r="A108" s="599"/>
      <c r="B108" s="597"/>
      <c r="C108" s="597"/>
      <c r="D108" s="597"/>
      <c r="E108" s="597"/>
      <c r="F108" s="1175" t="str">
        <f t="shared" si="27"/>
        <v/>
      </c>
      <c r="G108" s="1175" t="str">
        <f t="shared" si="28"/>
        <v/>
      </c>
      <c r="H108" s="597"/>
      <c r="I108" s="597"/>
      <c r="J108" s="597"/>
      <c r="K108" s="597"/>
      <c r="L108" s="597"/>
      <c r="M108" s="598"/>
      <c r="N108" s="598"/>
      <c r="O108" s="598"/>
      <c r="P108" s="1176">
        <f t="shared" si="29"/>
        <v>0</v>
      </c>
      <c r="Q108" s="1176">
        <f t="shared" si="30"/>
        <v>0</v>
      </c>
      <c r="R108" s="1176">
        <f t="shared" si="31"/>
        <v>0</v>
      </c>
      <c r="S108" s="1177">
        <f t="shared" si="32"/>
        <v>0</v>
      </c>
      <c r="T108" s="693"/>
    </row>
    <row r="109" spans="1:20" s="571" customFormat="1" ht="19.5" x14ac:dyDescent="0.2">
      <c r="A109" s="599"/>
      <c r="B109" s="597"/>
      <c r="C109" s="597"/>
      <c r="D109" s="597"/>
      <c r="E109" s="597"/>
      <c r="F109" s="1175" t="str">
        <f t="shared" si="27"/>
        <v/>
      </c>
      <c r="G109" s="1175" t="str">
        <f t="shared" si="28"/>
        <v/>
      </c>
      <c r="H109" s="597"/>
      <c r="I109" s="597"/>
      <c r="J109" s="597"/>
      <c r="K109" s="597"/>
      <c r="L109" s="597"/>
      <c r="M109" s="598"/>
      <c r="N109" s="598"/>
      <c r="O109" s="598"/>
      <c r="P109" s="1176">
        <f t="shared" si="29"/>
        <v>0</v>
      </c>
      <c r="Q109" s="1176">
        <f t="shared" si="30"/>
        <v>0</v>
      </c>
      <c r="R109" s="1176">
        <f t="shared" si="31"/>
        <v>0</v>
      </c>
      <c r="S109" s="1177">
        <f t="shared" si="32"/>
        <v>0</v>
      </c>
      <c r="T109" s="693"/>
    </row>
    <row r="110" spans="1:20" s="571" customFormat="1" ht="19.5" x14ac:dyDescent="0.2">
      <c r="A110" s="599"/>
      <c r="B110" s="597"/>
      <c r="C110" s="597"/>
      <c r="D110" s="597"/>
      <c r="E110" s="597"/>
      <c r="F110" s="1175" t="str">
        <f t="shared" si="27"/>
        <v/>
      </c>
      <c r="G110" s="1175" t="str">
        <f t="shared" si="28"/>
        <v/>
      </c>
      <c r="H110" s="597"/>
      <c r="I110" s="597"/>
      <c r="J110" s="597"/>
      <c r="K110" s="597"/>
      <c r="L110" s="597"/>
      <c r="M110" s="598"/>
      <c r="N110" s="598"/>
      <c r="O110" s="598"/>
      <c r="P110" s="1176">
        <f t="shared" si="29"/>
        <v>0</v>
      </c>
      <c r="Q110" s="1176">
        <f t="shared" si="30"/>
        <v>0</v>
      </c>
      <c r="R110" s="1176">
        <f t="shared" si="31"/>
        <v>0</v>
      </c>
      <c r="S110" s="1177">
        <f t="shared" si="32"/>
        <v>0</v>
      </c>
      <c r="T110" s="693"/>
    </row>
    <row r="111" spans="1:20" s="571" customFormat="1" ht="19.5" x14ac:dyDescent="0.2">
      <c r="A111" s="599"/>
      <c r="B111" s="597"/>
      <c r="C111" s="597"/>
      <c r="D111" s="597"/>
      <c r="E111" s="597"/>
      <c r="F111" s="1175" t="str">
        <f t="shared" si="27"/>
        <v/>
      </c>
      <c r="G111" s="1175" t="str">
        <f t="shared" si="28"/>
        <v/>
      </c>
      <c r="H111" s="597"/>
      <c r="I111" s="597"/>
      <c r="J111" s="597"/>
      <c r="K111" s="597"/>
      <c r="L111" s="597"/>
      <c r="M111" s="598"/>
      <c r="N111" s="598"/>
      <c r="O111" s="598"/>
      <c r="P111" s="1176">
        <f t="shared" si="29"/>
        <v>0</v>
      </c>
      <c r="Q111" s="1176">
        <f t="shared" si="30"/>
        <v>0</v>
      </c>
      <c r="R111" s="1176">
        <f t="shared" si="31"/>
        <v>0</v>
      </c>
      <c r="S111" s="1177">
        <f t="shared" si="32"/>
        <v>0</v>
      </c>
      <c r="T111" s="693"/>
    </row>
    <row r="112" spans="1:20" s="571" customFormat="1" ht="19.5" x14ac:dyDescent="0.2">
      <c r="A112" s="599"/>
      <c r="B112" s="597"/>
      <c r="C112" s="597"/>
      <c r="D112" s="597"/>
      <c r="E112" s="597"/>
      <c r="F112" s="1175" t="str">
        <f t="shared" si="27"/>
        <v/>
      </c>
      <c r="G112" s="1175" t="str">
        <f t="shared" si="28"/>
        <v/>
      </c>
      <c r="H112" s="597"/>
      <c r="I112" s="597"/>
      <c r="J112" s="597"/>
      <c r="K112" s="597"/>
      <c r="L112" s="597"/>
      <c r="M112" s="598"/>
      <c r="N112" s="598"/>
      <c r="O112" s="598"/>
      <c r="P112" s="1176">
        <f t="shared" si="29"/>
        <v>0</v>
      </c>
      <c r="Q112" s="1176">
        <f t="shared" si="30"/>
        <v>0</v>
      </c>
      <c r="R112" s="1176">
        <f t="shared" si="31"/>
        <v>0</v>
      </c>
      <c r="S112" s="1177">
        <f t="shared" si="32"/>
        <v>0</v>
      </c>
      <c r="T112" s="693"/>
    </row>
    <row r="113" spans="1:20" s="571" customFormat="1" ht="19.5" x14ac:dyDescent="0.2">
      <c r="A113" s="599"/>
      <c r="B113" s="597"/>
      <c r="C113" s="597"/>
      <c r="D113" s="597"/>
      <c r="E113" s="597"/>
      <c r="F113" s="1175" t="str">
        <f t="shared" si="27"/>
        <v/>
      </c>
      <c r="G113" s="1175" t="str">
        <f t="shared" si="28"/>
        <v/>
      </c>
      <c r="H113" s="597"/>
      <c r="I113" s="597"/>
      <c r="J113" s="597"/>
      <c r="K113" s="597"/>
      <c r="L113" s="597"/>
      <c r="M113" s="598"/>
      <c r="N113" s="598"/>
      <c r="O113" s="598"/>
      <c r="P113" s="1176">
        <f t="shared" si="29"/>
        <v>0</v>
      </c>
      <c r="Q113" s="1176">
        <f t="shared" si="30"/>
        <v>0</v>
      </c>
      <c r="R113" s="1176">
        <f t="shared" si="31"/>
        <v>0</v>
      </c>
      <c r="S113" s="1177">
        <f t="shared" si="32"/>
        <v>0</v>
      </c>
      <c r="T113" s="693"/>
    </row>
    <row r="114" spans="1:20" s="571" customFormat="1" ht="19.5" x14ac:dyDescent="0.2">
      <c r="A114" s="599"/>
      <c r="B114" s="597"/>
      <c r="C114" s="597"/>
      <c r="D114" s="597"/>
      <c r="E114" s="597"/>
      <c r="F114" s="1175" t="str">
        <f t="shared" si="27"/>
        <v/>
      </c>
      <c r="G114" s="1175" t="str">
        <f t="shared" si="28"/>
        <v/>
      </c>
      <c r="H114" s="597"/>
      <c r="I114" s="597"/>
      <c r="J114" s="597"/>
      <c r="K114" s="597"/>
      <c r="L114" s="597"/>
      <c r="M114" s="598"/>
      <c r="N114" s="598"/>
      <c r="O114" s="598"/>
      <c r="P114" s="1176">
        <f t="shared" si="29"/>
        <v>0</v>
      </c>
      <c r="Q114" s="1176">
        <f t="shared" ref="Q114:Q145" si="33">P114*2</f>
        <v>0</v>
      </c>
      <c r="R114" s="1176">
        <f t="shared" ref="R114:R145" si="34">M114-P114</f>
        <v>0</v>
      </c>
      <c r="S114" s="1177">
        <f t="shared" ref="S114:S145" si="35">IFERROR(P114/M114, 0)</f>
        <v>0</v>
      </c>
      <c r="T114" s="693"/>
    </row>
    <row r="115" spans="1:20" s="571" customFormat="1" ht="19.5" x14ac:dyDescent="0.2">
      <c r="A115" s="599"/>
      <c r="B115" s="597"/>
      <c r="C115" s="597"/>
      <c r="D115" s="597"/>
      <c r="E115" s="597"/>
      <c r="F115" s="1175" t="str">
        <f t="shared" si="27"/>
        <v/>
      </c>
      <c r="G115" s="1175" t="str">
        <f t="shared" si="28"/>
        <v/>
      </c>
      <c r="H115" s="597"/>
      <c r="I115" s="597"/>
      <c r="J115" s="597"/>
      <c r="K115" s="597"/>
      <c r="L115" s="597"/>
      <c r="M115" s="598"/>
      <c r="N115" s="598"/>
      <c r="O115" s="598"/>
      <c r="P115" s="1176">
        <f t="shared" si="29"/>
        <v>0</v>
      </c>
      <c r="Q115" s="1176">
        <f t="shared" si="33"/>
        <v>0</v>
      </c>
      <c r="R115" s="1176">
        <f t="shared" si="34"/>
        <v>0</v>
      </c>
      <c r="S115" s="1177">
        <f t="shared" si="35"/>
        <v>0</v>
      </c>
      <c r="T115" s="693"/>
    </row>
    <row r="116" spans="1:20" s="571" customFormat="1" ht="19.5" x14ac:dyDescent="0.2">
      <c r="A116" s="599"/>
      <c r="B116" s="597"/>
      <c r="C116" s="597"/>
      <c r="D116" s="597"/>
      <c r="E116" s="597"/>
      <c r="F116" s="1175" t="str">
        <f t="shared" si="27"/>
        <v/>
      </c>
      <c r="G116" s="1175" t="str">
        <f t="shared" si="28"/>
        <v/>
      </c>
      <c r="H116" s="597"/>
      <c r="I116" s="597"/>
      <c r="J116" s="597"/>
      <c r="K116" s="597"/>
      <c r="L116" s="597"/>
      <c r="M116" s="598"/>
      <c r="N116" s="598"/>
      <c r="O116" s="598"/>
      <c r="P116" s="1176">
        <f t="shared" si="29"/>
        <v>0</v>
      </c>
      <c r="Q116" s="1176">
        <f t="shared" si="33"/>
        <v>0</v>
      </c>
      <c r="R116" s="1176">
        <f t="shared" si="34"/>
        <v>0</v>
      </c>
      <c r="S116" s="1177">
        <f t="shared" si="35"/>
        <v>0</v>
      </c>
      <c r="T116" s="693"/>
    </row>
    <row r="117" spans="1:20" s="571" customFormat="1" ht="19.5" x14ac:dyDescent="0.2">
      <c r="A117" s="599"/>
      <c r="B117" s="597"/>
      <c r="C117" s="597"/>
      <c r="D117" s="597"/>
      <c r="E117" s="597"/>
      <c r="F117" s="1175" t="str">
        <f t="shared" si="27"/>
        <v/>
      </c>
      <c r="G117" s="1175" t="str">
        <f t="shared" si="28"/>
        <v/>
      </c>
      <c r="H117" s="597"/>
      <c r="I117" s="597"/>
      <c r="J117" s="597"/>
      <c r="K117" s="597"/>
      <c r="L117" s="597"/>
      <c r="M117" s="598"/>
      <c r="N117" s="598"/>
      <c r="O117" s="598"/>
      <c r="P117" s="1176">
        <f t="shared" si="29"/>
        <v>0</v>
      </c>
      <c r="Q117" s="1176">
        <f t="shared" si="33"/>
        <v>0</v>
      </c>
      <c r="R117" s="1176">
        <f t="shared" si="34"/>
        <v>0</v>
      </c>
      <c r="S117" s="1177">
        <f t="shared" si="35"/>
        <v>0</v>
      </c>
      <c r="T117" s="693"/>
    </row>
    <row r="118" spans="1:20" s="571" customFormat="1" ht="19.5" x14ac:dyDescent="0.2">
      <c r="A118" s="599"/>
      <c r="B118" s="597"/>
      <c r="C118" s="597"/>
      <c r="D118" s="597"/>
      <c r="E118" s="597"/>
      <c r="F118" s="1175" t="str">
        <f t="shared" si="27"/>
        <v/>
      </c>
      <c r="G118" s="1175" t="str">
        <f t="shared" si="28"/>
        <v/>
      </c>
      <c r="H118" s="597"/>
      <c r="I118" s="597"/>
      <c r="J118" s="597"/>
      <c r="K118" s="597"/>
      <c r="L118" s="597"/>
      <c r="M118" s="598"/>
      <c r="N118" s="598"/>
      <c r="O118" s="598"/>
      <c r="P118" s="1176">
        <f t="shared" si="29"/>
        <v>0</v>
      </c>
      <c r="Q118" s="1176">
        <f t="shared" si="33"/>
        <v>0</v>
      </c>
      <c r="R118" s="1176">
        <f t="shared" si="34"/>
        <v>0</v>
      </c>
      <c r="S118" s="1177">
        <f t="shared" si="35"/>
        <v>0</v>
      </c>
      <c r="T118" s="693"/>
    </row>
    <row r="119" spans="1:20" s="571" customFormat="1" ht="19.5" x14ac:dyDescent="0.2">
      <c r="A119" s="599"/>
      <c r="B119" s="597"/>
      <c r="C119" s="597"/>
      <c r="D119" s="597"/>
      <c r="E119" s="597"/>
      <c r="F119" s="1175" t="str">
        <f t="shared" si="27"/>
        <v/>
      </c>
      <c r="G119" s="1175" t="str">
        <f t="shared" si="28"/>
        <v/>
      </c>
      <c r="H119" s="597"/>
      <c r="I119" s="597"/>
      <c r="J119" s="597"/>
      <c r="K119" s="597"/>
      <c r="L119" s="597"/>
      <c r="M119" s="598"/>
      <c r="N119" s="598"/>
      <c r="O119" s="598"/>
      <c r="P119" s="1176">
        <f t="shared" si="29"/>
        <v>0</v>
      </c>
      <c r="Q119" s="1176">
        <f t="shared" si="33"/>
        <v>0</v>
      </c>
      <c r="R119" s="1176">
        <f t="shared" si="34"/>
        <v>0</v>
      </c>
      <c r="S119" s="1177">
        <f t="shared" si="35"/>
        <v>0</v>
      </c>
      <c r="T119" s="693"/>
    </row>
    <row r="120" spans="1:20" s="571" customFormat="1" ht="19.5" x14ac:dyDescent="0.2">
      <c r="A120" s="599"/>
      <c r="B120" s="597"/>
      <c r="C120" s="597"/>
      <c r="D120" s="597"/>
      <c r="E120" s="597"/>
      <c r="F120" s="1175" t="str">
        <f t="shared" si="27"/>
        <v/>
      </c>
      <c r="G120" s="1175" t="str">
        <f t="shared" si="28"/>
        <v/>
      </c>
      <c r="H120" s="597"/>
      <c r="I120" s="597"/>
      <c r="J120" s="597"/>
      <c r="K120" s="597"/>
      <c r="L120" s="597"/>
      <c r="M120" s="598"/>
      <c r="N120" s="598"/>
      <c r="O120" s="598"/>
      <c r="P120" s="1176">
        <f t="shared" si="29"/>
        <v>0</v>
      </c>
      <c r="Q120" s="1176">
        <f t="shared" si="33"/>
        <v>0</v>
      </c>
      <c r="R120" s="1176">
        <f t="shared" si="34"/>
        <v>0</v>
      </c>
      <c r="S120" s="1177">
        <f t="shared" si="35"/>
        <v>0</v>
      </c>
      <c r="T120" s="693"/>
    </row>
    <row r="121" spans="1:20" s="571" customFormat="1" ht="19.5" x14ac:dyDescent="0.2">
      <c r="A121" s="599"/>
      <c r="B121" s="597"/>
      <c r="C121" s="597"/>
      <c r="D121" s="597"/>
      <c r="E121" s="597"/>
      <c r="F121" s="1175" t="str">
        <f t="shared" si="27"/>
        <v/>
      </c>
      <c r="G121" s="1175" t="str">
        <f t="shared" si="28"/>
        <v/>
      </c>
      <c r="H121" s="597"/>
      <c r="I121" s="597"/>
      <c r="J121" s="597"/>
      <c r="K121" s="597"/>
      <c r="L121" s="597"/>
      <c r="M121" s="598"/>
      <c r="N121" s="598"/>
      <c r="O121" s="598"/>
      <c r="P121" s="1176">
        <f t="shared" si="29"/>
        <v>0</v>
      </c>
      <c r="Q121" s="1176">
        <f t="shared" si="33"/>
        <v>0</v>
      </c>
      <c r="R121" s="1176">
        <f t="shared" si="34"/>
        <v>0</v>
      </c>
      <c r="S121" s="1177">
        <f t="shared" si="35"/>
        <v>0</v>
      </c>
      <c r="T121" s="693"/>
    </row>
    <row r="122" spans="1:20" s="571" customFormat="1" ht="19.5" x14ac:dyDescent="0.2">
      <c r="A122" s="599"/>
      <c r="B122" s="597"/>
      <c r="C122" s="597"/>
      <c r="D122" s="597"/>
      <c r="E122" s="597"/>
      <c r="F122" s="1175" t="str">
        <f t="shared" si="27"/>
        <v/>
      </c>
      <c r="G122" s="1175" t="str">
        <f t="shared" si="28"/>
        <v/>
      </c>
      <c r="H122" s="597"/>
      <c r="I122" s="597"/>
      <c r="J122" s="597"/>
      <c r="K122" s="597"/>
      <c r="L122" s="597"/>
      <c r="M122" s="598"/>
      <c r="N122" s="598"/>
      <c r="O122" s="598"/>
      <c r="P122" s="1176">
        <f t="shared" si="29"/>
        <v>0</v>
      </c>
      <c r="Q122" s="1176">
        <f t="shared" si="33"/>
        <v>0</v>
      </c>
      <c r="R122" s="1176">
        <f t="shared" si="34"/>
        <v>0</v>
      </c>
      <c r="S122" s="1177">
        <f t="shared" si="35"/>
        <v>0</v>
      </c>
      <c r="T122" s="693"/>
    </row>
    <row r="123" spans="1:20" s="571" customFormat="1" ht="19.5" x14ac:dyDescent="0.2">
      <c r="A123" s="599"/>
      <c r="B123" s="597"/>
      <c r="C123" s="597"/>
      <c r="D123" s="597"/>
      <c r="E123" s="597"/>
      <c r="F123" s="1175" t="str">
        <f t="shared" si="27"/>
        <v/>
      </c>
      <c r="G123" s="1175" t="str">
        <f t="shared" si="28"/>
        <v/>
      </c>
      <c r="H123" s="597"/>
      <c r="I123" s="597"/>
      <c r="J123" s="597"/>
      <c r="K123" s="597"/>
      <c r="L123" s="597"/>
      <c r="M123" s="598"/>
      <c r="N123" s="598"/>
      <c r="O123" s="598"/>
      <c r="P123" s="1176">
        <f t="shared" si="29"/>
        <v>0</v>
      </c>
      <c r="Q123" s="1176">
        <f t="shared" si="33"/>
        <v>0</v>
      </c>
      <c r="R123" s="1176">
        <f t="shared" si="34"/>
        <v>0</v>
      </c>
      <c r="S123" s="1177">
        <f t="shared" si="35"/>
        <v>0</v>
      </c>
      <c r="T123" s="693"/>
    </row>
    <row r="124" spans="1:20" s="571" customFormat="1" ht="19.5" x14ac:dyDescent="0.2">
      <c r="A124" s="599"/>
      <c r="B124" s="597"/>
      <c r="C124" s="597"/>
      <c r="D124" s="597"/>
      <c r="E124" s="597"/>
      <c r="F124" s="1175" t="str">
        <f t="shared" si="27"/>
        <v/>
      </c>
      <c r="G124" s="1175" t="str">
        <f t="shared" si="28"/>
        <v/>
      </c>
      <c r="H124" s="597"/>
      <c r="I124" s="597"/>
      <c r="J124" s="597"/>
      <c r="K124" s="597"/>
      <c r="L124" s="597"/>
      <c r="M124" s="598"/>
      <c r="N124" s="598"/>
      <c r="O124" s="598"/>
      <c r="P124" s="1176">
        <f t="shared" si="29"/>
        <v>0</v>
      </c>
      <c r="Q124" s="1176">
        <f t="shared" si="33"/>
        <v>0</v>
      </c>
      <c r="R124" s="1176">
        <f t="shared" si="34"/>
        <v>0</v>
      </c>
      <c r="S124" s="1177">
        <f t="shared" si="35"/>
        <v>0</v>
      </c>
      <c r="T124" s="693"/>
    </row>
    <row r="125" spans="1:20" s="571" customFormat="1" ht="19.5" x14ac:dyDescent="0.2">
      <c r="A125" s="599"/>
      <c r="B125" s="597"/>
      <c r="C125" s="597"/>
      <c r="D125" s="597"/>
      <c r="E125" s="597"/>
      <c r="F125" s="1175" t="str">
        <f t="shared" si="27"/>
        <v/>
      </c>
      <c r="G125" s="1175" t="str">
        <f t="shared" si="28"/>
        <v/>
      </c>
      <c r="H125" s="597"/>
      <c r="I125" s="597"/>
      <c r="J125" s="597"/>
      <c r="K125" s="597"/>
      <c r="L125" s="597"/>
      <c r="M125" s="598"/>
      <c r="N125" s="598"/>
      <c r="O125" s="598"/>
      <c r="P125" s="1176">
        <f t="shared" si="29"/>
        <v>0</v>
      </c>
      <c r="Q125" s="1176">
        <f t="shared" si="33"/>
        <v>0</v>
      </c>
      <c r="R125" s="1176">
        <f t="shared" si="34"/>
        <v>0</v>
      </c>
      <c r="S125" s="1177">
        <f t="shared" si="35"/>
        <v>0</v>
      </c>
      <c r="T125" s="693"/>
    </row>
    <row r="126" spans="1:20" s="571" customFormat="1" ht="19.5" x14ac:dyDescent="0.2">
      <c r="A126" s="599"/>
      <c r="B126" s="597"/>
      <c r="C126" s="597"/>
      <c r="D126" s="597"/>
      <c r="E126" s="597"/>
      <c r="F126" s="1175" t="str">
        <f t="shared" si="27"/>
        <v/>
      </c>
      <c r="G126" s="1175" t="str">
        <f t="shared" si="28"/>
        <v/>
      </c>
      <c r="H126" s="597"/>
      <c r="I126" s="597"/>
      <c r="J126" s="597"/>
      <c r="K126" s="597"/>
      <c r="L126" s="597"/>
      <c r="M126" s="598"/>
      <c r="N126" s="598"/>
      <c r="O126" s="598"/>
      <c r="P126" s="1176">
        <f t="shared" si="29"/>
        <v>0</v>
      </c>
      <c r="Q126" s="1176">
        <f t="shared" si="33"/>
        <v>0</v>
      </c>
      <c r="R126" s="1176">
        <f t="shared" si="34"/>
        <v>0</v>
      </c>
      <c r="S126" s="1177">
        <f t="shared" si="35"/>
        <v>0</v>
      </c>
      <c r="T126" s="693"/>
    </row>
    <row r="127" spans="1:20" s="571" customFormat="1" ht="19.5" x14ac:dyDescent="0.2">
      <c r="A127" s="599"/>
      <c r="B127" s="597"/>
      <c r="C127" s="597"/>
      <c r="D127" s="597"/>
      <c r="E127" s="597"/>
      <c r="F127" s="1175" t="str">
        <f t="shared" si="27"/>
        <v/>
      </c>
      <c r="G127" s="1175" t="str">
        <f t="shared" si="28"/>
        <v/>
      </c>
      <c r="H127" s="597"/>
      <c r="I127" s="597"/>
      <c r="J127" s="597"/>
      <c r="K127" s="597"/>
      <c r="L127" s="597"/>
      <c r="M127" s="598"/>
      <c r="N127" s="598"/>
      <c r="O127" s="598"/>
      <c r="P127" s="1176">
        <f t="shared" si="29"/>
        <v>0</v>
      </c>
      <c r="Q127" s="1176">
        <f t="shared" si="33"/>
        <v>0</v>
      </c>
      <c r="R127" s="1176">
        <f t="shared" si="34"/>
        <v>0</v>
      </c>
      <c r="S127" s="1177">
        <f t="shared" si="35"/>
        <v>0</v>
      </c>
      <c r="T127" s="693"/>
    </row>
    <row r="128" spans="1:20" s="571" customFormat="1" ht="19.5" x14ac:dyDescent="0.2">
      <c r="A128" s="599"/>
      <c r="B128" s="597"/>
      <c r="C128" s="597"/>
      <c r="D128" s="597"/>
      <c r="E128" s="597"/>
      <c r="F128" s="1175" t="str">
        <f t="shared" si="27"/>
        <v/>
      </c>
      <c r="G128" s="1175" t="str">
        <f t="shared" si="28"/>
        <v/>
      </c>
      <c r="H128" s="597"/>
      <c r="I128" s="597"/>
      <c r="J128" s="597"/>
      <c r="K128" s="597"/>
      <c r="L128" s="597"/>
      <c r="M128" s="598"/>
      <c r="N128" s="598"/>
      <c r="O128" s="598"/>
      <c r="P128" s="1176">
        <f t="shared" si="29"/>
        <v>0</v>
      </c>
      <c r="Q128" s="1176">
        <f t="shared" si="33"/>
        <v>0</v>
      </c>
      <c r="R128" s="1176">
        <f t="shared" si="34"/>
        <v>0</v>
      </c>
      <c r="S128" s="1177">
        <f t="shared" si="35"/>
        <v>0</v>
      </c>
      <c r="T128" s="693"/>
    </row>
    <row r="129" spans="1:20" s="571" customFormat="1" ht="19.5" x14ac:dyDescent="0.2">
      <c r="A129" s="599"/>
      <c r="B129" s="597"/>
      <c r="C129" s="597"/>
      <c r="D129" s="597"/>
      <c r="E129" s="597"/>
      <c r="F129" s="1175" t="str">
        <f t="shared" si="27"/>
        <v/>
      </c>
      <c r="G129" s="1175" t="str">
        <f t="shared" si="28"/>
        <v/>
      </c>
      <c r="H129" s="597"/>
      <c r="I129" s="597"/>
      <c r="J129" s="597"/>
      <c r="K129" s="597"/>
      <c r="L129" s="597"/>
      <c r="M129" s="598"/>
      <c r="N129" s="598"/>
      <c r="O129" s="598"/>
      <c r="P129" s="1176">
        <f t="shared" si="29"/>
        <v>0</v>
      </c>
      <c r="Q129" s="1176">
        <f t="shared" si="33"/>
        <v>0</v>
      </c>
      <c r="R129" s="1176">
        <f t="shared" si="34"/>
        <v>0</v>
      </c>
      <c r="S129" s="1177">
        <f t="shared" si="35"/>
        <v>0</v>
      </c>
      <c r="T129" s="693"/>
    </row>
    <row r="130" spans="1:20" s="571" customFormat="1" ht="19.5" x14ac:dyDescent="0.2">
      <c r="A130" s="599"/>
      <c r="B130" s="597"/>
      <c r="C130" s="597"/>
      <c r="D130" s="597"/>
      <c r="E130" s="597"/>
      <c r="F130" s="1175" t="str">
        <f t="shared" si="27"/>
        <v/>
      </c>
      <c r="G130" s="1175" t="str">
        <f t="shared" si="28"/>
        <v/>
      </c>
      <c r="H130" s="597"/>
      <c r="I130" s="597"/>
      <c r="J130" s="597"/>
      <c r="K130" s="597"/>
      <c r="L130" s="597"/>
      <c r="M130" s="598"/>
      <c r="N130" s="598"/>
      <c r="O130" s="598"/>
      <c r="P130" s="1176">
        <f t="shared" si="29"/>
        <v>0</v>
      </c>
      <c r="Q130" s="1176">
        <f t="shared" si="33"/>
        <v>0</v>
      </c>
      <c r="R130" s="1176">
        <f t="shared" si="34"/>
        <v>0</v>
      </c>
      <c r="S130" s="1177">
        <f t="shared" si="35"/>
        <v>0</v>
      </c>
      <c r="T130" s="693"/>
    </row>
    <row r="131" spans="1:20" s="571" customFormat="1" ht="19.5" x14ac:dyDescent="0.2">
      <c r="A131" s="599"/>
      <c r="B131" s="597"/>
      <c r="C131" s="597"/>
      <c r="D131" s="597"/>
      <c r="E131" s="597"/>
      <c r="F131" s="1175" t="str">
        <f t="shared" si="27"/>
        <v/>
      </c>
      <c r="G131" s="1175" t="str">
        <f t="shared" si="28"/>
        <v/>
      </c>
      <c r="H131" s="597"/>
      <c r="I131" s="597"/>
      <c r="J131" s="597"/>
      <c r="K131" s="597"/>
      <c r="L131" s="597"/>
      <c r="M131" s="598"/>
      <c r="N131" s="598"/>
      <c r="O131" s="598"/>
      <c r="P131" s="1176">
        <f t="shared" si="29"/>
        <v>0</v>
      </c>
      <c r="Q131" s="1176">
        <f t="shared" si="33"/>
        <v>0</v>
      </c>
      <c r="R131" s="1176">
        <f t="shared" si="34"/>
        <v>0</v>
      </c>
      <c r="S131" s="1177">
        <f t="shared" si="35"/>
        <v>0</v>
      </c>
      <c r="T131" s="693"/>
    </row>
    <row r="132" spans="1:20" s="571" customFormat="1" ht="19.5" x14ac:dyDescent="0.2">
      <c r="A132" s="599"/>
      <c r="B132" s="597"/>
      <c r="C132" s="597"/>
      <c r="D132" s="597"/>
      <c r="E132" s="597"/>
      <c r="F132" s="1175" t="str">
        <f t="shared" si="27"/>
        <v/>
      </c>
      <c r="G132" s="1175" t="str">
        <f t="shared" si="28"/>
        <v/>
      </c>
      <c r="H132" s="597"/>
      <c r="I132" s="597"/>
      <c r="J132" s="597"/>
      <c r="K132" s="597"/>
      <c r="L132" s="597"/>
      <c r="M132" s="598"/>
      <c r="N132" s="598"/>
      <c r="O132" s="598"/>
      <c r="P132" s="1176">
        <f t="shared" si="29"/>
        <v>0</v>
      </c>
      <c r="Q132" s="1176">
        <f t="shared" si="33"/>
        <v>0</v>
      </c>
      <c r="R132" s="1176">
        <f t="shared" si="34"/>
        <v>0</v>
      </c>
      <c r="S132" s="1177">
        <f t="shared" si="35"/>
        <v>0</v>
      </c>
      <c r="T132" s="693"/>
    </row>
    <row r="133" spans="1:20" s="571" customFormat="1" ht="19.5" x14ac:dyDescent="0.2">
      <c r="A133" s="599"/>
      <c r="B133" s="597"/>
      <c r="C133" s="597"/>
      <c r="D133" s="597"/>
      <c r="E133" s="597"/>
      <c r="F133" s="1175" t="str">
        <f t="shared" si="27"/>
        <v/>
      </c>
      <c r="G133" s="1175" t="str">
        <f t="shared" si="28"/>
        <v/>
      </c>
      <c r="H133" s="597"/>
      <c r="I133" s="597"/>
      <c r="J133" s="597"/>
      <c r="K133" s="597"/>
      <c r="L133" s="597"/>
      <c r="M133" s="598"/>
      <c r="N133" s="598"/>
      <c r="O133" s="598"/>
      <c r="P133" s="1176">
        <f t="shared" si="29"/>
        <v>0</v>
      </c>
      <c r="Q133" s="1176">
        <f t="shared" si="33"/>
        <v>0</v>
      </c>
      <c r="R133" s="1176">
        <f t="shared" si="34"/>
        <v>0</v>
      </c>
      <c r="S133" s="1177">
        <f t="shared" si="35"/>
        <v>0</v>
      </c>
      <c r="T133" s="693"/>
    </row>
    <row r="134" spans="1:20" s="571" customFormat="1" ht="19.5" x14ac:dyDescent="0.2">
      <c r="A134" s="599"/>
      <c r="B134" s="597"/>
      <c r="C134" s="597"/>
      <c r="D134" s="597"/>
      <c r="E134" s="597"/>
      <c r="F134" s="1175" t="str">
        <f t="shared" si="27"/>
        <v/>
      </c>
      <c r="G134" s="1175" t="str">
        <f t="shared" si="28"/>
        <v/>
      </c>
      <c r="H134" s="597"/>
      <c r="I134" s="597"/>
      <c r="J134" s="597"/>
      <c r="K134" s="597"/>
      <c r="L134" s="597"/>
      <c r="M134" s="598"/>
      <c r="N134" s="598"/>
      <c r="O134" s="598"/>
      <c r="P134" s="1176">
        <f t="shared" si="29"/>
        <v>0</v>
      </c>
      <c r="Q134" s="1176">
        <f t="shared" si="33"/>
        <v>0</v>
      </c>
      <c r="R134" s="1176">
        <f t="shared" si="34"/>
        <v>0</v>
      </c>
      <c r="S134" s="1177">
        <f t="shared" si="35"/>
        <v>0</v>
      </c>
      <c r="T134" s="693"/>
    </row>
    <row r="135" spans="1:20" s="571" customFormat="1" ht="19.5" x14ac:dyDescent="0.2">
      <c r="A135" s="599"/>
      <c r="B135" s="597"/>
      <c r="C135" s="597"/>
      <c r="D135" s="597"/>
      <c r="E135" s="597"/>
      <c r="F135" s="1175" t="str">
        <f t="shared" si="27"/>
        <v/>
      </c>
      <c r="G135" s="1175" t="str">
        <f t="shared" si="28"/>
        <v/>
      </c>
      <c r="H135" s="597"/>
      <c r="I135" s="597"/>
      <c r="J135" s="597"/>
      <c r="K135" s="597"/>
      <c r="L135" s="597"/>
      <c r="M135" s="598"/>
      <c r="N135" s="598"/>
      <c r="O135" s="598"/>
      <c r="P135" s="1176">
        <f t="shared" si="29"/>
        <v>0</v>
      </c>
      <c r="Q135" s="1176">
        <f t="shared" si="33"/>
        <v>0</v>
      </c>
      <c r="R135" s="1176">
        <f t="shared" si="34"/>
        <v>0</v>
      </c>
      <c r="S135" s="1177">
        <f t="shared" si="35"/>
        <v>0</v>
      </c>
      <c r="T135" s="693"/>
    </row>
    <row r="136" spans="1:20" s="571" customFormat="1" ht="19.5" x14ac:dyDescent="0.2">
      <c r="A136" s="599"/>
      <c r="B136" s="597"/>
      <c r="C136" s="597"/>
      <c r="D136" s="597"/>
      <c r="E136" s="597"/>
      <c r="F136" s="1175" t="str">
        <f t="shared" si="27"/>
        <v/>
      </c>
      <c r="G136" s="1175" t="str">
        <f t="shared" si="28"/>
        <v/>
      </c>
      <c r="H136" s="597"/>
      <c r="I136" s="597"/>
      <c r="J136" s="597"/>
      <c r="K136" s="597"/>
      <c r="L136" s="597"/>
      <c r="M136" s="598"/>
      <c r="N136" s="598"/>
      <c r="O136" s="598"/>
      <c r="P136" s="1176">
        <f t="shared" si="29"/>
        <v>0</v>
      </c>
      <c r="Q136" s="1176">
        <f t="shared" si="33"/>
        <v>0</v>
      </c>
      <c r="R136" s="1176">
        <f t="shared" si="34"/>
        <v>0</v>
      </c>
      <c r="S136" s="1177">
        <f t="shared" si="35"/>
        <v>0</v>
      </c>
      <c r="T136" s="693"/>
    </row>
    <row r="137" spans="1:20" s="571" customFormat="1" ht="19.5" x14ac:dyDescent="0.2">
      <c r="A137" s="599"/>
      <c r="B137" s="597"/>
      <c r="C137" s="597"/>
      <c r="D137" s="597"/>
      <c r="E137" s="597"/>
      <c r="F137" s="1175" t="str">
        <f t="shared" si="27"/>
        <v/>
      </c>
      <c r="G137" s="1175" t="str">
        <f t="shared" si="28"/>
        <v/>
      </c>
      <c r="H137" s="597"/>
      <c r="I137" s="597"/>
      <c r="J137" s="597"/>
      <c r="K137" s="597"/>
      <c r="L137" s="597"/>
      <c r="M137" s="598"/>
      <c r="N137" s="598"/>
      <c r="O137" s="598"/>
      <c r="P137" s="1176">
        <f t="shared" si="29"/>
        <v>0</v>
      </c>
      <c r="Q137" s="1176">
        <f t="shared" si="33"/>
        <v>0</v>
      </c>
      <c r="R137" s="1176">
        <f t="shared" si="34"/>
        <v>0</v>
      </c>
      <c r="S137" s="1177">
        <f t="shared" si="35"/>
        <v>0</v>
      </c>
      <c r="T137" s="693"/>
    </row>
    <row r="138" spans="1:20" s="571" customFormat="1" ht="19.5" x14ac:dyDescent="0.2">
      <c r="A138" s="599"/>
      <c r="B138" s="597"/>
      <c r="C138" s="597"/>
      <c r="D138" s="597"/>
      <c r="E138" s="597"/>
      <c r="F138" s="1175" t="str">
        <f t="shared" si="27"/>
        <v/>
      </c>
      <c r="G138" s="1175" t="str">
        <f t="shared" si="28"/>
        <v/>
      </c>
      <c r="H138" s="597"/>
      <c r="I138" s="597"/>
      <c r="J138" s="597"/>
      <c r="K138" s="597"/>
      <c r="L138" s="597"/>
      <c r="M138" s="598"/>
      <c r="N138" s="598"/>
      <c r="O138" s="598"/>
      <c r="P138" s="1176">
        <f t="shared" si="29"/>
        <v>0</v>
      </c>
      <c r="Q138" s="1176">
        <f t="shared" si="33"/>
        <v>0</v>
      </c>
      <c r="R138" s="1176">
        <f t="shared" si="34"/>
        <v>0</v>
      </c>
      <c r="S138" s="1177">
        <f t="shared" si="35"/>
        <v>0</v>
      </c>
      <c r="T138" s="693"/>
    </row>
    <row r="139" spans="1:20" s="571" customFormat="1" ht="19.5" x14ac:dyDescent="0.2">
      <c r="A139" s="599"/>
      <c r="B139" s="597"/>
      <c r="C139" s="597"/>
      <c r="D139" s="597"/>
      <c r="E139" s="597"/>
      <c r="F139" s="1175" t="str">
        <f t="shared" si="27"/>
        <v/>
      </c>
      <c r="G139" s="1175" t="str">
        <f t="shared" si="28"/>
        <v/>
      </c>
      <c r="H139" s="597"/>
      <c r="I139" s="597"/>
      <c r="J139" s="597"/>
      <c r="K139" s="597"/>
      <c r="L139" s="597"/>
      <c r="M139" s="598"/>
      <c r="N139" s="598"/>
      <c r="O139" s="598"/>
      <c r="P139" s="1176">
        <f t="shared" si="29"/>
        <v>0</v>
      </c>
      <c r="Q139" s="1176">
        <f t="shared" si="33"/>
        <v>0</v>
      </c>
      <c r="R139" s="1176">
        <f t="shared" si="34"/>
        <v>0</v>
      </c>
      <c r="S139" s="1177">
        <f t="shared" si="35"/>
        <v>0</v>
      </c>
      <c r="T139" s="693"/>
    </row>
    <row r="140" spans="1:20" s="571" customFormat="1" ht="19.5" x14ac:dyDescent="0.2">
      <c r="A140" s="599"/>
      <c r="B140" s="597"/>
      <c r="C140" s="597"/>
      <c r="D140" s="597"/>
      <c r="E140" s="597"/>
      <c r="F140" s="1175" t="str">
        <f t="shared" si="27"/>
        <v/>
      </c>
      <c r="G140" s="1175" t="str">
        <f t="shared" si="28"/>
        <v/>
      </c>
      <c r="H140" s="597"/>
      <c r="I140" s="597"/>
      <c r="J140" s="597"/>
      <c r="K140" s="597"/>
      <c r="L140" s="597"/>
      <c r="M140" s="598"/>
      <c r="N140" s="598"/>
      <c r="O140" s="598"/>
      <c r="P140" s="1176">
        <f t="shared" si="29"/>
        <v>0</v>
      </c>
      <c r="Q140" s="1176">
        <f t="shared" si="33"/>
        <v>0</v>
      </c>
      <c r="R140" s="1176">
        <f t="shared" si="34"/>
        <v>0</v>
      </c>
      <c r="S140" s="1177">
        <f t="shared" si="35"/>
        <v>0</v>
      </c>
      <c r="T140" s="693"/>
    </row>
    <row r="141" spans="1:20" s="571" customFormat="1" ht="19.5" x14ac:dyDescent="0.2">
      <c r="A141" s="599"/>
      <c r="B141" s="597"/>
      <c r="C141" s="597"/>
      <c r="D141" s="597"/>
      <c r="E141" s="597"/>
      <c r="F141" s="1175" t="str">
        <f t="shared" si="27"/>
        <v/>
      </c>
      <c r="G141" s="1175" t="str">
        <f t="shared" si="28"/>
        <v/>
      </c>
      <c r="H141" s="597"/>
      <c r="I141" s="597"/>
      <c r="J141" s="597"/>
      <c r="K141" s="597"/>
      <c r="L141" s="597"/>
      <c r="M141" s="598"/>
      <c r="N141" s="598"/>
      <c r="O141" s="598"/>
      <c r="P141" s="1176">
        <f t="shared" si="29"/>
        <v>0</v>
      </c>
      <c r="Q141" s="1176">
        <f t="shared" si="33"/>
        <v>0</v>
      </c>
      <c r="R141" s="1176">
        <f t="shared" si="34"/>
        <v>0</v>
      </c>
      <c r="S141" s="1177">
        <f t="shared" si="35"/>
        <v>0</v>
      </c>
      <c r="T141" s="693"/>
    </row>
    <row r="142" spans="1:20" s="571" customFormat="1" ht="19.5" x14ac:dyDescent="0.2">
      <c r="A142" s="599"/>
      <c r="B142" s="597"/>
      <c r="C142" s="597"/>
      <c r="D142" s="597"/>
      <c r="E142" s="597"/>
      <c r="F142" s="1175" t="str">
        <f t="shared" si="27"/>
        <v/>
      </c>
      <c r="G142" s="1175" t="str">
        <f t="shared" si="28"/>
        <v/>
      </c>
      <c r="H142" s="597"/>
      <c r="I142" s="597"/>
      <c r="J142" s="597"/>
      <c r="K142" s="597"/>
      <c r="L142" s="597"/>
      <c r="M142" s="598"/>
      <c r="N142" s="598"/>
      <c r="O142" s="598"/>
      <c r="P142" s="1176">
        <f t="shared" si="29"/>
        <v>0</v>
      </c>
      <c r="Q142" s="1176">
        <f t="shared" si="33"/>
        <v>0</v>
      </c>
      <c r="R142" s="1176">
        <f t="shared" si="34"/>
        <v>0</v>
      </c>
      <c r="S142" s="1177">
        <f t="shared" si="35"/>
        <v>0</v>
      </c>
      <c r="T142" s="693"/>
    </row>
    <row r="143" spans="1:20" s="571" customFormat="1" ht="19.5" x14ac:dyDescent="0.2">
      <c r="A143" s="599"/>
      <c r="B143" s="597"/>
      <c r="C143" s="597"/>
      <c r="D143" s="597"/>
      <c r="E143" s="597"/>
      <c r="F143" s="1175" t="str">
        <f t="shared" si="27"/>
        <v/>
      </c>
      <c r="G143" s="1175" t="str">
        <f t="shared" si="28"/>
        <v/>
      </c>
      <c r="H143" s="597"/>
      <c r="I143" s="597"/>
      <c r="J143" s="597"/>
      <c r="K143" s="597"/>
      <c r="L143" s="597"/>
      <c r="M143" s="598"/>
      <c r="N143" s="598"/>
      <c r="O143" s="598"/>
      <c r="P143" s="1176">
        <f t="shared" si="29"/>
        <v>0</v>
      </c>
      <c r="Q143" s="1176">
        <f t="shared" si="33"/>
        <v>0</v>
      </c>
      <c r="R143" s="1176">
        <f t="shared" si="34"/>
        <v>0</v>
      </c>
      <c r="S143" s="1177">
        <f t="shared" si="35"/>
        <v>0</v>
      </c>
      <c r="T143" s="693"/>
    </row>
    <row r="144" spans="1:20" s="571" customFormat="1" ht="19.5" x14ac:dyDescent="0.2">
      <c r="A144" s="599"/>
      <c r="B144" s="597"/>
      <c r="C144" s="597"/>
      <c r="D144" s="597"/>
      <c r="E144" s="597"/>
      <c r="F144" s="1175" t="str">
        <f t="shared" si="27"/>
        <v/>
      </c>
      <c r="G144" s="1175" t="str">
        <f t="shared" si="28"/>
        <v/>
      </c>
      <c r="H144" s="597"/>
      <c r="I144" s="597"/>
      <c r="J144" s="597"/>
      <c r="K144" s="597"/>
      <c r="L144" s="597"/>
      <c r="M144" s="598"/>
      <c r="N144" s="598"/>
      <c r="O144" s="598"/>
      <c r="P144" s="1176">
        <f t="shared" si="29"/>
        <v>0</v>
      </c>
      <c r="Q144" s="1176">
        <f t="shared" si="33"/>
        <v>0</v>
      </c>
      <c r="R144" s="1176">
        <f t="shared" si="34"/>
        <v>0</v>
      </c>
      <c r="S144" s="1177">
        <f t="shared" si="35"/>
        <v>0</v>
      </c>
      <c r="T144" s="693"/>
    </row>
    <row r="145" spans="1:20" s="571" customFormat="1" ht="19.5" x14ac:dyDescent="0.2">
      <c r="A145" s="599"/>
      <c r="B145" s="597"/>
      <c r="C145" s="597"/>
      <c r="D145" s="597"/>
      <c r="E145" s="597"/>
      <c r="F145" s="1175" t="str">
        <f t="shared" si="27"/>
        <v/>
      </c>
      <c r="G145" s="1175" t="str">
        <f t="shared" si="28"/>
        <v/>
      </c>
      <c r="H145" s="597"/>
      <c r="I145" s="597"/>
      <c r="J145" s="597"/>
      <c r="K145" s="597"/>
      <c r="L145" s="597"/>
      <c r="M145" s="598"/>
      <c r="N145" s="598"/>
      <c r="O145" s="598"/>
      <c r="P145" s="1176">
        <f t="shared" si="29"/>
        <v>0</v>
      </c>
      <c r="Q145" s="1176">
        <f t="shared" si="33"/>
        <v>0</v>
      </c>
      <c r="R145" s="1176">
        <f t="shared" si="34"/>
        <v>0</v>
      </c>
      <c r="S145" s="1177">
        <f t="shared" si="35"/>
        <v>0</v>
      </c>
      <c r="T145" s="693"/>
    </row>
    <row r="146" spans="1:20" s="571" customFormat="1" ht="19.5" x14ac:dyDescent="0.2">
      <c r="A146" s="599"/>
      <c r="B146" s="597"/>
      <c r="C146" s="597"/>
      <c r="D146" s="597"/>
      <c r="E146" s="597"/>
      <c r="F146" s="1175" t="str">
        <f t="shared" ref="F146:F150" si="36">IF(ISBLANK(C146),"", "EMPG-S")</f>
        <v/>
      </c>
      <c r="G146" s="1175" t="str">
        <f t="shared" ref="G146:G150" si="37">IF(ISBLANK(C146),"", "EMG")</f>
        <v/>
      </c>
      <c r="H146" s="597"/>
      <c r="I146" s="597"/>
      <c r="J146" s="597"/>
      <c r="K146" s="597"/>
      <c r="L146" s="597"/>
      <c r="M146" s="598"/>
      <c r="N146" s="598"/>
      <c r="O146" s="598"/>
      <c r="P146" s="1176">
        <f t="shared" ref="P146:P150" si="38">O146+N146</f>
        <v>0</v>
      </c>
      <c r="Q146" s="1176">
        <f t="shared" ref="Q146:Q150" si="39">P146*2</f>
        <v>0</v>
      </c>
      <c r="R146" s="1176">
        <f t="shared" ref="R146:R150" si="40">M146-P146</f>
        <v>0</v>
      </c>
      <c r="S146" s="1177">
        <f t="shared" ref="S146:S150" si="41">IFERROR(P146/M146, 0)</f>
        <v>0</v>
      </c>
      <c r="T146" s="693"/>
    </row>
    <row r="147" spans="1:20" s="571" customFormat="1" ht="19.5" x14ac:dyDescent="0.2">
      <c r="A147" s="599"/>
      <c r="B147" s="597"/>
      <c r="C147" s="597"/>
      <c r="D147" s="597"/>
      <c r="E147" s="597"/>
      <c r="F147" s="1175" t="str">
        <f t="shared" si="36"/>
        <v/>
      </c>
      <c r="G147" s="1175" t="str">
        <f t="shared" si="37"/>
        <v/>
      </c>
      <c r="H147" s="597"/>
      <c r="I147" s="597"/>
      <c r="J147" s="597"/>
      <c r="K147" s="597"/>
      <c r="L147" s="597"/>
      <c r="M147" s="598"/>
      <c r="N147" s="598"/>
      <c r="O147" s="598"/>
      <c r="P147" s="1176">
        <f t="shared" si="38"/>
        <v>0</v>
      </c>
      <c r="Q147" s="1176">
        <f t="shared" si="39"/>
        <v>0</v>
      </c>
      <c r="R147" s="1176">
        <f t="shared" si="40"/>
        <v>0</v>
      </c>
      <c r="S147" s="1177">
        <f t="shared" si="41"/>
        <v>0</v>
      </c>
      <c r="T147" s="693"/>
    </row>
    <row r="148" spans="1:20" s="571" customFormat="1" ht="19.5" x14ac:dyDescent="0.2">
      <c r="A148" s="599"/>
      <c r="B148" s="597"/>
      <c r="C148" s="597"/>
      <c r="D148" s="597"/>
      <c r="E148" s="597"/>
      <c r="F148" s="1175" t="str">
        <f t="shared" si="36"/>
        <v/>
      </c>
      <c r="G148" s="1175" t="str">
        <f t="shared" si="37"/>
        <v/>
      </c>
      <c r="H148" s="597"/>
      <c r="I148" s="597"/>
      <c r="J148" s="597"/>
      <c r="K148" s="597"/>
      <c r="L148" s="597"/>
      <c r="M148" s="598"/>
      <c r="N148" s="598"/>
      <c r="O148" s="598"/>
      <c r="P148" s="1176">
        <f t="shared" si="38"/>
        <v>0</v>
      </c>
      <c r="Q148" s="1176">
        <f t="shared" si="39"/>
        <v>0</v>
      </c>
      <c r="R148" s="1176">
        <f t="shared" si="40"/>
        <v>0</v>
      </c>
      <c r="S148" s="1177">
        <f t="shared" si="41"/>
        <v>0</v>
      </c>
      <c r="T148" s="693"/>
    </row>
    <row r="149" spans="1:20" s="571" customFormat="1" ht="19.5" x14ac:dyDescent="0.2">
      <c r="A149" s="599"/>
      <c r="B149" s="597"/>
      <c r="C149" s="597"/>
      <c r="D149" s="597"/>
      <c r="E149" s="597"/>
      <c r="F149" s="1175" t="str">
        <f t="shared" si="36"/>
        <v/>
      </c>
      <c r="G149" s="1175" t="str">
        <f t="shared" si="37"/>
        <v/>
      </c>
      <c r="H149" s="597"/>
      <c r="I149" s="597"/>
      <c r="J149" s="597"/>
      <c r="K149" s="597"/>
      <c r="L149" s="597"/>
      <c r="M149" s="598"/>
      <c r="N149" s="598"/>
      <c r="O149" s="598"/>
      <c r="P149" s="1176">
        <f t="shared" si="38"/>
        <v>0</v>
      </c>
      <c r="Q149" s="1176">
        <f t="shared" si="39"/>
        <v>0</v>
      </c>
      <c r="R149" s="1176">
        <f t="shared" si="40"/>
        <v>0</v>
      </c>
      <c r="S149" s="1177">
        <f t="shared" si="41"/>
        <v>0</v>
      </c>
      <c r="T149" s="693"/>
    </row>
    <row r="150" spans="1:20" s="571" customFormat="1" ht="19.5" x14ac:dyDescent="0.2">
      <c r="A150" s="599"/>
      <c r="B150" s="597"/>
      <c r="C150" s="597"/>
      <c r="D150" s="597"/>
      <c r="E150" s="597"/>
      <c r="F150" s="1175" t="str">
        <f t="shared" si="36"/>
        <v/>
      </c>
      <c r="G150" s="1175" t="str">
        <f t="shared" si="37"/>
        <v/>
      </c>
      <c r="H150" s="597"/>
      <c r="I150" s="597"/>
      <c r="J150" s="597"/>
      <c r="K150" s="597"/>
      <c r="L150" s="597"/>
      <c r="M150" s="598"/>
      <c r="N150" s="598"/>
      <c r="O150" s="598"/>
      <c r="P150" s="1176">
        <f t="shared" si="38"/>
        <v>0</v>
      </c>
      <c r="Q150" s="1176">
        <f t="shared" si="39"/>
        <v>0</v>
      </c>
      <c r="R150" s="1176">
        <f t="shared" si="40"/>
        <v>0</v>
      </c>
      <c r="S150" s="1177">
        <f t="shared" si="41"/>
        <v>0</v>
      </c>
      <c r="T150" s="693"/>
    </row>
    <row r="151" spans="1:20" s="571" customFormat="1" ht="17.25" hidden="1" x14ac:dyDescent="0.2">
      <c r="A151" s="360"/>
      <c r="B151" s="360"/>
      <c r="C151" s="360"/>
      <c r="D151" s="360"/>
      <c r="E151" s="360"/>
      <c r="F151" s="361"/>
      <c r="G151" s="362"/>
      <c r="H151" s="362"/>
      <c r="I151" s="362"/>
      <c r="J151" s="362"/>
      <c r="K151" s="362"/>
      <c r="L151" s="362"/>
      <c r="M151" s="5"/>
      <c r="N151" s="5"/>
      <c r="O151" s="5"/>
      <c r="P151" s="5"/>
      <c r="Q151" s="5"/>
      <c r="R151" s="5"/>
      <c r="S151" s="5"/>
      <c r="T151" s="572"/>
    </row>
    <row r="152" spans="1:20" s="571" customFormat="1" ht="17.25" hidden="1" x14ac:dyDescent="0.2">
      <c r="A152" s="244"/>
      <c r="B152" s="244"/>
      <c r="C152" s="360"/>
      <c r="D152" s="360"/>
      <c r="E152" s="360"/>
      <c r="F152" s="361"/>
      <c r="G152" s="362"/>
      <c r="H152" s="362"/>
      <c r="I152" s="362"/>
      <c r="J152" s="362"/>
      <c r="K152" s="362"/>
      <c r="L152" s="362"/>
      <c r="M152" s="5"/>
      <c r="N152" s="5"/>
      <c r="O152" s="5"/>
      <c r="P152" s="5"/>
      <c r="Q152" s="5"/>
      <c r="R152" s="5"/>
      <c r="S152" s="5"/>
      <c r="T152" s="572"/>
    </row>
    <row r="153" spans="1:20" s="571" customFormat="1" ht="17.25" hidden="1" x14ac:dyDescent="0.2">
      <c r="A153" s="244"/>
      <c r="B153" s="244"/>
      <c r="C153" s="360"/>
      <c r="D153" s="360"/>
      <c r="E153" s="360"/>
      <c r="F153" s="361"/>
      <c r="G153" s="362"/>
      <c r="H153" s="362"/>
      <c r="I153" s="362"/>
      <c r="J153" s="362"/>
      <c r="K153" s="362"/>
      <c r="L153" s="362"/>
      <c r="M153" s="5"/>
      <c r="N153" s="5"/>
      <c r="O153" s="5"/>
      <c r="P153" s="5"/>
      <c r="Q153" s="5"/>
      <c r="R153" s="5"/>
      <c r="S153" s="5"/>
      <c r="T153" s="572"/>
    </row>
    <row r="154" spans="1:20" s="571" customFormat="1" ht="17.25" hidden="1" x14ac:dyDescent="0.2">
      <c r="A154" s="244"/>
      <c r="B154" s="244"/>
      <c r="C154" s="360"/>
      <c r="D154" s="360"/>
      <c r="E154" s="360"/>
      <c r="F154" s="361"/>
      <c r="G154" s="362"/>
      <c r="H154" s="362"/>
      <c r="I154" s="362"/>
      <c r="J154" s="362"/>
      <c r="K154" s="362"/>
      <c r="L154" s="362"/>
      <c r="M154" s="5"/>
      <c r="N154" s="5"/>
      <c r="O154" s="5"/>
      <c r="P154" s="5"/>
      <c r="Q154" s="5"/>
      <c r="R154" s="5"/>
      <c r="S154" s="5"/>
      <c r="T154" s="572"/>
    </row>
    <row r="155" spans="1:20" s="571" customFormat="1" ht="17.25" hidden="1" x14ac:dyDescent="0.2">
      <c r="A155" s="244"/>
      <c r="B155" s="244"/>
      <c r="C155" s="360"/>
      <c r="D155" s="360"/>
      <c r="E155" s="360"/>
      <c r="F155" s="361"/>
      <c r="G155" s="362"/>
      <c r="H155" s="362"/>
      <c r="I155" s="362"/>
      <c r="J155" s="362"/>
      <c r="K155" s="362"/>
      <c r="L155" s="362"/>
      <c r="M155" s="5"/>
      <c r="N155" s="5"/>
      <c r="O155" s="5"/>
      <c r="P155" s="5"/>
      <c r="Q155" s="5"/>
      <c r="R155" s="5"/>
      <c r="S155" s="5"/>
      <c r="T155" s="572"/>
    </row>
    <row r="156" spans="1:20" s="571" customFormat="1" ht="17.25" hidden="1" x14ac:dyDescent="0.2">
      <c r="A156" s="244"/>
      <c r="B156" s="244"/>
      <c r="C156" s="360"/>
      <c r="D156" s="360"/>
      <c r="E156" s="360"/>
      <c r="F156" s="361"/>
      <c r="G156" s="362"/>
      <c r="H156" s="362"/>
      <c r="I156" s="362"/>
      <c r="J156" s="362"/>
      <c r="K156" s="362"/>
      <c r="L156" s="362"/>
      <c r="M156" s="5"/>
      <c r="N156" s="5"/>
      <c r="O156" s="5"/>
      <c r="P156" s="5"/>
      <c r="Q156" s="5"/>
      <c r="R156" s="5"/>
      <c r="S156" s="5"/>
      <c r="T156" s="572"/>
    </row>
    <row r="157" spans="1:20" s="571" customFormat="1" ht="17.25" hidden="1" x14ac:dyDescent="0.2">
      <c r="A157" s="244"/>
      <c r="B157" s="244"/>
      <c r="C157" s="360"/>
      <c r="D157" s="360"/>
      <c r="E157" s="360"/>
      <c r="F157" s="361"/>
      <c r="G157" s="362"/>
      <c r="H157" s="362"/>
      <c r="I157" s="362"/>
      <c r="J157" s="362"/>
      <c r="K157" s="362"/>
      <c r="L157" s="362"/>
      <c r="M157" s="5"/>
      <c r="N157" s="5"/>
      <c r="O157" s="5"/>
      <c r="P157" s="5"/>
      <c r="Q157" s="5"/>
      <c r="R157" s="5"/>
      <c r="S157" s="5"/>
      <c r="T157" s="572"/>
    </row>
    <row r="158" spans="1:20" s="571" customFormat="1" ht="17.25" hidden="1" x14ac:dyDescent="0.2">
      <c r="A158" s="244"/>
      <c r="B158" s="244"/>
      <c r="C158" s="360"/>
      <c r="D158" s="360"/>
      <c r="E158" s="360"/>
      <c r="F158" s="361"/>
      <c r="G158" s="362"/>
      <c r="H158" s="362"/>
      <c r="I158" s="362"/>
      <c r="J158" s="362"/>
      <c r="K158" s="362"/>
      <c r="L158" s="362"/>
      <c r="M158" s="5"/>
      <c r="N158" s="5"/>
      <c r="O158" s="5"/>
      <c r="P158" s="5"/>
      <c r="Q158" s="5"/>
      <c r="R158" s="5"/>
      <c r="S158" s="5"/>
      <c r="T158" s="572"/>
    </row>
    <row r="159" spans="1:20" s="571" customFormat="1" ht="17.25" hidden="1" x14ac:dyDescent="0.2">
      <c r="A159" s="244"/>
      <c r="B159" s="244"/>
      <c r="C159" s="360"/>
      <c r="D159" s="360"/>
      <c r="E159" s="360"/>
      <c r="F159" s="361"/>
      <c r="G159" s="362"/>
      <c r="H159" s="362"/>
      <c r="I159" s="362"/>
      <c r="J159" s="362"/>
      <c r="K159" s="362"/>
      <c r="L159" s="362"/>
      <c r="M159" s="5"/>
      <c r="N159" s="5"/>
      <c r="O159" s="5"/>
      <c r="P159" s="5"/>
      <c r="Q159" s="5"/>
      <c r="R159" s="5"/>
      <c r="S159" s="5"/>
      <c r="T159" s="572"/>
    </row>
    <row r="160" spans="1:2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sheetData>
  <sheetProtection sheet="1" objects="1" scenarios="1" formatCells="0" formatColumns="0" formatRows="0" insertRows="0" deleteRows="0" sort="0" autoFilter="0"/>
  <dataConsolidate/>
  <mergeCells count="13">
    <mergeCell ref="A8:O8"/>
    <mergeCell ref="A7:O7"/>
    <mergeCell ref="A6:O6"/>
    <mergeCell ref="A1:S1"/>
    <mergeCell ref="Q3:S3"/>
    <mergeCell ref="A3:O3"/>
    <mergeCell ref="A2:S2"/>
    <mergeCell ref="Q7:S7"/>
    <mergeCell ref="A5:O5"/>
    <mergeCell ref="A4:O4"/>
    <mergeCell ref="Q4:S4"/>
    <mergeCell ref="Q5:S5"/>
    <mergeCell ref="Q6:S6"/>
  </mergeCells>
  <conditionalFormatting sqref="S10 S12:S150">
    <cfRule type="cellIs" dxfId="269" priority="5" operator="equal">
      <formula>1</formula>
    </cfRule>
  </conditionalFormatting>
  <conditionalFormatting sqref="O12:O150">
    <cfRule type="cellIs" dxfId="268" priority="1" operator="notEqual">
      <formula>0</formula>
    </cfRule>
  </conditionalFormatting>
  <dataValidations count="16">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Q5:S5">
      <formula1>0</formula1>
    </dataValidation>
    <dataValidation allowBlank="1" showInputMessage="1" showErrorMessage="1" promptTitle="Cal OES ONLY" prompt="For Cal OES use only.  Do not enter." sqref="R8:S8"/>
    <dataValidation showInputMessage="1" showErrorMessage="1" sqref="E12 E31:E150 D12:D150"/>
    <dataValidation type="list" allowBlank="1" showErrorMessage="1" promptTitle="Ledger Type" prompt="Select the request type from the drop down list." sqref="Q3:S3">
      <formula1>"Initial Application, Modification, Reimbursement, Final Reimbursement"</formula1>
    </dataValidation>
    <dataValidation type="date" operator="greaterThan" allowBlank="1" showErrorMessage="1" prompt="Enter the date this request is initiated." sqref="Q4:S4">
      <formula1>43857</formula1>
    </dataValidation>
    <dataValidation allowBlank="1" showErrorMessage="1" prompt="blank" sqref="T1:T11"/>
    <dataValidation type="list" allowBlank="1" showInputMessage="1" showErrorMessage="1" sqref="C12:C150">
      <formula1>SOURCE_ProjectLetter</formula1>
    </dataValidation>
    <dataValidation type="list" allowBlank="1" showInputMessage="1" showErrorMessage="1" sqref="A12:A150">
      <formula1>SOURCE_StateGoals</formula1>
    </dataValidation>
    <dataValidation type="list" allowBlank="1" showInputMessage="1" showErrorMessage="1" sqref="H12:H150">
      <formula1>SOURCE_SolutionAreaProject</formula1>
    </dataValidation>
    <dataValidation type="list" allowBlank="1" showInputMessage="1" showErrorMessage="1" sqref="K12:K150">
      <formula1>"Build, Sustain"</formula1>
    </dataValidation>
    <dataValidation type="list" allowBlank="1" showInputMessage="1" showErrorMessage="1" sqref="J12:J150">
      <formula1>Source_CoreCapabilities</formula1>
    </dataValidation>
    <dataValidation type="list" allowBlank="1" showInputMessage="1" showErrorMessage="1" sqref="L12:L150">
      <formula1>"Deployable, Shareable, Both, N/A"</formula1>
    </dataValidation>
    <dataValidation type="list" allowBlank="1" showInputMessage="1" showErrorMessage="1" sqref="B12:B150">
      <formula1>"Direct, Subaward"</formula1>
    </dataValidation>
    <dataValidation type="whole" operator="greaterThanOrEqual" allowBlank="1" showInputMessage="1" showErrorMessage="1" errorTitle="BUDGETED COST" error="Enter the Budged Cost for this project, rounded DOWN to the nearest dollar." sqref="M12:M150">
      <formula1>0</formula1>
    </dataValidation>
    <dataValidation type="list" allowBlank="1" showInputMessage="1" showErrorMessage="1" sqref="I12:I150">
      <formula1>INDIRECT(VLOOKUP(H12,Source_ProjectNameLookup,2,0))</formula1>
    </dataValidation>
    <dataValidation type="whole" operator="lessThanOrEqual" allowBlank="1" showInputMessage="1" showErrorMessage="1" errorTitle="AMOUNT THIS REQUEST" error="Please enter a dollar amount less than or equal to the available balance for this project." sqref="O12:O150">
      <formula1>M12-N12</formula1>
    </dataValidation>
  </dataValidations>
  <printOptions horizontalCentered="1"/>
  <pageMargins left="0.15" right="0.15" top="0.5" bottom="0.5" header="0.25" footer="0.25"/>
  <pageSetup scale="34" fitToHeight="0" orientation="landscape" useFirstPageNumber="1" r:id="rId1"/>
  <headerFooter scaleWithDoc="0">
    <oddHeader>&amp;C&amp;"Century Gothic,Regular"CALIFORNIA GOVERNOR'S OFFICE OF EMERGENCY SERVICES (Cal OES)</oddHeader>
    <oddFooter>&amp;L&amp;"Tahoma,Regular"EMPG-S FMFW (NON-MACRO) v1.20 - 2020&amp;R&amp;A</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CCFFCC"/>
    <pageSetUpPr fitToPage="1"/>
  </sheetPr>
  <dimension ref="A1:R251"/>
  <sheetViews>
    <sheetView showGridLines="0" showZeros="0" zoomScale="55" zoomScaleNormal="55" workbookViewId="0">
      <selection activeCell="O3" sqref="O3:Q3"/>
    </sheetView>
  </sheetViews>
  <sheetFormatPr defaultColWidth="0" defaultRowHeight="12.75" zeroHeight="1" x14ac:dyDescent="0.2"/>
  <cols>
    <col min="1" max="1" width="12.42578125" style="247" customWidth="1"/>
    <col min="2" max="2" width="15.7109375" style="247" customWidth="1"/>
    <col min="3" max="3" width="38.7109375" style="247" customWidth="1"/>
    <col min="4" max="4" width="13.28515625" style="247" customWidth="1"/>
    <col min="5" max="5" width="16" style="247" customWidth="1"/>
    <col min="6" max="6" width="23.7109375" style="247" customWidth="1"/>
    <col min="7" max="7" width="21.28515625" style="247" customWidth="1"/>
    <col min="8" max="8" width="54.7109375" style="245" customWidth="1"/>
    <col min="9" max="9" width="25.28515625" style="247" customWidth="1"/>
    <col min="10" max="10" width="16.140625" style="247" bestFit="1" customWidth="1"/>
    <col min="11" max="11" width="16.7109375" style="247" customWidth="1"/>
    <col min="12" max="14" width="20.7109375" style="247" customWidth="1"/>
    <col min="15" max="15" width="24.28515625" style="247" customWidth="1"/>
    <col min="16" max="17" width="20.7109375" style="247" customWidth="1"/>
    <col min="18" max="18" width="0.140625" style="579" customWidth="1"/>
    <col min="19" max="16384" width="9.140625" style="579" hidden="1"/>
  </cols>
  <sheetData>
    <row r="1" spans="1:18" ht="30" customHeight="1" x14ac:dyDescent="0.2">
      <c r="A1" s="979" t="s">
        <v>1334</v>
      </c>
      <c r="B1" s="979"/>
      <c r="C1" s="979"/>
      <c r="D1" s="979"/>
      <c r="E1" s="979"/>
      <c r="F1" s="979"/>
      <c r="G1" s="979"/>
      <c r="H1" s="979"/>
      <c r="I1" s="979"/>
      <c r="J1" s="980"/>
      <c r="K1" s="980"/>
      <c r="L1" s="979"/>
      <c r="M1" s="979"/>
      <c r="N1" s="979"/>
      <c r="O1" s="979"/>
      <c r="P1" s="979"/>
      <c r="Q1" s="979"/>
      <c r="R1" s="247"/>
    </row>
    <row r="2" spans="1:18" s="581" customFormat="1" ht="20.100000000000001" customHeight="1" x14ac:dyDescent="0.2">
      <c r="A2" s="984" t="s">
        <v>1328</v>
      </c>
      <c r="B2" s="984"/>
      <c r="C2" s="984"/>
      <c r="D2" s="984"/>
      <c r="E2" s="984"/>
      <c r="F2" s="984"/>
      <c r="G2" s="984"/>
      <c r="H2" s="984"/>
      <c r="I2" s="984"/>
      <c r="J2" s="985"/>
      <c r="K2" s="985"/>
      <c r="L2" s="984"/>
      <c r="M2" s="984"/>
      <c r="N2" s="984"/>
      <c r="O2" s="984"/>
      <c r="P2" s="984"/>
      <c r="Q2" s="984"/>
      <c r="R2" s="249"/>
    </row>
    <row r="3" spans="1:18" ht="24.95" customHeight="1" x14ac:dyDescent="0.2">
      <c r="A3" s="965">
        <f>SubrecipientName</f>
        <v>0</v>
      </c>
      <c r="B3" s="965"/>
      <c r="C3" s="965"/>
      <c r="D3" s="965"/>
      <c r="E3" s="965"/>
      <c r="F3" s="965"/>
      <c r="G3" s="965"/>
      <c r="H3" s="965"/>
      <c r="I3" s="965"/>
      <c r="J3" s="965"/>
      <c r="K3" s="965"/>
      <c r="L3" s="965"/>
      <c r="M3" s="965"/>
      <c r="N3" s="435" t="s">
        <v>48</v>
      </c>
      <c r="O3" s="981"/>
      <c r="P3" s="982"/>
      <c r="Q3" s="982"/>
      <c r="R3" s="247"/>
    </row>
    <row r="4" spans="1:18" ht="24.75" customHeight="1" x14ac:dyDescent="0.25">
      <c r="A4" s="986">
        <f>FIPSNumber</f>
        <v>0</v>
      </c>
      <c r="B4" s="986"/>
      <c r="C4" s="986"/>
      <c r="D4" s="986"/>
      <c r="E4" s="986"/>
      <c r="F4" s="986"/>
      <c r="G4" s="986"/>
      <c r="H4" s="986"/>
      <c r="I4" s="986"/>
      <c r="J4" s="986"/>
      <c r="K4" s="986"/>
      <c r="L4" s="986"/>
      <c r="M4" s="986"/>
      <c r="N4" s="435" t="s">
        <v>10</v>
      </c>
      <c r="O4" s="983"/>
      <c r="P4" s="983"/>
      <c r="Q4" s="983"/>
      <c r="R4" s="247"/>
    </row>
    <row r="5" spans="1:18" s="582" customFormat="1" ht="24.95" customHeight="1" x14ac:dyDescent="0.3">
      <c r="A5" s="992">
        <f>SubawardNumber</f>
        <v>0</v>
      </c>
      <c r="B5" s="993"/>
      <c r="C5" s="993"/>
      <c r="D5" s="993"/>
      <c r="E5" s="993"/>
      <c r="F5" s="993"/>
      <c r="G5" s="993"/>
      <c r="H5" s="993"/>
      <c r="I5" s="993"/>
      <c r="J5" s="993"/>
      <c r="K5" s="993"/>
      <c r="L5" s="993"/>
      <c r="M5" s="993"/>
      <c r="N5" s="426" t="s">
        <v>1344</v>
      </c>
      <c r="O5" s="989"/>
      <c r="P5" s="989"/>
      <c r="Q5" s="989"/>
      <c r="R5" s="250"/>
    </row>
    <row r="6" spans="1:18" ht="24.95" customHeight="1" x14ac:dyDescent="0.25">
      <c r="A6" s="987"/>
      <c r="B6" s="987"/>
      <c r="C6" s="987"/>
      <c r="D6" s="987"/>
      <c r="E6" s="987"/>
      <c r="F6" s="987"/>
      <c r="G6" s="987"/>
      <c r="H6" s="987"/>
      <c r="I6" s="987"/>
      <c r="J6" s="987"/>
      <c r="K6" s="987"/>
      <c r="L6" s="987"/>
      <c r="M6" s="994"/>
      <c r="N6" s="580" t="s">
        <v>1039</v>
      </c>
      <c r="O6" s="990">
        <f>StartDate</f>
        <v>43857</v>
      </c>
      <c r="P6" s="991"/>
      <c r="Q6" s="991"/>
      <c r="R6" s="247"/>
    </row>
    <row r="7" spans="1:18" ht="24.95" customHeight="1" x14ac:dyDescent="0.25">
      <c r="A7" s="987"/>
      <c r="B7" s="987"/>
      <c r="C7" s="987"/>
      <c r="D7" s="987"/>
      <c r="E7" s="987"/>
      <c r="F7" s="987"/>
      <c r="G7" s="987"/>
      <c r="H7" s="987"/>
      <c r="I7" s="987"/>
      <c r="J7" s="987"/>
      <c r="K7" s="987"/>
      <c r="L7" s="987"/>
      <c r="M7" s="994"/>
      <c r="N7" s="580" t="s">
        <v>1040</v>
      </c>
      <c r="O7" s="990">
        <f>EndDate</f>
        <v>44495</v>
      </c>
      <c r="P7" s="991"/>
      <c r="Q7" s="991"/>
      <c r="R7" s="247"/>
    </row>
    <row r="8" spans="1:18" ht="39.950000000000003" customHeight="1" x14ac:dyDescent="0.25">
      <c r="A8" s="987">
        <v>0</v>
      </c>
      <c r="B8" s="987"/>
      <c r="C8" s="987"/>
      <c r="D8" s="987"/>
      <c r="E8" s="987"/>
      <c r="F8" s="987"/>
      <c r="G8" s="987"/>
      <c r="H8" s="987"/>
      <c r="I8" s="987"/>
      <c r="J8" s="987"/>
      <c r="K8" s="987"/>
      <c r="L8" s="987"/>
      <c r="M8" s="988"/>
      <c r="N8" s="476" t="s">
        <v>1043</v>
      </c>
      <c r="O8" s="477" t="s">
        <v>1107</v>
      </c>
      <c r="P8" s="252"/>
      <c r="Q8" s="422"/>
      <c r="R8" s="247"/>
    </row>
    <row r="9" spans="1:18" ht="49.5" customHeight="1" x14ac:dyDescent="0.2">
      <c r="A9" s="586" t="s">
        <v>216</v>
      </c>
      <c r="B9" s="587" t="s">
        <v>1006</v>
      </c>
      <c r="C9" s="587" t="s">
        <v>1079</v>
      </c>
      <c r="D9" s="588" t="s">
        <v>1007</v>
      </c>
      <c r="E9" s="588" t="s">
        <v>326</v>
      </c>
      <c r="F9" s="588" t="s">
        <v>1008</v>
      </c>
      <c r="G9" s="588" t="s">
        <v>1074</v>
      </c>
      <c r="H9" s="588" t="s">
        <v>1082</v>
      </c>
      <c r="I9" s="588" t="s">
        <v>1168</v>
      </c>
      <c r="J9" s="588" t="s">
        <v>1081</v>
      </c>
      <c r="K9" s="588" t="s">
        <v>1080</v>
      </c>
      <c r="L9" s="587" t="s">
        <v>1075</v>
      </c>
      <c r="M9" s="587" t="s">
        <v>1092</v>
      </c>
      <c r="N9" s="587" t="s">
        <v>1071</v>
      </c>
      <c r="O9" s="587" t="s">
        <v>1072</v>
      </c>
      <c r="P9" s="587" t="s">
        <v>1073</v>
      </c>
      <c r="Q9" s="589" t="s">
        <v>1042</v>
      </c>
    </row>
    <row r="10" spans="1:18" s="584" customFormat="1" ht="21.95" customHeight="1" x14ac:dyDescent="0.3">
      <c r="A10" s="590">
        <v>0</v>
      </c>
      <c r="B10" s="590"/>
      <c r="C10" s="591"/>
      <c r="D10" s="592"/>
      <c r="E10" s="592"/>
      <c r="F10" s="592"/>
      <c r="G10" s="592"/>
      <c r="H10" s="594"/>
      <c r="I10" s="592"/>
      <c r="J10" s="592"/>
      <c r="K10" s="592"/>
      <c r="L10" s="593">
        <f>SUM(RangeCost)</f>
        <v>0</v>
      </c>
      <c r="M10" s="593">
        <f>SUM(RangePrevious)</f>
        <v>0</v>
      </c>
      <c r="N10" s="593">
        <f>SUM(RangeThisRequest)</f>
        <v>0</v>
      </c>
      <c r="O10" s="595"/>
      <c r="P10" s="593">
        <f>SUM(RangeApproved)</f>
        <v>0</v>
      </c>
      <c r="Q10" s="593">
        <f>SUM(RangeBalance)</f>
        <v>0</v>
      </c>
      <c r="R10" s="583"/>
    </row>
    <row r="11" spans="1:18" s="585" customFormat="1" ht="12.95" customHeight="1" x14ac:dyDescent="0.2">
      <c r="A11" s="799" t="s">
        <v>216</v>
      </c>
      <c r="B11" s="626" t="s">
        <v>1006</v>
      </c>
      <c r="C11" s="626" t="s">
        <v>1079</v>
      </c>
      <c r="D11" s="626" t="s">
        <v>1007</v>
      </c>
      <c r="E11" s="626" t="s">
        <v>326</v>
      </c>
      <c r="F11" s="626" t="s">
        <v>1008</v>
      </c>
      <c r="G11" s="626" t="s">
        <v>1074</v>
      </c>
      <c r="H11" s="627" t="s">
        <v>1082</v>
      </c>
      <c r="I11" s="626" t="s">
        <v>1168</v>
      </c>
      <c r="J11" s="627" t="s">
        <v>1081</v>
      </c>
      <c r="K11" s="628" t="s">
        <v>1080</v>
      </c>
      <c r="L11" s="629" t="s">
        <v>1075</v>
      </c>
      <c r="M11" s="629" t="s">
        <v>1092</v>
      </c>
      <c r="N11" s="629" t="s">
        <v>1071</v>
      </c>
      <c r="O11" s="630" t="s">
        <v>1072</v>
      </c>
      <c r="P11" s="629" t="s">
        <v>1073</v>
      </c>
      <c r="Q11" s="697" t="s">
        <v>1042</v>
      </c>
    </row>
    <row r="12" spans="1:18" s="585" customFormat="1" ht="19.5" x14ac:dyDescent="0.2">
      <c r="A12" s="601"/>
      <c r="B12" s="601"/>
      <c r="C12" s="601"/>
      <c r="D12" s="1175" t="str">
        <f t="shared" ref="D12" si="0">IF(ISBLANK(A12),"", "EMPG-S")</f>
        <v/>
      </c>
      <c r="E12" s="1175" t="str">
        <f t="shared" ref="E12" si="1">IF(ISBLANK(A12),"", "EMG")</f>
        <v/>
      </c>
      <c r="F12" s="601"/>
      <c r="G12" s="601"/>
      <c r="H12" s="602"/>
      <c r="I12" s="601"/>
      <c r="J12" s="602"/>
      <c r="K12" s="603"/>
      <c r="L12" s="607"/>
      <c r="M12" s="607"/>
      <c r="N12" s="608"/>
      <c r="O12" s="609"/>
      <c r="P12" s="1178">
        <f>N12+M12</f>
        <v>0</v>
      </c>
      <c r="Q12" s="1178">
        <f>L12-P12</f>
        <v>0</v>
      </c>
    </row>
    <row r="13" spans="1:18" s="585" customFormat="1" ht="19.5" x14ac:dyDescent="0.2">
      <c r="A13" s="601"/>
      <c r="B13" s="601"/>
      <c r="C13" s="601"/>
      <c r="D13" s="1175" t="str">
        <f t="shared" ref="D12:D43" si="2">IF(ISBLANK(A13),"", "EMPG-S")</f>
        <v/>
      </c>
      <c r="E13" s="1175" t="str">
        <f t="shared" ref="E12:E43" si="3">IF(ISBLANK(A13),"", "EMG")</f>
        <v/>
      </c>
      <c r="F13" s="601"/>
      <c r="G13" s="601"/>
      <c r="H13" s="602"/>
      <c r="I13" s="601"/>
      <c r="J13" s="602"/>
      <c r="K13" s="603"/>
      <c r="L13" s="604"/>
      <c r="M13" s="604"/>
      <c r="N13" s="605"/>
      <c r="O13" s="606"/>
      <c r="P13" s="1178">
        <f>N13+M13</f>
        <v>0</v>
      </c>
      <c r="Q13" s="1178">
        <f>L13-P13</f>
        <v>0</v>
      </c>
    </row>
    <row r="14" spans="1:18" s="585" customFormat="1" ht="19.5" x14ac:dyDescent="0.2">
      <c r="A14" s="601"/>
      <c r="B14" s="601"/>
      <c r="C14" s="601"/>
      <c r="D14" s="1175" t="str">
        <f t="shared" si="2"/>
        <v/>
      </c>
      <c r="E14" s="1175" t="str">
        <f t="shared" si="3"/>
        <v/>
      </c>
      <c r="F14" s="601"/>
      <c r="G14" s="601"/>
      <c r="H14" s="602"/>
      <c r="I14" s="601"/>
      <c r="J14" s="602"/>
      <c r="K14" s="603"/>
      <c r="L14" s="604"/>
      <c r="M14" s="604"/>
      <c r="N14" s="605"/>
      <c r="O14" s="606"/>
      <c r="P14" s="1178">
        <f t="shared" ref="P14:P90" si="4">N14+M14</f>
        <v>0</v>
      </c>
      <c r="Q14" s="1178">
        <f t="shared" ref="Q14:Q90" si="5">L14-P14</f>
        <v>0</v>
      </c>
    </row>
    <row r="15" spans="1:18" s="585" customFormat="1" ht="19.5" x14ac:dyDescent="0.2">
      <c r="A15" s="601"/>
      <c r="B15" s="601"/>
      <c r="C15" s="601"/>
      <c r="D15" s="1175" t="str">
        <f t="shared" si="2"/>
        <v/>
      </c>
      <c r="E15" s="1175" t="str">
        <f t="shared" si="3"/>
        <v/>
      </c>
      <c r="F15" s="601"/>
      <c r="G15" s="601"/>
      <c r="H15" s="610"/>
      <c r="I15" s="601"/>
      <c r="J15" s="602"/>
      <c r="K15" s="603"/>
      <c r="L15" s="604">
        <v>0</v>
      </c>
      <c r="M15" s="604"/>
      <c r="N15" s="605"/>
      <c r="O15" s="606"/>
      <c r="P15" s="1178">
        <f t="shared" si="4"/>
        <v>0</v>
      </c>
      <c r="Q15" s="1178">
        <f t="shared" si="5"/>
        <v>0</v>
      </c>
    </row>
    <row r="16" spans="1:18" s="585" customFormat="1" ht="19.5" x14ac:dyDescent="0.2">
      <c r="A16" s="601"/>
      <c r="B16" s="601"/>
      <c r="C16" s="601"/>
      <c r="D16" s="1175" t="str">
        <f t="shared" si="2"/>
        <v/>
      </c>
      <c r="E16" s="1175" t="str">
        <f t="shared" si="3"/>
        <v/>
      </c>
      <c r="F16" s="601"/>
      <c r="G16" s="601"/>
      <c r="H16" s="602"/>
      <c r="I16" s="601"/>
      <c r="J16" s="602"/>
      <c r="K16" s="603"/>
      <c r="L16" s="604"/>
      <c r="M16" s="604"/>
      <c r="N16" s="605"/>
      <c r="O16" s="606"/>
      <c r="P16" s="1178">
        <f t="shared" si="4"/>
        <v>0</v>
      </c>
      <c r="Q16" s="1178">
        <f t="shared" si="5"/>
        <v>0</v>
      </c>
    </row>
    <row r="17" spans="1:17" s="585" customFormat="1" ht="19.5" x14ac:dyDescent="0.2">
      <c r="A17" s="601"/>
      <c r="B17" s="601"/>
      <c r="C17" s="601"/>
      <c r="D17" s="1175" t="str">
        <f t="shared" si="2"/>
        <v/>
      </c>
      <c r="E17" s="1175" t="str">
        <f t="shared" si="3"/>
        <v/>
      </c>
      <c r="F17" s="601"/>
      <c r="G17" s="601"/>
      <c r="H17" s="602"/>
      <c r="I17" s="601"/>
      <c r="J17" s="602"/>
      <c r="K17" s="603"/>
      <c r="L17" s="604"/>
      <c r="M17" s="604"/>
      <c r="N17" s="605"/>
      <c r="O17" s="606"/>
      <c r="P17" s="1178">
        <f t="shared" si="4"/>
        <v>0</v>
      </c>
      <c r="Q17" s="1178">
        <f t="shared" si="5"/>
        <v>0</v>
      </c>
    </row>
    <row r="18" spans="1:17" s="585" customFormat="1" ht="19.5" x14ac:dyDescent="0.2">
      <c r="A18" s="601"/>
      <c r="B18" s="601"/>
      <c r="C18" s="601"/>
      <c r="D18" s="1175" t="str">
        <f t="shared" si="2"/>
        <v/>
      </c>
      <c r="E18" s="1175" t="str">
        <f t="shared" si="3"/>
        <v/>
      </c>
      <c r="F18" s="601"/>
      <c r="G18" s="601"/>
      <c r="H18" s="602"/>
      <c r="I18" s="601"/>
      <c r="J18" s="602"/>
      <c r="K18" s="603"/>
      <c r="L18" s="604"/>
      <c r="M18" s="604"/>
      <c r="N18" s="605"/>
      <c r="O18" s="606"/>
      <c r="P18" s="1178">
        <f t="shared" si="4"/>
        <v>0</v>
      </c>
      <c r="Q18" s="1178">
        <f t="shared" si="5"/>
        <v>0</v>
      </c>
    </row>
    <row r="19" spans="1:17" s="585" customFormat="1" ht="19.5" x14ac:dyDescent="0.2">
      <c r="A19" s="601"/>
      <c r="B19" s="601"/>
      <c r="C19" s="601"/>
      <c r="D19" s="1175" t="str">
        <f t="shared" si="2"/>
        <v/>
      </c>
      <c r="E19" s="1175" t="str">
        <f t="shared" si="3"/>
        <v/>
      </c>
      <c r="F19" s="601"/>
      <c r="G19" s="601"/>
      <c r="H19" s="602"/>
      <c r="I19" s="601"/>
      <c r="J19" s="602"/>
      <c r="K19" s="603"/>
      <c r="L19" s="604"/>
      <c r="M19" s="604"/>
      <c r="N19" s="605"/>
      <c r="O19" s="606"/>
      <c r="P19" s="1178">
        <f t="shared" si="4"/>
        <v>0</v>
      </c>
      <c r="Q19" s="1178">
        <f t="shared" si="5"/>
        <v>0</v>
      </c>
    </row>
    <row r="20" spans="1:17" s="585" customFormat="1" ht="19.5" x14ac:dyDescent="0.2">
      <c r="A20" s="601"/>
      <c r="B20" s="601"/>
      <c r="C20" s="601"/>
      <c r="D20" s="1175" t="str">
        <f t="shared" si="2"/>
        <v/>
      </c>
      <c r="E20" s="1175" t="str">
        <f t="shared" si="3"/>
        <v/>
      </c>
      <c r="F20" s="601"/>
      <c r="G20" s="601"/>
      <c r="H20" s="602"/>
      <c r="I20" s="601"/>
      <c r="J20" s="602"/>
      <c r="K20" s="603"/>
      <c r="L20" s="604"/>
      <c r="M20" s="604"/>
      <c r="N20" s="605"/>
      <c r="O20" s="606"/>
      <c r="P20" s="1178">
        <f t="shared" ref="P20:P25" si="6">N20+M20</f>
        <v>0</v>
      </c>
      <c r="Q20" s="1178">
        <f t="shared" ref="Q20:Q25" si="7">L20-P20</f>
        <v>0</v>
      </c>
    </row>
    <row r="21" spans="1:17" s="585" customFormat="1" ht="19.5" x14ac:dyDescent="0.2">
      <c r="A21" s="601"/>
      <c r="B21" s="601"/>
      <c r="C21" s="601"/>
      <c r="D21" s="1175" t="str">
        <f t="shared" si="2"/>
        <v/>
      </c>
      <c r="E21" s="1175" t="str">
        <f t="shared" si="3"/>
        <v/>
      </c>
      <c r="F21" s="601"/>
      <c r="G21" s="601"/>
      <c r="H21" s="602"/>
      <c r="I21" s="601"/>
      <c r="J21" s="602"/>
      <c r="K21" s="603"/>
      <c r="L21" s="604"/>
      <c r="M21" s="604"/>
      <c r="N21" s="605"/>
      <c r="O21" s="606"/>
      <c r="P21" s="1178">
        <f t="shared" si="6"/>
        <v>0</v>
      </c>
      <c r="Q21" s="1178">
        <f t="shared" si="7"/>
        <v>0</v>
      </c>
    </row>
    <row r="22" spans="1:17" s="585" customFormat="1" ht="19.5" x14ac:dyDescent="0.2">
      <c r="A22" s="601"/>
      <c r="B22" s="601"/>
      <c r="C22" s="601"/>
      <c r="D22" s="1175" t="str">
        <f t="shared" si="2"/>
        <v/>
      </c>
      <c r="E22" s="1175" t="str">
        <f t="shared" si="3"/>
        <v/>
      </c>
      <c r="F22" s="601"/>
      <c r="G22" s="601"/>
      <c r="H22" s="602"/>
      <c r="I22" s="601"/>
      <c r="J22" s="602"/>
      <c r="K22" s="603"/>
      <c r="L22" s="604"/>
      <c r="M22" s="604"/>
      <c r="N22" s="605"/>
      <c r="O22" s="606"/>
      <c r="P22" s="1178">
        <f t="shared" si="6"/>
        <v>0</v>
      </c>
      <c r="Q22" s="1178">
        <f t="shared" si="7"/>
        <v>0</v>
      </c>
    </row>
    <row r="23" spans="1:17" s="585" customFormat="1" ht="19.5" x14ac:dyDescent="0.2">
      <c r="A23" s="601"/>
      <c r="B23" s="601"/>
      <c r="C23" s="601"/>
      <c r="D23" s="1175" t="str">
        <f t="shared" si="2"/>
        <v/>
      </c>
      <c r="E23" s="1175" t="str">
        <f t="shared" si="3"/>
        <v/>
      </c>
      <c r="F23" s="601"/>
      <c r="G23" s="601"/>
      <c r="H23" s="602"/>
      <c r="I23" s="601"/>
      <c r="J23" s="602"/>
      <c r="K23" s="603"/>
      <c r="L23" s="604"/>
      <c r="M23" s="604"/>
      <c r="N23" s="605"/>
      <c r="O23" s="606"/>
      <c r="P23" s="1178">
        <f t="shared" si="6"/>
        <v>0</v>
      </c>
      <c r="Q23" s="1178">
        <f t="shared" si="7"/>
        <v>0</v>
      </c>
    </row>
    <row r="24" spans="1:17" s="585" customFormat="1" ht="19.5" x14ac:dyDescent="0.2">
      <c r="A24" s="601"/>
      <c r="B24" s="601"/>
      <c r="C24" s="601"/>
      <c r="D24" s="1175" t="str">
        <f t="shared" si="2"/>
        <v/>
      </c>
      <c r="E24" s="1175" t="str">
        <f t="shared" si="3"/>
        <v/>
      </c>
      <c r="F24" s="601"/>
      <c r="G24" s="601"/>
      <c r="H24" s="602"/>
      <c r="I24" s="601"/>
      <c r="J24" s="602"/>
      <c r="K24" s="603"/>
      <c r="L24" s="604"/>
      <c r="M24" s="604"/>
      <c r="N24" s="605"/>
      <c r="O24" s="606"/>
      <c r="P24" s="1178">
        <f t="shared" si="6"/>
        <v>0</v>
      </c>
      <c r="Q24" s="1178">
        <f t="shared" si="7"/>
        <v>0</v>
      </c>
    </row>
    <row r="25" spans="1:17" s="585" customFormat="1" ht="19.5" x14ac:dyDescent="0.2">
      <c r="A25" s="601"/>
      <c r="B25" s="601"/>
      <c r="C25" s="601"/>
      <c r="D25" s="1175" t="str">
        <f t="shared" si="2"/>
        <v/>
      </c>
      <c r="E25" s="1175" t="str">
        <f t="shared" si="3"/>
        <v/>
      </c>
      <c r="F25" s="601"/>
      <c r="G25" s="601"/>
      <c r="H25" s="602"/>
      <c r="I25" s="601"/>
      <c r="J25" s="602"/>
      <c r="K25" s="603"/>
      <c r="L25" s="604"/>
      <c r="M25" s="604"/>
      <c r="N25" s="605"/>
      <c r="O25" s="606"/>
      <c r="P25" s="1178">
        <f t="shared" si="6"/>
        <v>0</v>
      </c>
      <c r="Q25" s="1178">
        <f t="shared" si="7"/>
        <v>0</v>
      </c>
    </row>
    <row r="26" spans="1:17" s="585" customFormat="1" ht="19.5" x14ac:dyDescent="0.2">
      <c r="A26" s="601"/>
      <c r="B26" s="601"/>
      <c r="C26" s="601"/>
      <c r="D26" s="1175" t="str">
        <f t="shared" si="2"/>
        <v/>
      </c>
      <c r="E26" s="1175" t="str">
        <f t="shared" si="3"/>
        <v/>
      </c>
      <c r="F26" s="601"/>
      <c r="G26" s="601"/>
      <c r="H26" s="602"/>
      <c r="I26" s="601"/>
      <c r="J26" s="602"/>
      <c r="K26" s="603"/>
      <c r="L26" s="604"/>
      <c r="M26" s="604"/>
      <c r="N26" s="605"/>
      <c r="O26" s="606"/>
      <c r="P26" s="1178">
        <f t="shared" si="4"/>
        <v>0</v>
      </c>
      <c r="Q26" s="1178">
        <f t="shared" si="5"/>
        <v>0</v>
      </c>
    </row>
    <row r="27" spans="1:17" s="585" customFormat="1" ht="19.5" x14ac:dyDescent="0.2">
      <c r="A27" s="601"/>
      <c r="B27" s="601"/>
      <c r="C27" s="601"/>
      <c r="D27" s="1175" t="str">
        <f t="shared" si="2"/>
        <v/>
      </c>
      <c r="E27" s="1175" t="str">
        <f t="shared" si="3"/>
        <v/>
      </c>
      <c r="F27" s="601"/>
      <c r="G27" s="601"/>
      <c r="H27" s="602"/>
      <c r="I27" s="601"/>
      <c r="J27" s="602"/>
      <c r="K27" s="603"/>
      <c r="L27" s="604"/>
      <c r="M27" s="604"/>
      <c r="N27" s="605"/>
      <c r="O27" s="606"/>
      <c r="P27" s="1178">
        <f t="shared" si="4"/>
        <v>0</v>
      </c>
      <c r="Q27" s="1178">
        <f t="shared" si="5"/>
        <v>0</v>
      </c>
    </row>
    <row r="28" spans="1:17" s="585" customFormat="1" ht="19.5" x14ac:dyDescent="0.2">
      <c r="A28" s="601"/>
      <c r="B28" s="601"/>
      <c r="C28" s="601"/>
      <c r="D28" s="1175" t="str">
        <f t="shared" si="2"/>
        <v/>
      </c>
      <c r="E28" s="1175" t="str">
        <f t="shared" si="3"/>
        <v/>
      </c>
      <c r="F28" s="601"/>
      <c r="G28" s="601"/>
      <c r="H28" s="602"/>
      <c r="I28" s="601"/>
      <c r="J28" s="602"/>
      <c r="K28" s="603"/>
      <c r="L28" s="604"/>
      <c r="M28" s="604"/>
      <c r="N28" s="605"/>
      <c r="O28" s="606"/>
      <c r="P28" s="1178">
        <f t="shared" si="4"/>
        <v>0</v>
      </c>
      <c r="Q28" s="1178">
        <f t="shared" si="5"/>
        <v>0</v>
      </c>
    </row>
    <row r="29" spans="1:17" s="585" customFormat="1" ht="19.5" x14ac:dyDescent="0.2">
      <c r="A29" s="601"/>
      <c r="B29" s="601"/>
      <c r="C29" s="601"/>
      <c r="D29" s="1175" t="str">
        <f t="shared" si="2"/>
        <v/>
      </c>
      <c r="E29" s="1175" t="str">
        <f t="shared" si="3"/>
        <v/>
      </c>
      <c r="F29" s="601"/>
      <c r="G29" s="601"/>
      <c r="H29" s="602"/>
      <c r="I29" s="601"/>
      <c r="J29" s="602"/>
      <c r="K29" s="603"/>
      <c r="L29" s="604"/>
      <c r="M29" s="604"/>
      <c r="N29" s="605"/>
      <c r="O29" s="606"/>
      <c r="P29" s="1178">
        <f t="shared" si="4"/>
        <v>0</v>
      </c>
      <c r="Q29" s="1178">
        <f t="shared" si="5"/>
        <v>0</v>
      </c>
    </row>
    <row r="30" spans="1:17" s="585" customFormat="1" ht="19.5" x14ac:dyDescent="0.2">
      <c r="A30" s="601"/>
      <c r="B30" s="601"/>
      <c r="C30" s="601"/>
      <c r="D30" s="1175" t="str">
        <f t="shared" si="2"/>
        <v/>
      </c>
      <c r="E30" s="1175" t="str">
        <f t="shared" si="3"/>
        <v/>
      </c>
      <c r="F30" s="601"/>
      <c r="G30" s="601"/>
      <c r="H30" s="602"/>
      <c r="I30" s="601"/>
      <c r="J30" s="602"/>
      <c r="K30" s="603"/>
      <c r="L30" s="604"/>
      <c r="M30" s="604"/>
      <c r="N30" s="605"/>
      <c r="O30" s="606"/>
      <c r="P30" s="1178">
        <f t="shared" si="4"/>
        <v>0</v>
      </c>
      <c r="Q30" s="1178">
        <f t="shared" si="5"/>
        <v>0</v>
      </c>
    </row>
    <row r="31" spans="1:17" s="585" customFormat="1" ht="19.5" x14ac:dyDescent="0.2">
      <c r="A31" s="601"/>
      <c r="B31" s="601"/>
      <c r="C31" s="601"/>
      <c r="D31" s="1175" t="str">
        <f t="shared" si="2"/>
        <v/>
      </c>
      <c r="E31" s="1175" t="str">
        <f t="shared" si="3"/>
        <v/>
      </c>
      <c r="F31" s="601"/>
      <c r="G31" s="601"/>
      <c r="H31" s="602"/>
      <c r="I31" s="601"/>
      <c r="J31" s="602"/>
      <c r="K31" s="603"/>
      <c r="L31" s="604"/>
      <c r="M31" s="604"/>
      <c r="N31" s="605"/>
      <c r="O31" s="606"/>
      <c r="P31" s="1178">
        <f t="shared" si="4"/>
        <v>0</v>
      </c>
      <c r="Q31" s="1178">
        <f t="shared" si="5"/>
        <v>0</v>
      </c>
    </row>
    <row r="32" spans="1:17" s="585" customFormat="1" ht="19.5" x14ac:dyDescent="0.2">
      <c r="A32" s="601"/>
      <c r="B32" s="601"/>
      <c r="C32" s="601"/>
      <c r="D32" s="1175" t="str">
        <f t="shared" si="2"/>
        <v/>
      </c>
      <c r="E32" s="1175" t="str">
        <f t="shared" si="3"/>
        <v/>
      </c>
      <c r="F32" s="601"/>
      <c r="G32" s="601"/>
      <c r="H32" s="602"/>
      <c r="I32" s="601"/>
      <c r="J32" s="602"/>
      <c r="K32" s="603"/>
      <c r="L32" s="604"/>
      <c r="M32" s="604"/>
      <c r="N32" s="605"/>
      <c r="O32" s="606"/>
      <c r="P32" s="1178">
        <f t="shared" si="4"/>
        <v>0</v>
      </c>
      <c r="Q32" s="1178">
        <f t="shared" si="5"/>
        <v>0</v>
      </c>
    </row>
    <row r="33" spans="1:17" s="585" customFormat="1" ht="19.5" x14ac:dyDescent="0.2">
      <c r="A33" s="601"/>
      <c r="B33" s="601"/>
      <c r="C33" s="601"/>
      <c r="D33" s="1175" t="str">
        <f t="shared" si="2"/>
        <v/>
      </c>
      <c r="E33" s="1175" t="str">
        <f t="shared" si="3"/>
        <v/>
      </c>
      <c r="F33" s="601"/>
      <c r="G33" s="601"/>
      <c r="H33" s="602"/>
      <c r="I33" s="601"/>
      <c r="J33" s="602"/>
      <c r="K33" s="603"/>
      <c r="L33" s="604"/>
      <c r="M33" s="604"/>
      <c r="N33" s="605"/>
      <c r="O33" s="606"/>
      <c r="P33" s="1178">
        <f t="shared" si="4"/>
        <v>0</v>
      </c>
      <c r="Q33" s="1178">
        <f t="shared" si="5"/>
        <v>0</v>
      </c>
    </row>
    <row r="34" spans="1:17" s="585" customFormat="1" ht="19.5" x14ac:dyDescent="0.2">
      <c r="A34" s="601"/>
      <c r="B34" s="601"/>
      <c r="C34" s="601"/>
      <c r="D34" s="1175" t="str">
        <f t="shared" si="2"/>
        <v/>
      </c>
      <c r="E34" s="1175" t="str">
        <f t="shared" si="3"/>
        <v/>
      </c>
      <c r="F34" s="601"/>
      <c r="G34" s="601"/>
      <c r="H34" s="602"/>
      <c r="I34" s="601"/>
      <c r="J34" s="602"/>
      <c r="K34" s="603"/>
      <c r="L34" s="604"/>
      <c r="M34" s="604"/>
      <c r="N34" s="605"/>
      <c r="O34" s="606"/>
      <c r="P34" s="1178">
        <f t="shared" si="4"/>
        <v>0</v>
      </c>
      <c r="Q34" s="1178">
        <f t="shared" si="5"/>
        <v>0</v>
      </c>
    </row>
    <row r="35" spans="1:17" s="585" customFormat="1" ht="19.5" x14ac:dyDescent="0.2">
      <c r="A35" s="601"/>
      <c r="B35" s="601"/>
      <c r="C35" s="601"/>
      <c r="D35" s="1175" t="str">
        <f t="shared" si="2"/>
        <v/>
      </c>
      <c r="E35" s="1175" t="str">
        <f t="shared" si="3"/>
        <v/>
      </c>
      <c r="F35" s="601"/>
      <c r="G35" s="601"/>
      <c r="H35" s="602"/>
      <c r="I35" s="601"/>
      <c r="J35" s="602"/>
      <c r="K35" s="603"/>
      <c r="L35" s="604"/>
      <c r="M35" s="604"/>
      <c r="N35" s="605"/>
      <c r="O35" s="606"/>
      <c r="P35" s="1178">
        <f t="shared" si="4"/>
        <v>0</v>
      </c>
      <c r="Q35" s="1178">
        <f t="shared" si="5"/>
        <v>0</v>
      </c>
    </row>
    <row r="36" spans="1:17" s="585" customFormat="1" ht="19.5" x14ac:dyDescent="0.2">
      <c r="A36" s="601"/>
      <c r="B36" s="601"/>
      <c r="C36" s="601"/>
      <c r="D36" s="1175" t="str">
        <f t="shared" si="2"/>
        <v/>
      </c>
      <c r="E36" s="1175" t="str">
        <f t="shared" si="3"/>
        <v/>
      </c>
      <c r="F36" s="601"/>
      <c r="G36" s="601"/>
      <c r="H36" s="602"/>
      <c r="I36" s="601"/>
      <c r="J36" s="602"/>
      <c r="K36" s="603"/>
      <c r="L36" s="604"/>
      <c r="M36" s="604"/>
      <c r="N36" s="605"/>
      <c r="O36" s="606"/>
      <c r="P36" s="1178">
        <f t="shared" si="4"/>
        <v>0</v>
      </c>
      <c r="Q36" s="1178">
        <f t="shared" si="5"/>
        <v>0</v>
      </c>
    </row>
    <row r="37" spans="1:17" s="585" customFormat="1" ht="19.5" x14ac:dyDescent="0.2">
      <c r="A37" s="601"/>
      <c r="B37" s="601"/>
      <c r="C37" s="601"/>
      <c r="D37" s="1175" t="str">
        <f t="shared" si="2"/>
        <v/>
      </c>
      <c r="E37" s="1175" t="str">
        <f t="shared" si="3"/>
        <v/>
      </c>
      <c r="F37" s="601"/>
      <c r="G37" s="601"/>
      <c r="H37" s="602"/>
      <c r="I37" s="601"/>
      <c r="J37" s="602"/>
      <c r="K37" s="603"/>
      <c r="L37" s="604"/>
      <c r="M37" s="604"/>
      <c r="N37" s="605"/>
      <c r="O37" s="606"/>
      <c r="P37" s="1178">
        <f t="shared" si="4"/>
        <v>0</v>
      </c>
      <c r="Q37" s="1178">
        <f t="shared" si="5"/>
        <v>0</v>
      </c>
    </row>
    <row r="38" spans="1:17" s="585" customFormat="1" ht="19.5" x14ac:dyDescent="0.2">
      <c r="A38" s="601"/>
      <c r="B38" s="601"/>
      <c r="C38" s="601"/>
      <c r="D38" s="1175" t="str">
        <f t="shared" si="2"/>
        <v/>
      </c>
      <c r="E38" s="1175" t="str">
        <f t="shared" si="3"/>
        <v/>
      </c>
      <c r="F38" s="601"/>
      <c r="G38" s="601"/>
      <c r="H38" s="602"/>
      <c r="I38" s="601"/>
      <c r="J38" s="602"/>
      <c r="K38" s="603"/>
      <c r="L38" s="604"/>
      <c r="M38" s="604"/>
      <c r="N38" s="605"/>
      <c r="O38" s="606"/>
      <c r="P38" s="1178">
        <f t="shared" si="4"/>
        <v>0</v>
      </c>
      <c r="Q38" s="1178">
        <f t="shared" si="5"/>
        <v>0</v>
      </c>
    </row>
    <row r="39" spans="1:17" s="585" customFormat="1" ht="19.5" x14ac:dyDescent="0.2">
      <c r="A39" s="601"/>
      <c r="B39" s="601"/>
      <c r="C39" s="601"/>
      <c r="D39" s="1175" t="str">
        <f t="shared" si="2"/>
        <v/>
      </c>
      <c r="E39" s="1175" t="str">
        <f t="shared" si="3"/>
        <v/>
      </c>
      <c r="F39" s="601"/>
      <c r="G39" s="601"/>
      <c r="H39" s="602"/>
      <c r="I39" s="601"/>
      <c r="J39" s="602"/>
      <c r="K39" s="603"/>
      <c r="L39" s="604"/>
      <c r="M39" s="604"/>
      <c r="N39" s="605"/>
      <c r="O39" s="606"/>
      <c r="P39" s="1178">
        <f t="shared" si="4"/>
        <v>0</v>
      </c>
      <c r="Q39" s="1178">
        <f t="shared" si="5"/>
        <v>0</v>
      </c>
    </row>
    <row r="40" spans="1:17" s="585" customFormat="1" ht="19.5" x14ac:dyDescent="0.2">
      <c r="A40" s="601"/>
      <c r="B40" s="601"/>
      <c r="C40" s="601"/>
      <c r="D40" s="1175" t="str">
        <f t="shared" si="2"/>
        <v/>
      </c>
      <c r="E40" s="1175" t="str">
        <f t="shared" si="3"/>
        <v/>
      </c>
      <c r="F40" s="601"/>
      <c r="G40" s="601"/>
      <c r="H40" s="602"/>
      <c r="I40" s="601"/>
      <c r="J40" s="602"/>
      <c r="K40" s="603"/>
      <c r="L40" s="604"/>
      <c r="M40" s="604"/>
      <c r="N40" s="605"/>
      <c r="O40" s="606"/>
      <c r="P40" s="1178">
        <f t="shared" si="4"/>
        <v>0</v>
      </c>
      <c r="Q40" s="1178">
        <f t="shared" si="5"/>
        <v>0</v>
      </c>
    </row>
    <row r="41" spans="1:17" s="585" customFormat="1" ht="19.5" x14ac:dyDescent="0.2">
      <c r="A41" s="601"/>
      <c r="B41" s="601"/>
      <c r="C41" s="601"/>
      <c r="D41" s="1175" t="str">
        <f t="shared" si="2"/>
        <v/>
      </c>
      <c r="E41" s="1175" t="str">
        <f t="shared" si="3"/>
        <v/>
      </c>
      <c r="F41" s="601"/>
      <c r="G41" s="601"/>
      <c r="H41" s="602"/>
      <c r="I41" s="601"/>
      <c r="J41" s="602"/>
      <c r="K41" s="603"/>
      <c r="L41" s="604"/>
      <c r="M41" s="604"/>
      <c r="N41" s="605"/>
      <c r="O41" s="606"/>
      <c r="P41" s="1178">
        <f t="shared" si="4"/>
        <v>0</v>
      </c>
      <c r="Q41" s="1178">
        <f t="shared" si="5"/>
        <v>0</v>
      </c>
    </row>
    <row r="42" spans="1:17" s="585" customFormat="1" ht="19.5" x14ac:dyDescent="0.2">
      <c r="A42" s="601"/>
      <c r="B42" s="601"/>
      <c r="C42" s="601"/>
      <c r="D42" s="1175" t="str">
        <f t="shared" si="2"/>
        <v/>
      </c>
      <c r="E42" s="1175" t="str">
        <f t="shared" si="3"/>
        <v/>
      </c>
      <c r="F42" s="601"/>
      <c r="G42" s="601"/>
      <c r="H42" s="602"/>
      <c r="I42" s="601"/>
      <c r="J42" s="602"/>
      <c r="K42" s="603"/>
      <c r="L42" s="604"/>
      <c r="M42" s="604"/>
      <c r="N42" s="605"/>
      <c r="O42" s="606"/>
      <c r="P42" s="1178">
        <f t="shared" si="4"/>
        <v>0</v>
      </c>
      <c r="Q42" s="1178">
        <f t="shared" si="5"/>
        <v>0</v>
      </c>
    </row>
    <row r="43" spans="1:17" s="585" customFormat="1" ht="19.5" x14ac:dyDescent="0.2">
      <c r="A43" s="601"/>
      <c r="B43" s="601"/>
      <c r="C43" s="601"/>
      <c r="D43" s="1175" t="str">
        <f t="shared" si="2"/>
        <v/>
      </c>
      <c r="E43" s="1175" t="str">
        <f t="shared" si="3"/>
        <v/>
      </c>
      <c r="F43" s="601"/>
      <c r="G43" s="601"/>
      <c r="H43" s="602"/>
      <c r="I43" s="601"/>
      <c r="J43" s="602"/>
      <c r="K43" s="603"/>
      <c r="L43" s="604"/>
      <c r="M43" s="604"/>
      <c r="N43" s="605"/>
      <c r="O43" s="606"/>
      <c r="P43" s="1178">
        <f t="shared" si="4"/>
        <v>0</v>
      </c>
      <c r="Q43" s="1178">
        <f t="shared" si="5"/>
        <v>0</v>
      </c>
    </row>
    <row r="44" spans="1:17" s="585" customFormat="1" ht="19.5" x14ac:dyDescent="0.2">
      <c r="A44" s="601"/>
      <c r="B44" s="601"/>
      <c r="C44" s="601"/>
      <c r="D44" s="1175" t="str">
        <f t="shared" ref="D44:D84" si="8">IF(ISBLANK(A44),"", "EMPG-S")</f>
        <v/>
      </c>
      <c r="E44" s="1175" t="str">
        <f t="shared" ref="E44:E84" si="9">IF(ISBLANK(A44),"", "EMG")</f>
        <v/>
      </c>
      <c r="F44" s="601"/>
      <c r="G44" s="601"/>
      <c r="H44" s="602"/>
      <c r="I44" s="601"/>
      <c r="J44" s="602"/>
      <c r="K44" s="603"/>
      <c r="L44" s="604"/>
      <c r="M44" s="604"/>
      <c r="N44" s="605"/>
      <c r="O44" s="606"/>
      <c r="P44" s="1178">
        <f t="shared" si="4"/>
        <v>0</v>
      </c>
      <c r="Q44" s="1178">
        <f t="shared" si="5"/>
        <v>0</v>
      </c>
    </row>
    <row r="45" spans="1:17" s="585" customFormat="1" ht="19.5" x14ac:dyDescent="0.2">
      <c r="A45" s="601"/>
      <c r="B45" s="601"/>
      <c r="C45" s="601"/>
      <c r="D45" s="1175" t="str">
        <f t="shared" si="8"/>
        <v/>
      </c>
      <c r="E45" s="1175" t="str">
        <f t="shared" si="9"/>
        <v/>
      </c>
      <c r="F45" s="601"/>
      <c r="G45" s="601"/>
      <c r="H45" s="602"/>
      <c r="I45" s="601"/>
      <c r="J45" s="602"/>
      <c r="K45" s="603"/>
      <c r="L45" s="604"/>
      <c r="M45" s="604"/>
      <c r="N45" s="605"/>
      <c r="O45" s="606"/>
      <c r="P45" s="1178">
        <f t="shared" si="4"/>
        <v>0</v>
      </c>
      <c r="Q45" s="1178">
        <f t="shared" si="5"/>
        <v>0</v>
      </c>
    </row>
    <row r="46" spans="1:17" s="585" customFormat="1" ht="19.5" x14ac:dyDescent="0.2">
      <c r="A46" s="601"/>
      <c r="B46" s="601"/>
      <c r="C46" s="601"/>
      <c r="D46" s="1175" t="str">
        <f t="shared" si="8"/>
        <v/>
      </c>
      <c r="E46" s="1175" t="str">
        <f t="shared" si="9"/>
        <v/>
      </c>
      <c r="F46" s="601"/>
      <c r="G46" s="601"/>
      <c r="H46" s="602"/>
      <c r="I46" s="601"/>
      <c r="J46" s="602"/>
      <c r="K46" s="603"/>
      <c r="L46" s="604"/>
      <c r="M46" s="604"/>
      <c r="N46" s="605"/>
      <c r="O46" s="606"/>
      <c r="P46" s="1178">
        <f t="shared" si="4"/>
        <v>0</v>
      </c>
      <c r="Q46" s="1178">
        <f t="shared" si="5"/>
        <v>0</v>
      </c>
    </row>
    <row r="47" spans="1:17" s="585" customFormat="1" ht="19.5" x14ac:dyDescent="0.2">
      <c r="A47" s="601"/>
      <c r="B47" s="601"/>
      <c r="C47" s="601"/>
      <c r="D47" s="1175" t="str">
        <f t="shared" si="8"/>
        <v/>
      </c>
      <c r="E47" s="1175" t="str">
        <f t="shared" si="9"/>
        <v/>
      </c>
      <c r="F47" s="601"/>
      <c r="G47" s="601"/>
      <c r="H47" s="602"/>
      <c r="I47" s="601"/>
      <c r="J47" s="602"/>
      <c r="K47" s="603"/>
      <c r="L47" s="604"/>
      <c r="M47" s="604"/>
      <c r="N47" s="605"/>
      <c r="O47" s="606"/>
      <c r="P47" s="1178">
        <f t="shared" si="4"/>
        <v>0</v>
      </c>
      <c r="Q47" s="1178">
        <f t="shared" si="5"/>
        <v>0</v>
      </c>
    </row>
    <row r="48" spans="1:17" s="585" customFormat="1" ht="19.5" x14ac:dyDescent="0.2">
      <c r="A48" s="601"/>
      <c r="B48" s="601"/>
      <c r="C48" s="601"/>
      <c r="D48" s="1175" t="str">
        <f t="shared" si="8"/>
        <v/>
      </c>
      <c r="E48" s="1175" t="str">
        <f t="shared" si="9"/>
        <v/>
      </c>
      <c r="F48" s="601"/>
      <c r="G48" s="601"/>
      <c r="H48" s="602"/>
      <c r="I48" s="601"/>
      <c r="J48" s="602"/>
      <c r="K48" s="603"/>
      <c r="L48" s="604"/>
      <c r="M48" s="604"/>
      <c r="N48" s="605"/>
      <c r="O48" s="606"/>
      <c r="P48" s="1178">
        <f t="shared" si="4"/>
        <v>0</v>
      </c>
      <c r="Q48" s="1178">
        <f t="shared" si="5"/>
        <v>0</v>
      </c>
    </row>
    <row r="49" spans="1:17" s="585" customFormat="1" ht="19.5" x14ac:dyDescent="0.2">
      <c r="A49" s="601"/>
      <c r="B49" s="601"/>
      <c r="C49" s="601"/>
      <c r="D49" s="1175" t="str">
        <f t="shared" si="8"/>
        <v/>
      </c>
      <c r="E49" s="1175" t="str">
        <f t="shared" si="9"/>
        <v/>
      </c>
      <c r="F49" s="601"/>
      <c r="G49" s="601"/>
      <c r="H49" s="602"/>
      <c r="I49" s="601"/>
      <c r="J49" s="602"/>
      <c r="K49" s="603"/>
      <c r="L49" s="604"/>
      <c r="M49" s="604"/>
      <c r="N49" s="605"/>
      <c r="O49" s="606"/>
      <c r="P49" s="1178">
        <f t="shared" si="4"/>
        <v>0</v>
      </c>
      <c r="Q49" s="1178">
        <f t="shared" si="5"/>
        <v>0</v>
      </c>
    </row>
    <row r="50" spans="1:17" s="585" customFormat="1" ht="19.5" x14ac:dyDescent="0.2">
      <c r="A50" s="601"/>
      <c r="B50" s="601"/>
      <c r="C50" s="601"/>
      <c r="D50" s="1175" t="str">
        <f t="shared" si="8"/>
        <v/>
      </c>
      <c r="E50" s="1175" t="str">
        <f t="shared" si="9"/>
        <v/>
      </c>
      <c r="F50" s="601"/>
      <c r="G50" s="601"/>
      <c r="H50" s="602"/>
      <c r="I50" s="601"/>
      <c r="J50" s="602"/>
      <c r="K50" s="603"/>
      <c r="L50" s="604"/>
      <c r="M50" s="604"/>
      <c r="N50" s="605"/>
      <c r="O50" s="606"/>
      <c r="P50" s="1178">
        <f t="shared" si="4"/>
        <v>0</v>
      </c>
      <c r="Q50" s="1178">
        <f t="shared" si="5"/>
        <v>0</v>
      </c>
    </row>
    <row r="51" spans="1:17" s="585" customFormat="1" ht="19.5" x14ac:dyDescent="0.2">
      <c r="A51" s="601"/>
      <c r="B51" s="601"/>
      <c r="C51" s="601"/>
      <c r="D51" s="1175" t="str">
        <f t="shared" si="8"/>
        <v/>
      </c>
      <c r="E51" s="1175" t="str">
        <f t="shared" si="9"/>
        <v/>
      </c>
      <c r="F51" s="601"/>
      <c r="G51" s="601"/>
      <c r="H51" s="602"/>
      <c r="I51" s="601"/>
      <c r="J51" s="602"/>
      <c r="K51" s="603"/>
      <c r="L51" s="604"/>
      <c r="M51" s="604"/>
      <c r="N51" s="605"/>
      <c r="O51" s="606"/>
      <c r="P51" s="1178">
        <f t="shared" si="4"/>
        <v>0</v>
      </c>
      <c r="Q51" s="1178">
        <f t="shared" si="5"/>
        <v>0</v>
      </c>
    </row>
    <row r="52" spans="1:17" s="585" customFormat="1" ht="19.5" x14ac:dyDescent="0.2">
      <c r="A52" s="601"/>
      <c r="B52" s="601"/>
      <c r="C52" s="601"/>
      <c r="D52" s="1175" t="str">
        <f t="shared" si="8"/>
        <v/>
      </c>
      <c r="E52" s="1175" t="str">
        <f t="shared" si="9"/>
        <v/>
      </c>
      <c r="F52" s="601"/>
      <c r="G52" s="601"/>
      <c r="H52" s="602"/>
      <c r="I52" s="601"/>
      <c r="J52" s="602"/>
      <c r="K52" s="603"/>
      <c r="L52" s="604"/>
      <c r="M52" s="604"/>
      <c r="N52" s="605"/>
      <c r="O52" s="606"/>
      <c r="P52" s="1178">
        <f t="shared" si="4"/>
        <v>0</v>
      </c>
      <c r="Q52" s="1178">
        <f t="shared" si="5"/>
        <v>0</v>
      </c>
    </row>
    <row r="53" spans="1:17" s="585" customFormat="1" ht="19.5" x14ac:dyDescent="0.2">
      <c r="A53" s="601"/>
      <c r="B53" s="601"/>
      <c r="C53" s="601"/>
      <c r="D53" s="1175" t="str">
        <f t="shared" si="8"/>
        <v/>
      </c>
      <c r="E53" s="1175" t="str">
        <f t="shared" si="9"/>
        <v/>
      </c>
      <c r="F53" s="601"/>
      <c r="G53" s="601"/>
      <c r="H53" s="602"/>
      <c r="I53" s="601"/>
      <c r="J53" s="602"/>
      <c r="K53" s="603"/>
      <c r="L53" s="604"/>
      <c r="M53" s="604"/>
      <c r="N53" s="605"/>
      <c r="O53" s="606"/>
      <c r="P53" s="1178">
        <f t="shared" si="4"/>
        <v>0</v>
      </c>
      <c r="Q53" s="1178">
        <f t="shared" si="5"/>
        <v>0</v>
      </c>
    </row>
    <row r="54" spans="1:17" s="585" customFormat="1" ht="19.5" x14ac:dyDescent="0.2">
      <c r="A54" s="601"/>
      <c r="B54" s="601"/>
      <c r="C54" s="601"/>
      <c r="D54" s="1175" t="str">
        <f t="shared" si="8"/>
        <v/>
      </c>
      <c r="E54" s="1175" t="str">
        <f t="shared" si="9"/>
        <v/>
      </c>
      <c r="F54" s="601"/>
      <c r="G54" s="601"/>
      <c r="H54" s="602"/>
      <c r="I54" s="601"/>
      <c r="J54" s="602"/>
      <c r="K54" s="603"/>
      <c r="L54" s="604"/>
      <c r="M54" s="604"/>
      <c r="N54" s="605"/>
      <c r="O54" s="606"/>
      <c r="P54" s="1178">
        <f t="shared" si="4"/>
        <v>0</v>
      </c>
      <c r="Q54" s="1178">
        <f t="shared" si="5"/>
        <v>0</v>
      </c>
    </row>
    <row r="55" spans="1:17" s="585" customFormat="1" ht="19.5" x14ac:dyDescent="0.2">
      <c r="A55" s="601"/>
      <c r="B55" s="601"/>
      <c r="C55" s="601"/>
      <c r="D55" s="1175" t="str">
        <f t="shared" si="8"/>
        <v/>
      </c>
      <c r="E55" s="1175" t="str">
        <f t="shared" si="9"/>
        <v/>
      </c>
      <c r="F55" s="601"/>
      <c r="G55" s="601"/>
      <c r="H55" s="602"/>
      <c r="I55" s="601"/>
      <c r="J55" s="602"/>
      <c r="K55" s="603"/>
      <c r="L55" s="604"/>
      <c r="M55" s="604"/>
      <c r="N55" s="605"/>
      <c r="O55" s="606"/>
      <c r="P55" s="1178">
        <f t="shared" si="4"/>
        <v>0</v>
      </c>
      <c r="Q55" s="1178">
        <f t="shared" si="5"/>
        <v>0</v>
      </c>
    </row>
    <row r="56" spans="1:17" s="585" customFormat="1" ht="19.5" x14ac:dyDescent="0.2">
      <c r="A56" s="601"/>
      <c r="B56" s="601"/>
      <c r="C56" s="601"/>
      <c r="D56" s="1175" t="str">
        <f t="shared" si="8"/>
        <v/>
      </c>
      <c r="E56" s="1175" t="str">
        <f t="shared" si="9"/>
        <v/>
      </c>
      <c r="F56" s="601"/>
      <c r="G56" s="601"/>
      <c r="H56" s="602"/>
      <c r="I56" s="601"/>
      <c r="J56" s="602"/>
      <c r="K56" s="603"/>
      <c r="L56" s="604"/>
      <c r="M56" s="604"/>
      <c r="N56" s="605"/>
      <c r="O56" s="606"/>
      <c r="P56" s="1178">
        <f t="shared" si="4"/>
        <v>0</v>
      </c>
      <c r="Q56" s="1178">
        <f t="shared" si="5"/>
        <v>0</v>
      </c>
    </row>
    <row r="57" spans="1:17" s="585" customFormat="1" ht="19.5" x14ac:dyDescent="0.2">
      <c r="A57" s="601"/>
      <c r="B57" s="601"/>
      <c r="C57" s="601"/>
      <c r="D57" s="1175" t="str">
        <f t="shared" si="8"/>
        <v/>
      </c>
      <c r="E57" s="1175" t="str">
        <f t="shared" si="9"/>
        <v/>
      </c>
      <c r="F57" s="601"/>
      <c r="G57" s="601"/>
      <c r="H57" s="602"/>
      <c r="I57" s="601"/>
      <c r="J57" s="602"/>
      <c r="K57" s="603"/>
      <c r="L57" s="604"/>
      <c r="M57" s="604"/>
      <c r="N57" s="605"/>
      <c r="O57" s="606"/>
      <c r="P57" s="1178">
        <f t="shared" si="4"/>
        <v>0</v>
      </c>
      <c r="Q57" s="1178">
        <f t="shared" si="5"/>
        <v>0</v>
      </c>
    </row>
    <row r="58" spans="1:17" s="585" customFormat="1" ht="19.5" x14ac:dyDescent="0.2">
      <c r="A58" s="601"/>
      <c r="B58" s="601"/>
      <c r="C58" s="601"/>
      <c r="D58" s="1175" t="str">
        <f t="shared" si="8"/>
        <v/>
      </c>
      <c r="E58" s="1175" t="str">
        <f t="shared" si="9"/>
        <v/>
      </c>
      <c r="F58" s="601"/>
      <c r="G58" s="601"/>
      <c r="H58" s="602"/>
      <c r="I58" s="601"/>
      <c r="J58" s="602"/>
      <c r="K58" s="603"/>
      <c r="L58" s="604"/>
      <c r="M58" s="604"/>
      <c r="N58" s="605"/>
      <c r="O58" s="606"/>
      <c r="P58" s="1178">
        <f t="shared" si="4"/>
        <v>0</v>
      </c>
      <c r="Q58" s="1178">
        <f t="shared" si="5"/>
        <v>0</v>
      </c>
    </row>
    <row r="59" spans="1:17" s="585" customFormat="1" ht="19.5" x14ac:dyDescent="0.2">
      <c r="A59" s="601"/>
      <c r="B59" s="601"/>
      <c r="C59" s="601"/>
      <c r="D59" s="1175" t="str">
        <f t="shared" si="8"/>
        <v/>
      </c>
      <c r="E59" s="1175" t="str">
        <f t="shared" si="9"/>
        <v/>
      </c>
      <c r="F59" s="601"/>
      <c r="G59" s="601"/>
      <c r="H59" s="602"/>
      <c r="I59" s="601"/>
      <c r="J59" s="602"/>
      <c r="K59" s="603"/>
      <c r="L59" s="604"/>
      <c r="M59" s="604"/>
      <c r="N59" s="605"/>
      <c r="O59" s="606"/>
      <c r="P59" s="1178">
        <f t="shared" si="4"/>
        <v>0</v>
      </c>
      <c r="Q59" s="1178">
        <f t="shared" si="5"/>
        <v>0</v>
      </c>
    </row>
    <row r="60" spans="1:17" s="585" customFormat="1" ht="19.5" x14ac:dyDescent="0.2">
      <c r="A60" s="601"/>
      <c r="B60" s="601"/>
      <c r="C60" s="601"/>
      <c r="D60" s="1175" t="str">
        <f t="shared" si="8"/>
        <v/>
      </c>
      <c r="E60" s="1175" t="str">
        <f t="shared" si="9"/>
        <v/>
      </c>
      <c r="F60" s="601"/>
      <c r="G60" s="601"/>
      <c r="H60" s="602"/>
      <c r="I60" s="601"/>
      <c r="J60" s="602"/>
      <c r="K60" s="603"/>
      <c r="L60" s="604"/>
      <c r="M60" s="604"/>
      <c r="N60" s="605"/>
      <c r="O60" s="606"/>
      <c r="P60" s="1178">
        <f t="shared" si="4"/>
        <v>0</v>
      </c>
      <c r="Q60" s="1178">
        <f t="shared" si="5"/>
        <v>0</v>
      </c>
    </row>
    <row r="61" spans="1:17" s="585" customFormat="1" ht="19.5" x14ac:dyDescent="0.2">
      <c r="A61" s="601"/>
      <c r="B61" s="601"/>
      <c r="C61" s="601"/>
      <c r="D61" s="1175" t="str">
        <f t="shared" si="8"/>
        <v/>
      </c>
      <c r="E61" s="1175" t="str">
        <f t="shared" si="9"/>
        <v/>
      </c>
      <c r="F61" s="601"/>
      <c r="G61" s="601"/>
      <c r="H61" s="602"/>
      <c r="I61" s="601"/>
      <c r="J61" s="602"/>
      <c r="K61" s="603"/>
      <c r="L61" s="604"/>
      <c r="M61" s="604"/>
      <c r="N61" s="605"/>
      <c r="O61" s="606"/>
      <c r="P61" s="1178">
        <f t="shared" si="4"/>
        <v>0</v>
      </c>
      <c r="Q61" s="1178">
        <f t="shared" si="5"/>
        <v>0</v>
      </c>
    </row>
    <row r="62" spans="1:17" s="585" customFormat="1" ht="19.5" x14ac:dyDescent="0.2">
      <c r="A62" s="601"/>
      <c r="B62" s="601"/>
      <c r="C62" s="601"/>
      <c r="D62" s="1175" t="str">
        <f t="shared" si="8"/>
        <v/>
      </c>
      <c r="E62" s="1175" t="str">
        <f t="shared" si="9"/>
        <v/>
      </c>
      <c r="F62" s="601"/>
      <c r="G62" s="601"/>
      <c r="H62" s="602"/>
      <c r="I62" s="601"/>
      <c r="J62" s="602"/>
      <c r="K62" s="603"/>
      <c r="L62" s="604"/>
      <c r="M62" s="604"/>
      <c r="N62" s="605"/>
      <c r="O62" s="606"/>
      <c r="P62" s="1178">
        <f t="shared" si="4"/>
        <v>0</v>
      </c>
      <c r="Q62" s="1178">
        <f t="shared" si="5"/>
        <v>0</v>
      </c>
    </row>
    <row r="63" spans="1:17" s="585" customFormat="1" ht="19.5" x14ac:dyDescent="0.2">
      <c r="A63" s="601"/>
      <c r="B63" s="601"/>
      <c r="C63" s="601"/>
      <c r="D63" s="1175" t="str">
        <f t="shared" ref="D63:D71" si="10">IF(ISBLANK(A63),"", "EMPG-S")</f>
        <v/>
      </c>
      <c r="E63" s="1175" t="str">
        <f t="shared" ref="E63:E71" si="11">IF(ISBLANK(A63),"", "EMG")</f>
        <v/>
      </c>
      <c r="F63" s="601"/>
      <c r="G63" s="601"/>
      <c r="H63" s="602"/>
      <c r="I63" s="601"/>
      <c r="J63" s="602"/>
      <c r="K63" s="603"/>
      <c r="L63" s="604"/>
      <c r="M63" s="604"/>
      <c r="N63" s="605"/>
      <c r="O63" s="606"/>
      <c r="P63" s="1178">
        <f t="shared" ref="P63:P71" si="12">N63+M63</f>
        <v>0</v>
      </c>
      <c r="Q63" s="1178">
        <f t="shared" ref="Q63:Q71" si="13">L63-P63</f>
        <v>0</v>
      </c>
    </row>
    <row r="64" spans="1:17" s="585" customFormat="1" ht="19.5" x14ac:dyDescent="0.2">
      <c r="A64" s="601"/>
      <c r="B64" s="601"/>
      <c r="C64" s="601"/>
      <c r="D64" s="1175" t="str">
        <f t="shared" si="10"/>
        <v/>
      </c>
      <c r="E64" s="1175" t="str">
        <f t="shared" si="11"/>
        <v/>
      </c>
      <c r="F64" s="601"/>
      <c r="G64" s="601"/>
      <c r="H64" s="602"/>
      <c r="I64" s="601"/>
      <c r="J64" s="602"/>
      <c r="K64" s="603"/>
      <c r="L64" s="604"/>
      <c r="M64" s="604"/>
      <c r="N64" s="605"/>
      <c r="O64" s="606"/>
      <c r="P64" s="1178">
        <f t="shared" si="12"/>
        <v>0</v>
      </c>
      <c r="Q64" s="1178">
        <f t="shared" si="13"/>
        <v>0</v>
      </c>
    </row>
    <row r="65" spans="1:17" s="585" customFormat="1" ht="19.5" x14ac:dyDescent="0.2">
      <c r="A65" s="601"/>
      <c r="B65" s="601"/>
      <c r="C65" s="601"/>
      <c r="D65" s="1175" t="str">
        <f t="shared" si="10"/>
        <v/>
      </c>
      <c r="E65" s="1175" t="str">
        <f t="shared" si="11"/>
        <v/>
      </c>
      <c r="F65" s="601"/>
      <c r="G65" s="601"/>
      <c r="H65" s="602"/>
      <c r="I65" s="601"/>
      <c r="J65" s="602"/>
      <c r="K65" s="603"/>
      <c r="L65" s="604"/>
      <c r="M65" s="604"/>
      <c r="N65" s="605"/>
      <c r="O65" s="606"/>
      <c r="P65" s="1178">
        <f t="shared" si="12"/>
        <v>0</v>
      </c>
      <c r="Q65" s="1178">
        <f t="shared" si="13"/>
        <v>0</v>
      </c>
    </row>
    <row r="66" spans="1:17" s="585" customFormat="1" ht="19.5" x14ac:dyDescent="0.2">
      <c r="A66" s="601"/>
      <c r="B66" s="601"/>
      <c r="C66" s="601"/>
      <c r="D66" s="1175" t="str">
        <f t="shared" si="10"/>
        <v/>
      </c>
      <c r="E66" s="1175" t="str">
        <f t="shared" si="11"/>
        <v/>
      </c>
      <c r="F66" s="601"/>
      <c r="G66" s="601"/>
      <c r="H66" s="602"/>
      <c r="I66" s="601"/>
      <c r="J66" s="602"/>
      <c r="K66" s="603"/>
      <c r="L66" s="604"/>
      <c r="M66" s="604"/>
      <c r="N66" s="605"/>
      <c r="O66" s="606"/>
      <c r="P66" s="1178">
        <f t="shared" si="12"/>
        <v>0</v>
      </c>
      <c r="Q66" s="1178">
        <f t="shared" si="13"/>
        <v>0</v>
      </c>
    </row>
    <row r="67" spans="1:17" s="585" customFormat="1" ht="19.5" x14ac:dyDescent="0.2">
      <c r="A67" s="601"/>
      <c r="B67" s="601"/>
      <c r="C67" s="601"/>
      <c r="D67" s="1175" t="str">
        <f t="shared" si="10"/>
        <v/>
      </c>
      <c r="E67" s="1175" t="str">
        <f t="shared" si="11"/>
        <v/>
      </c>
      <c r="F67" s="601"/>
      <c r="G67" s="601"/>
      <c r="H67" s="602"/>
      <c r="I67" s="601"/>
      <c r="J67" s="602"/>
      <c r="K67" s="603"/>
      <c r="L67" s="604"/>
      <c r="M67" s="604"/>
      <c r="N67" s="605"/>
      <c r="O67" s="606"/>
      <c r="P67" s="1178">
        <f t="shared" si="12"/>
        <v>0</v>
      </c>
      <c r="Q67" s="1178">
        <f t="shared" si="13"/>
        <v>0</v>
      </c>
    </row>
    <row r="68" spans="1:17" s="585" customFormat="1" ht="19.5" x14ac:dyDescent="0.2">
      <c r="A68" s="601"/>
      <c r="B68" s="601"/>
      <c r="C68" s="601"/>
      <c r="D68" s="1175" t="str">
        <f t="shared" si="10"/>
        <v/>
      </c>
      <c r="E68" s="1175" t="str">
        <f t="shared" si="11"/>
        <v/>
      </c>
      <c r="F68" s="601"/>
      <c r="G68" s="601"/>
      <c r="H68" s="602"/>
      <c r="I68" s="601"/>
      <c r="J68" s="602"/>
      <c r="K68" s="603"/>
      <c r="L68" s="604"/>
      <c r="M68" s="604"/>
      <c r="N68" s="605"/>
      <c r="O68" s="606"/>
      <c r="P68" s="1178">
        <f t="shared" si="12"/>
        <v>0</v>
      </c>
      <c r="Q68" s="1178">
        <f t="shared" si="13"/>
        <v>0</v>
      </c>
    </row>
    <row r="69" spans="1:17" s="585" customFormat="1" ht="19.5" x14ac:dyDescent="0.2">
      <c r="A69" s="601"/>
      <c r="B69" s="601"/>
      <c r="C69" s="601"/>
      <c r="D69" s="1175" t="str">
        <f t="shared" si="10"/>
        <v/>
      </c>
      <c r="E69" s="1175" t="str">
        <f t="shared" si="11"/>
        <v/>
      </c>
      <c r="F69" s="601"/>
      <c r="G69" s="601"/>
      <c r="H69" s="602"/>
      <c r="I69" s="601"/>
      <c r="J69" s="602"/>
      <c r="K69" s="603"/>
      <c r="L69" s="604"/>
      <c r="M69" s="604"/>
      <c r="N69" s="605"/>
      <c r="O69" s="606"/>
      <c r="P69" s="1178">
        <f t="shared" si="12"/>
        <v>0</v>
      </c>
      <c r="Q69" s="1178">
        <f t="shared" si="13"/>
        <v>0</v>
      </c>
    </row>
    <row r="70" spans="1:17" s="585" customFormat="1" ht="19.5" x14ac:dyDescent="0.2">
      <c r="A70" s="601"/>
      <c r="B70" s="601"/>
      <c r="C70" s="601"/>
      <c r="D70" s="1175" t="str">
        <f t="shared" si="10"/>
        <v/>
      </c>
      <c r="E70" s="1175" t="str">
        <f t="shared" si="11"/>
        <v/>
      </c>
      <c r="F70" s="601"/>
      <c r="G70" s="601"/>
      <c r="H70" s="602"/>
      <c r="I70" s="601"/>
      <c r="J70" s="602"/>
      <c r="K70" s="603"/>
      <c r="L70" s="604"/>
      <c r="M70" s="604"/>
      <c r="N70" s="605"/>
      <c r="O70" s="606"/>
      <c r="P70" s="1178">
        <f t="shared" si="12"/>
        <v>0</v>
      </c>
      <c r="Q70" s="1178">
        <f t="shared" si="13"/>
        <v>0</v>
      </c>
    </row>
    <row r="71" spans="1:17" s="585" customFormat="1" ht="19.5" x14ac:dyDescent="0.2">
      <c r="A71" s="601"/>
      <c r="B71" s="601"/>
      <c r="C71" s="601"/>
      <c r="D71" s="1175" t="str">
        <f t="shared" si="10"/>
        <v/>
      </c>
      <c r="E71" s="1175" t="str">
        <f t="shared" si="11"/>
        <v/>
      </c>
      <c r="F71" s="601"/>
      <c r="G71" s="601"/>
      <c r="H71" s="602"/>
      <c r="I71" s="601"/>
      <c r="J71" s="602"/>
      <c r="K71" s="603"/>
      <c r="L71" s="604"/>
      <c r="M71" s="604"/>
      <c r="N71" s="605"/>
      <c r="O71" s="606"/>
      <c r="P71" s="1178">
        <f t="shared" si="12"/>
        <v>0</v>
      </c>
      <c r="Q71" s="1178">
        <f t="shared" si="13"/>
        <v>0</v>
      </c>
    </row>
    <row r="72" spans="1:17" s="585" customFormat="1" ht="19.5" x14ac:dyDescent="0.2">
      <c r="A72" s="601"/>
      <c r="B72" s="601"/>
      <c r="C72" s="601"/>
      <c r="D72" s="1175" t="str">
        <f t="shared" si="8"/>
        <v/>
      </c>
      <c r="E72" s="1175" t="str">
        <f t="shared" si="9"/>
        <v/>
      </c>
      <c r="F72" s="601"/>
      <c r="G72" s="601"/>
      <c r="H72" s="602"/>
      <c r="I72" s="601"/>
      <c r="J72" s="602"/>
      <c r="K72" s="603"/>
      <c r="L72" s="604"/>
      <c r="M72" s="604"/>
      <c r="N72" s="605"/>
      <c r="O72" s="606"/>
      <c r="P72" s="1178">
        <f t="shared" si="4"/>
        <v>0</v>
      </c>
      <c r="Q72" s="1178">
        <f t="shared" si="5"/>
        <v>0</v>
      </c>
    </row>
    <row r="73" spans="1:17" s="585" customFormat="1" ht="19.5" x14ac:dyDescent="0.2">
      <c r="A73" s="601"/>
      <c r="B73" s="601"/>
      <c r="C73" s="601"/>
      <c r="D73" s="1175" t="str">
        <f t="shared" si="8"/>
        <v/>
      </c>
      <c r="E73" s="1175" t="str">
        <f t="shared" si="9"/>
        <v/>
      </c>
      <c r="F73" s="601"/>
      <c r="G73" s="601"/>
      <c r="H73" s="602"/>
      <c r="I73" s="601"/>
      <c r="J73" s="602"/>
      <c r="K73" s="603"/>
      <c r="L73" s="604"/>
      <c r="M73" s="604"/>
      <c r="N73" s="605"/>
      <c r="O73" s="606"/>
      <c r="P73" s="1178">
        <f t="shared" si="4"/>
        <v>0</v>
      </c>
      <c r="Q73" s="1178">
        <f t="shared" si="5"/>
        <v>0</v>
      </c>
    </row>
    <row r="74" spans="1:17" s="585" customFormat="1" ht="19.5" x14ac:dyDescent="0.2">
      <c r="A74" s="601"/>
      <c r="B74" s="601"/>
      <c r="C74" s="601"/>
      <c r="D74" s="1175" t="str">
        <f t="shared" si="8"/>
        <v/>
      </c>
      <c r="E74" s="1175" t="str">
        <f t="shared" si="9"/>
        <v/>
      </c>
      <c r="F74" s="601"/>
      <c r="G74" s="601"/>
      <c r="H74" s="602"/>
      <c r="I74" s="601"/>
      <c r="J74" s="602"/>
      <c r="K74" s="603"/>
      <c r="L74" s="604"/>
      <c r="M74" s="604"/>
      <c r="N74" s="605"/>
      <c r="O74" s="606"/>
      <c r="P74" s="1178">
        <f t="shared" si="4"/>
        <v>0</v>
      </c>
      <c r="Q74" s="1178">
        <f t="shared" si="5"/>
        <v>0</v>
      </c>
    </row>
    <row r="75" spans="1:17" s="585" customFormat="1" ht="19.5" x14ac:dyDescent="0.2">
      <c r="A75" s="601"/>
      <c r="B75" s="601"/>
      <c r="C75" s="601"/>
      <c r="D75" s="1175" t="str">
        <f t="shared" si="8"/>
        <v/>
      </c>
      <c r="E75" s="1175" t="str">
        <f t="shared" si="9"/>
        <v/>
      </c>
      <c r="F75" s="601"/>
      <c r="G75" s="601"/>
      <c r="H75" s="602"/>
      <c r="I75" s="601"/>
      <c r="J75" s="602"/>
      <c r="K75" s="603"/>
      <c r="L75" s="604"/>
      <c r="M75" s="604"/>
      <c r="N75" s="605"/>
      <c r="O75" s="606"/>
      <c r="P75" s="1178">
        <f t="shared" si="4"/>
        <v>0</v>
      </c>
      <c r="Q75" s="1178">
        <f t="shared" si="5"/>
        <v>0</v>
      </c>
    </row>
    <row r="76" spans="1:17" s="585" customFormat="1" ht="19.5" x14ac:dyDescent="0.2">
      <c r="A76" s="601"/>
      <c r="B76" s="601"/>
      <c r="C76" s="601"/>
      <c r="D76" s="1175" t="str">
        <f t="shared" si="8"/>
        <v/>
      </c>
      <c r="E76" s="1175" t="str">
        <f t="shared" si="9"/>
        <v/>
      </c>
      <c r="F76" s="601"/>
      <c r="G76" s="601"/>
      <c r="H76" s="602"/>
      <c r="I76" s="601"/>
      <c r="J76" s="602"/>
      <c r="K76" s="603"/>
      <c r="L76" s="604"/>
      <c r="M76" s="604"/>
      <c r="N76" s="605"/>
      <c r="O76" s="606"/>
      <c r="P76" s="1178">
        <f t="shared" si="4"/>
        <v>0</v>
      </c>
      <c r="Q76" s="1178">
        <f t="shared" si="5"/>
        <v>0</v>
      </c>
    </row>
    <row r="77" spans="1:17" s="585" customFormat="1" ht="19.5" x14ac:dyDescent="0.2">
      <c r="A77" s="601"/>
      <c r="B77" s="601"/>
      <c r="C77" s="601"/>
      <c r="D77" s="1175" t="str">
        <f t="shared" si="8"/>
        <v/>
      </c>
      <c r="E77" s="1175" t="str">
        <f t="shared" si="9"/>
        <v/>
      </c>
      <c r="F77" s="601"/>
      <c r="G77" s="601"/>
      <c r="H77" s="602"/>
      <c r="I77" s="601"/>
      <c r="J77" s="602"/>
      <c r="K77" s="603"/>
      <c r="L77" s="604"/>
      <c r="M77" s="604"/>
      <c r="N77" s="605"/>
      <c r="O77" s="606"/>
      <c r="P77" s="1178">
        <f t="shared" si="4"/>
        <v>0</v>
      </c>
      <c r="Q77" s="1178">
        <f t="shared" si="5"/>
        <v>0</v>
      </c>
    </row>
    <row r="78" spans="1:17" s="585" customFormat="1" ht="19.5" x14ac:dyDescent="0.2">
      <c r="A78" s="601"/>
      <c r="B78" s="601"/>
      <c r="C78" s="601"/>
      <c r="D78" s="1175" t="str">
        <f t="shared" si="8"/>
        <v/>
      </c>
      <c r="E78" s="1175" t="str">
        <f t="shared" si="9"/>
        <v/>
      </c>
      <c r="F78" s="601"/>
      <c r="G78" s="601"/>
      <c r="H78" s="602"/>
      <c r="I78" s="601"/>
      <c r="J78" s="602"/>
      <c r="K78" s="603"/>
      <c r="L78" s="604"/>
      <c r="M78" s="604"/>
      <c r="N78" s="605"/>
      <c r="O78" s="606"/>
      <c r="P78" s="1178">
        <f t="shared" si="4"/>
        <v>0</v>
      </c>
      <c r="Q78" s="1178">
        <f t="shared" si="5"/>
        <v>0</v>
      </c>
    </row>
    <row r="79" spans="1:17" s="585" customFormat="1" ht="19.5" x14ac:dyDescent="0.2">
      <c r="A79" s="601"/>
      <c r="B79" s="601"/>
      <c r="C79" s="601"/>
      <c r="D79" s="1175" t="str">
        <f t="shared" si="8"/>
        <v/>
      </c>
      <c r="E79" s="1175" t="str">
        <f t="shared" si="9"/>
        <v/>
      </c>
      <c r="F79" s="601"/>
      <c r="G79" s="601"/>
      <c r="H79" s="602"/>
      <c r="I79" s="601"/>
      <c r="J79" s="602"/>
      <c r="K79" s="603"/>
      <c r="L79" s="604"/>
      <c r="M79" s="604"/>
      <c r="N79" s="605"/>
      <c r="O79" s="606"/>
      <c r="P79" s="1178">
        <f t="shared" si="4"/>
        <v>0</v>
      </c>
      <c r="Q79" s="1178">
        <f t="shared" si="5"/>
        <v>0</v>
      </c>
    </row>
    <row r="80" spans="1:17" s="585" customFormat="1" ht="19.5" x14ac:dyDescent="0.2">
      <c r="A80" s="601"/>
      <c r="B80" s="601"/>
      <c r="C80" s="601"/>
      <c r="D80" s="1175" t="str">
        <f t="shared" si="8"/>
        <v/>
      </c>
      <c r="E80" s="1175" t="str">
        <f t="shared" si="9"/>
        <v/>
      </c>
      <c r="F80" s="601"/>
      <c r="G80" s="601"/>
      <c r="H80" s="602"/>
      <c r="I80" s="601"/>
      <c r="J80" s="602"/>
      <c r="K80" s="603"/>
      <c r="L80" s="604"/>
      <c r="M80" s="604"/>
      <c r="N80" s="605"/>
      <c r="O80" s="606"/>
      <c r="P80" s="1178">
        <f t="shared" si="4"/>
        <v>0</v>
      </c>
      <c r="Q80" s="1178">
        <f t="shared" si="5"/>
        <v>0</v>
      </c>
    </row>
    <row r="81" spans="1:17" s="585" customFormat="1" ht="19.5" x14ac:dyDescent="0.2">
      <c r="A81" s="601"/>
      <c r="B81" s="601"/>
      <c r="C81" s="601"/>
      <c r="D81" s="1175" t="str">
        <f t="shared" si="8"/>
        <v/>
      </c>
      <c r="E81" s="1175" t="str">
        <f t="shared" si="9"/>
        <v/>
      </c>
      <c r="F81" s="601"/>
      <c r="G81" s="601"/>
      <c r="H81" s="602"/>
      <c r="I81" s="601"/>
      <c r="J81" s="602"/>
      <c r="K81" s="603"/>
      <c r="L81" s="604"/>
      <c r="M81" s="604"/>
      <c r="N81" s="605"/>
      <c r="O81" s="606"/>
      <c r="P81" s="1178">
        <f t="shared" si="4"/>
        <v>0</v>
      </c>
      <c r="Q81" s="1178">
        <f t="shared" si="5"/>
        <v>0</v>
      </c>
    </row>
    <row r="82" spans="1:17" s="585" customFormat="1" ht="19.5" x14ac:dyDescent="0.2">
      <c r="A82" s="601"/>
      <c r="B82" s="601"/>
      <c r="C82" s="601"/>
      <c r="D82" s="1175" t="str">
        <f t="shared" si="8"/>
        <v/>
      </c>
      <c r="E82" s="1175" t="str">
        <f t="shared" si="9"/>
        <v/>
      </c>
      <c r="F82" s="601"/>
      <c r="G82" s="601"/>
      <c r="H82" s="602"/>
      <c r="I82" s="601"/>
      <c r="J82" s="602"/>
      <c r="K82" s="603"/>
      <c r="L82" s="604"/>
      <c r="M82" s="604"/>
      <c r="N82" s="605"/>
      <c r="O82" s="606"/>
      <c r="P82" s="1178">
        <f t="shared" si="4"/>
        <v>0</v>
      </c>
      <c r="Q82" s="1178">
        <f t="shared" si="5"/>
        <v>0</v>
      </c>
    </row>
    <row r="83" spans="1:17" s="585" customFormat="1" ht="19.5" x14ac:dyDescent="0.2">
      <c r="A83" s="601"/>
      <c r="B83" s="601"/>
      <c r="C83" s="601"/>
      <c r="D83" s="1175" t="str">
        <f t="shared" si="8"/>
        <v/>
      </c>
      <c r="E83" s="1175" t="str">
        <f t="shared" si="9"/>
        <v/>
      </c>
      <c r="F83" s="601"/>
      <c r="G83" s="601"/>
      <c r="H83" s="602"/>
      <c r="I83" s="601"/>
      <c r="J83" s="602"/>
      <c r="K83" s="603"/>
      <c r="L83" s="604"/>
      <c r="M83" s="604"/>
      <c r="N83" s="605"/>
      <c r="O83" s="606"/>
      <c r="P83" s="1178">
        <f t="shared" si="4"/>
        <v>0</v>
      </c>
      <c r="Q83" s="1178">
        <f t="shared" si="5"/>
        <v>0</v>
      </c>
    </row>
    <row r="84" spans="1:17" s="585" customFormat="1" ht="19.5" x14ac:dyDescent="0.2">
      <c r="A84" s="601"/>
      <c r="B84" s="601"/>
      <c r="C84" s="601"/>
      <c r="D84" s="1175" t="str">
        <f t="shared" si="8"/>
        <v/>
      </c>
      <c r="E84" s="1175" t="str">
        <f t="shared" si="9"/>
        <v/>
      </c>
      <c r="F84" s="601"/>
      <c r="G84" s="601"/>
      <c r="H84" s="602"/>
      <c r="I84" s="601"/>
      <c r="J84" s="602"/>
      <c r="K84" s="603"/>
      <c r="L84" s="604"/>
      <c r="M84" s="604"/>
      <c r="N84" s="605"/>
      <c r="O84" s="606"/>
      <c r="P84" s="1178">
        <f t="shared" si="4"/>
        <v>0</v>
      </c>
      <c r="Q84" s="1178">
        <f t="shared" si="5"/>
        <v>0</v>
      </c>
    </row>
    <row r="85" spans="1:17" s="585" customFormat="1" ht="19.5" x14ac:dyDescent="0.2">
      <c r="A85" s="601"/>
      <c r="B85" s="601"/>
      <c r="C85" s="601"/>
      <c r="D85" s="1175" t="str">
        <f t="shared" ref="D85:D116" si="14">IF(ISBLANK(A85),"", "EMPG-S")</f>
        <v/>
      </c>
      <c r="E85" s="1175" t="str">
        <f t="shared" ref="E85:E116" si="15">IF(ISBLANK(A85),"", "EMG")</f>
        <v/>
      </c>
      <c r="F85" s="601"/>
      <c r="G85" s="601"/>
      <c r="H85" s="602"/>
      <c r="I85" s="601"/>
      <c r="J85" s="602"/>
      <c r="K85" s="603"/>
      <c r="L85" s="604"/>
      <c r="M85" s="604"/>
      <c r="N85" s="605"/>
      <c r="O85" s="606"/>
      <c r="P85" s="1178">
        <f t="shared" si="4"/>
        <v>0</v>
      </c>
      <c r="Q85" s="1178">
        <f t="shared" si="5"/>
        <v>0</v>
      </c>
    </row>
    <row r="86" spans="1:17" s="585" customFormat="1" ht="19.5" x14ac:dyDescent="0.2">
      <c r="A86" s="601"/>
      <c r="B86" s="601"/>
      <c r="C86" s="601"/>
      <c r="D86" s="1175" t="str">
        <f t="shared" si="14"/>
        <v/>
      </c>
      <c r="E86" s="1175" t="str">
        <f t="shared" si="15"/>
        <v/>
      </c>
      <c r="F86" s="601"/>
      <c r="G86" s="601"/>
      <c r="H86" s="602"/>
      <c r="I86" s="601"/>
      <c r="J86" s="602"/>
      <c r="K86" s="603"/>
      <c r="L86" s="604"/>
      <c r="M86" s="604"/>
      <c r="N86" s="605"/>
      <c r="O86" s="606"/>
      <c r="P86" s="1178">
        <f t="shared" si="4"/>
        <v>0</v>
      </c>
      <c r="Q86" s="1178">
        <f t="shared" si="5"/>
        <v>0</v>
      </c>
    </row>
    <row r="87" spans="1:17" s="585" customFormat="1" ht="19.5" x14ac:dyDescent="0.2">
      <c r="A87" s="601"/>
      <c r="B87" s="601"/>
      <c r="C87" s="601"/>
      <c r="D87" s="1175" t="str">
        <f t="shared" si="14"/>
        <v/>
      </c>
      <c r="E87" s="1175" t="str">
        <f t="shared" si="15"/>
        <v/>
      </c>
      <c r="F87" s="601"/>
      <c r="G87" s="601"/>
      <c r="H87" s="602"/>
      <c r="I87" s="601"/>
      <c r="J87" s="602"/>
      <c r="K87" s="603"/>
      <c r="L87" s="604"/>
      <c r="M87" s="604"/>
      <c r="N87" s="605"/>
      <c r="O87" s="606"/>
      <c r="P87" s="1178">
        <f t="shared" si="4"/>
        <v>0</v>
      </c>
      <c r="Q87" s="1178">
        <f t="shared" si="5"/>
        <v>0</v>
      </c>
    </row>
    <row r="88" spans="1:17" s="585" customFormat="1" ht="19.5" x14ac:dyDescent="0.2">
      <c r="A88" s="601"/>
      <c r="B88" s="601"/>
      <c r="C88" s="601"/>
      <c r="D88" s="1175" t="str">
        <f t="shared" si="14"/>
        <v/>
      </c>
      <c r="E88" s="1175" t="str">
        <f t="shared" si="15"/>
        <v/>
      </c>
      <c r="F88" s="601"/>
      <c r="G88" s="601"/>
      <c r="H88" s="602"/>
      <c r="I88" s="601"/>
      <c r="J88" s="602"/>
      <c r="K88" s="603"/>
      <c r="L88" s="604"/>
      <c r="M88" s="604"/>
      <c r="N88" s="605"/>
      <c r="O88" s="606"/>
      <c r="P88" s="1178">
        <f t="shared" si="4"/>
        <v>0</v>
      </c>
      <c r="Q88" s="1178">
        <f t="shared" si="5"/>
        <v>0</v>
      </c>
    </row>
    <row r="89" spans="1:17" s="585" customFormat="1" ht="19.5" x14ac:dyDescent="0.2">
      <c r="A89" s="601"/>
      <c r="B89" s="601"/>
      <c r="C89" s="601"/>
      <c r="D89" s="1175" t="str">
        <f t="shared" si="14"/>
        <v/>
      </c>
      <c r="E89" s="1175" t="str">
        <f t="shared" si="15"/>
        <v/>
      </c>
      <c r="F89" s="601"/>
      <c r="G89" s="601"/>
      <c r="H89" s="602"/>
      <c r="I89" s="601"/>
      <c r="J89" s="602"/>
      <c r="K89" s="603"/>
      <c r="L89" s="604"/>
      <c r="M89" s="604"/>
      <c r="N89" s="605"/>
      <c r="O89" s="606"/>
      <c r="P89" s="1178">
        <f t="shared" si="4"/>
        <v>0</v>
      </c>
      <c r="Q89" s="1178">
        <f t="shared" si="5"/>
        <v>0</v>
      </c>
    </row>
    <row r="90" spans="1:17" s="585" customFormat="1" ht="19.5" x14ac:dyDescent="0.2">
      <c r="A90" s="601"/>
      <c r="B90" s="601"/>
      <c r="C90" s="601"/>
      <c r="D90" s="1175" t="str">
        <f t="shared" si="14"/>
        <v/>
      </c>
      <c r="E90" s="1175" t="str">
        <f t="shared" si="15"/>
        <v/>
      </c>
      <c r="F90" s="601"/>
      <c r="G90" s="601"/>
      <c r="H90" s="602"/>
      <c r="I90" s="601"/>
      <c r="J90" s="602"/>
      <c r="K90" s="603"/>
      <c r="L90" s="604"/>
      <c r="M90" s="604"/>
      <c r="N90" s="605"/>
      <c r="O90" s="606"/>
      <c r="P90" s="1178">
        <f t="shared" si="4"/>
        <v>0</v>
      </c>
      <c r="Q90" s="1178">
        <f t="shared" si="5"/>
        <v>0</v>
      </c>
    </row>
    <row r="91" spans="1:17" s="585" customFormat="1" ht="19.5" x14ac:dyDescent="0.2">
      <c r="A91" s="601"/>
      <c r="B91" s="601"/>
      <c r="C91" s="601"/>
      <c r="D91" s="1175" t="str">
        <f t="shared" si="14"/>
        <v/>
      </c>
      <c r="E91" s="1175" t="str">
        <f t="shared" si="15"/>
        <v/>
      </c>
      <c r="F91" s="601"/>
      <c r="G91" s="601"/>
      <c r="H91" s="602"/>
      <c r="I91" s="601"/>
      <c r="J91" s="602"/>
      <c r="K91" s="603"/>
      <c r="L91" s="604"/>
      <c r="M91" s="604"/>
      <c r="N91" s="605"/>
      <c r="O91" s="606"/>
      <c r="P91" s="1178">
        <f t="shared" ref="P91:P150" si="16">N91+M91</f>
        <v>0</v>
      </c>
      <c r="Q91" s="1178">
        <f t="shared" ref="Q91:Q150" si="17">L91-P91</f>
        <v>0</v>
      </c>
    </row>
    <row r="92" spans="1:17" s="585" customFormat="1" ht="19.5" x14ac:dyDescent="0.2">
      <c r="A92" s="601"/>
      <c r="B92" s="601"/>
      <c r="C92" s="601"/>
      <c r="D92" s="1175" t="str">
        <f t="shared" si="14"/>
        <v/>
      </c>
      <c r="E92" s="1175" t="str">
        <f t="shared" si="15"/>
        <v/>
      </c>
      <c r="F92" s="601"/>
      <c r="G92" s="601"/>
      <c r="H92" s="602"/>
      <c r="I92" s="601"/>
      <c r="J92" s="602"/>
      <c r="K92" s="603"/>
      <c r="L92" s="604"/>
      <c r="M92" s="604"/>
      <c r="N92" s="605"/>
      <c r="O92" s="606"/>
      <c r="P92" s="1178">
        <f t="shared" si="16"/>
        <v>0</v>
      </c>
      <c r="Q92" s="1178">
        <f t="shared" si="17"/>
        <v>0</v>
      </c>
    </row>
    <row r="93" spans="1:17" s="585" customFormat="1" ht="19.5" x14ac:dyDescent="0.2">
      <c r="A93" s="601"/>
      <c r="B93" s="601"/>
      <c r="C93" s="601"/>
      <c r="D93" s="1175" t="str">
        <f t="shared" si="14"/>
        <v/>
      </c>
      <c r="E93" s="1175" t="str">
        <f t="shared" si="15"/>
        <v/>
      </c>
      <c r="F93" s="601"/>
      <c r="G93" s="601"/>
      <c r="H93" s="602"/>
      <c r="I93" s="601"/>
      <c r="J93" s="602"/>
      <c r="K93" s="603"/>
      <c r="L93" s="604"/>
      <c r="M93" s="604"/>
      <c r="N93" s="605"/>
      <c r="O93" s="606"/>
      <c r="P93" s="1178">
        <f t="shared" si="16"/>
        <v>0</v>
      </c>
      <c r="Q93" s="1178">
        <f t="shared" si="17"/>
        <v>0</v>
      </c>
    </row>
    <row r="94" spans="1:17" s="585" customFormat="1" ht="19.5" x14ac:dyDescent="0.2">
      <c r="A94" s="601"/>
      <c r="B94" s="601"/>
      <c r="C94" s="601"/>
      <c r="D94" s="1175" t="str">
        <f t="shared" si="14"/>
        <v/>
      </c>
      <c r="E94" s="1175" t="str">
        <f t="shared" si="15"/>
        <v/>
      </c>
      <c r="F94" s="601"/>
      <c r="G94" s="601"/>
      <c r="H94" s="602"/>
      <c r="I94" s="601"/>
      <c r="J94" s="602"/>
      <c r="K94" s="603"/>
      <c r="L94" s="604"/>
      <c r="M94" s="604"/>
      <c r="N94" s="605"/>
      <c r="O94" s="606"/>
      <c r="P94" s="1178">
        <f t="shared" si="16"/>
        <v>0</v>
      </c>
      <c r="Q94" s="1178">
        <f t="shared" si="17"/>
        <v>0</v>
      </c>
    </row>
    <row r="95" spans="1:17" s="585" customFormat="1" ht="19.5" x14ac:dyDescent="0.2">
      <c r="A95" s="601"/>
      <c r="B95" s="601"/>
      <c r="C95" s="601"/>
      <c r="D95" s="1175" t="str">
        <f t="shared" si="14"/>
        <v/>
      </c>
      <c r="E95" s="1175" t="str">
        <f t="shared" si="15"/>
        <v/>
      </c>
      <c r="F95" s="601"/>
      <c r="G95" s="601"/>
      <c r="H95" s="602"/>
      <c r="I95" s="601"/>
      <c r="J95" s="602"/>
      <c r="K95" s="603"/>
      <c r="L95" s="604"/>
      <c r="M95" s="604"/>
      <c r="N95" s="605"/>
      <c r="O95" s="606"/>
      <c r="P95" s="1178">
        <f t="shared" si="16"/>
        <v>0</v>
      </c>
      <c r="Q95" s="1178">
        <f t="shared" si="17"/>
        <v>0</v>
      </c>
    </row>
    <row r="96" spans="1:17" s="585" customFormat="1" ht="19.5" x14ac:dyDescent="0.2">
      <c r="A96" s="601"/>
      <c r="B96" s="601"/>
      <c r="C96" s="601"/>
      <c r="D96" s="1175" t="str">
        <f t="shared" si="14"/>
        <v/>
      </c>
      <c r="E96" s="1175" t="str">
        <f t="shared" si="15"/>
        <v/>
      </c>
      <c r="F96" s="601"/>
      <c r="G96" s="601"/>
      <c r="H96" s="602"/>
      <c r="I96" s="601"/>
      <c r="J96" s="602"/>
      <c r="K96" s="603"/>
      <c r="L96" s="604"/>
      <c r="M96" s="604"/>
      <c r="N96" s="605"/>
      <c r="O96" s="606"/>
      <c r="P96" s="1178">
        <f t="shared" si="16"/>
        <v>0</v>
      </c>
      <c r="Q96" s="1178">
        <f t="shared" si="17"/>
        <v>0</v>
      </c>
    </row>
    <row r="97" spans="1:17" s="585" customFormat="1" ht="19.5" x14ac:dyDescent="0.2">
      <c r="A97" s="601"/>
      <c r="B97" s="601"/>
      <c r="C97" s="601"/>
      <c r="D97" s="1175" t="str">
        <f t="shared" si="14"/>
        <v/>
      </c>
      <c r="E97" s="1175" t="str">
        <f t="shared" si="15"/>
        <v/>
      </c>
      <c r="F97" s="601"/>
      <c r="G97" s="601"/>
      <c r="H97" s="602"/>
      <c r="I97" s="601"/>
      <c r="J97" s="602"/>
      <c r="K97" s="603"/>
      <c r="L97" s="604"/>
      <c r="M97" s="604"/>
      <c r="N97" s="605"/>
      <c r="O97" s="606"/>
      <c r="P97" s="1178">
        <f t="shared" si="16"/>
        <v>0</v>
      </c>
      <c r="Q97" s="1178">
        <f t="shared" si="17"/>
        <v>0</v>
      </c>
    </row>
    <row r="98" spans="1:17" s="585" customFormat="1" ht="19.5" x14ac:dyDescent="0.2">
      <c r="A98" s="601"/>
      <c r="B98" s="601"/>
      <c r="C98" s="601"/>
      <c r="D98" s="1175" t="str">
        <f t="shared" si="14"/>
        <v/>
      </c>
      <c r="E98" s="1175" t="str">
        <f t="shared" si="15"/>
        <v/>
      </c>
      <c r="F98" s="601"/>
      <c r="G98" s="601"/>
      <c r="H98" s="602"/>
      <c r="I98" s="601"/>
      <c r="J98" s="602"/>
      <c r="K98" s="603"/>
      <c r="L98" s="604"/>
      <c r="M98" s="604"/>
      <c r="N98" s="605"/>
      <c r="O98" s="606"/>
      <c r="P98" s="1178">
        <f t="shared" si="16"/>
        <v>0</v>
      </c>
      <c r="Q98" s="1178">
        <f t="shared" si="17"/>
        <v>0</v>
      </c>
    </row>
    <row r="99" spans="1:17" s="585" customFormat="1" ht="19.5" x14ac:dyDescent="0.2">
      <c r="A99" s="601"/>
      <c r="B99" s="601"/>
      <c r="C99" s="601"/>
      <c r="D99" s="1175" t="str">
        <f t="shared" si="14"/>
        <v/>
      </c>
      <c r="E99" s="1175" t="str">
        <f t="shared" si="15"/>
        <v/>
      </c>
      <c r="F99" s="601"/>
      <c r="G99" s="601"/>
      <c r="H99" s="602"/>
      <c r="I99" s="601"/>
      <c r="J99" s="602"/>
      <c r="K99" s="603"/>
      <c r="L99" s="604"/>
      <c r="M99" s="604"/>
      <c r="N99" s="605"/>
      <c r="O99" s="606"/>
      <c r="P99" s="1178">
        <f t="shared" si="16"/>
        <v>0</v>
      </c>
      <c r="Q99" s="1178">
        <f t="shared" si="17"/>
        <v>0</v>
      </c>
    </row>
    <row r="100" spans="1:17" s="585" customFormat="1" ht="19.5" x14ac:dyDescent="0.2">
      <c r="A100" s="601"/>
      <c r="B100" s="601"/>
      <c r="C100" s="601"/>
      <c r="D100" s="1175" t="str">
        <f t="shared" si="14"/>
        <v/>
      </c>
      <c r="E100" s="1175" t="str">
        <f t="shared" si="15"/>
        <v/>
      </c>
      <c r="F100" s="601"/>
      <c r="G100" s="601"/>
      <c r="H100" s="602"/>
      <c r="I100" s="601"/>
      <c r="J100" s="602"/>
      <c r="K100" s="603"/>
      <c r="L100" s="604"/>
      <c r="M100" s="604"/>
      <c r="N100" s="605"/>
      <c r="O100" s="606"/>
      <c r="P100" s="1178">
        <f t="shared" si="16"/>
        <v>0</v>
      </c>
      <c r="Q100" s="1178">
        <f t="shared" si="17"/>
        <v>0</v>
      </c>
    </row>
    <row r="101" spans="1:17" s="585" customFormat="1" ht="19.5" x14ac:dyDescent="0.2">
      <c r="A101" s="601"/>
      <c r="B101" s="601"/>
      <c r="C101" s="601"/>
      <c r="D101" s="1175" t="str">
        <f t="shared" si="14"/>
        <v/>
      </c>
      <c r="E101" s="1175" t="str">
        <f t="shared" si="15"/>
        <v/>
      </c>
      <c r="F101" s="601"/>
      <c r="G101" s="601"/>
      <c r="H101" s="602"/>
      <c r="I101" s="601"/>
      <c r="J101" s="602"/>
      <c r="K101" s="603"/>
      <c r="L101" s="604"/>
      <c r="M101" s="604"/>
      <c r="N101" s="605"/>
      <c r="O101" s="606"/>
      <c r="P101" s="1178">
        <f t="shared" si="16"/>
        <v>0</v>
      </c>
      <c r="Q101" s="1178">
        <f t="shared" si="17"/>
        <v>0</v>
      </c>
    </row>
    <row r="102" spans="1:17" s="585" customFormat="1" ht="19.5" x14ac:dyDescent="0.2">
      <c r="A102" s="601"/>
      <c r="B102" s="601"/>
      <c r="C102" s="601"/>
      <c r="D102" s="1175" t="str">
        <f t="shared" si="14"/>
        <v/>
      </c>
      <c r="E102" s="1175" t="str">
        <f t="shared" si="15"/>
        <v/>
      </c>
      <c r="F102" s="601"/>
      <c r="G102" s="601"/>
      <c r="H102" s="602"/>
      <c r="I102" s="601"/>
      <c r="J102" s="602"/>
      <c r="K102" s="603"/>
      <c r="L102" s="604"/>
      <c r="M102" s="604"/>
      <c r="N102" s="605"/>
      <c r="O102" s="606"/>
      <c r="P102" s="1178">
        <f t="shared" si="16"/>
        <v>0</v>
      </c>
      <c r="Q102" s="1178">
        <f t="shared" si="17"/>
        <v>0</v>
      </c>
    </row>
    <row r="103" spans="1:17" s="585" customFormat="1" ht="19.5" x14ac:dyDescent="0.2">
      <c r="A103" s="601"/>
      <c r="B103" s="601"/>
      <c r="C103" s="601"/>
      <c r="D103" s="1175" t="str">
        <f t="shared" si="14"/>
        <v/>
      </c>
      <c r="E103" s="1175" t="str">
        <f t="shared" si="15"/>
        <v/>
      </c>
      <c r="F103" s="601"/>
      <c r="G103" s="601"/>
      <c r="H103" s="602"/>
      <c r="I103" s="601"/>
      <c r="J103" s="602"/>
      <c r="K103" s="603"/>
      <c r="L103" s="604"/>
      <c r="M103" s="604"/>
      <c r="N103" s="605"/>
      <c r="O103" s="606"/>
      <c r="P103" s="1178">
        <f t="shared" si="16"/>
        <v>0</v>
      </c>
      <c r="Q103" s="1178">
        <f t="shared" si="17"/>
        <v>0</v>
      </c>
    </row>
    <row r="104" spans="1:17" s="585" customFormat="1" ht="19.5" x14ac:dyDescent="0.2">
      <c r="A104" s="601"/>
      <c r="B104" s="601"/>
      <c r="C104" s="601"/>
      <c r="D104" s="1175" t="str">
        <f t="shared" si="14"/>
        <v/>
      </c>
      <c r="E104" s="1175" t="str">
        <f t="shared" si="15"/>
        <v/>
      </c>
      <c r="F104" s="601"/>
      <c r="G104" s="601"/>
      <c r="H104" s="602"/>
      <c r="I104" s="601"/>
      <c r="J104" s="602"/>
      <c r="K104" s="603"/>
      <c r="L104" s="604"/>
      <c r="M104" s="604"/>
      <c r="N104" s="605"/>
      <c r="O104" s="606"/>
      <c r="P104" s="1178">
        <f t="shared" si="16"/>
        <v>0</v>
      </c>
      <c r="Q104" s="1178">
        <f t="shared" si="17"/>
        <v>0</v>
      </c>
    </row>
    <row r="105" spans="1:17" s="585" customFormat="1" ht="19.5" x14ac:dyDescent="0.2">
      <c r="A105" s="601"/>
      <c r="B105" s="601"/>
      <c r="C105" s="601"/>
      <c r="D105" s="1175" t="str">
        <f t="shared" si="14"/>
        <v/>
      </c>
      <c r="E105" s="1175" t="str">
        <f t="shared" si="15"/>
        <v/>
      </c>
      <c r="F105" s="601"/>
      <c r="G105" s="601"/>
      <c r="H105" s="602"/>
      <c r="I105" s="601"/>
      <c r="J105" s="602"/>
      <c r="K105" s="603"/>
      <c r="L105" s="604"/>
      <c r="M105" s="604"/>
      <c r="N105" s="605"/>
      <c r="O105" s="606"/>
      <c r="P105" s="1178">
        <f t="shared" si="16"/>
        <v>0</v>
      </c>
      <c r="Q105" s="1178">
        <f t="shared" si="17"/>
        <v>0</v>
      </c>
    </row>
    <row r="106" spans="1:17" s="585" customFormat="1" ht="19.5" x14ac:dyDescent="0.2">
      <c r="A106" s="601"/>
      <c r="B106" s="601"/>
      <c r="C106" s="601"/>
      <c r="D106" s="1175" t="str">
        <f t="shared" si="14"/>
        <v/>
      </c>
      <c r="E106" s="1175" t="str">
        <f t="shared" si="15"/>
        <v/>
      </c>
      <c r="F106" s="601"/>
      <c r="G106" s="601"/>
      <c r="H106" s="602"/>
      <c r="I106" s="601"/>
      <c r="J106" s="602"/>
      <c r="K106" s="603"/>
      <c r="L106" s="604"/>
      <c r="M106" s="604"/>
      <c r="N106" s="605"/>
      <c r="O106" s="606"/>
      <c r="P106" s="1178">
        <f t="shared" si="16"/>
        <v>0</v>
      </c>
      <c r="Q106" s="1178">
        <f t="shared" si="17"/>
        <v>0</v>
      </c>
    </row>
    <row r="107" spans="1:17" s="585" customFormat="1" ht="19.5" x14ac:dyDescent="0.2">
      <c r="A107" s="601"/>
      <c r="B107" s="601"/>
      <c r="C107" s="601"/>
      <c r="D107" s="1175" t="str">
        <f t="shared" si="14"/>
        <v/>
      </c>
      <c r="E107" s="1175" t="str">
        <f t="shared" si="15"/>
        <v/>
      </c>
      <c r="F107" s="601"/>
      <c r="G107" s="601"/>
      <c r="H107" s="602"/>
      <c r="I107" s="601"/>
      <c r="J107" s="602"/>
      <c r="K107" s="603"/>
      <c r="L107" s="604"/>
      <c r="M107" s="604"/>
      <c r="N107" s="605"/>
      <c r="O107" s="606"/>
      <c r="P107" s="1178">
        <f t="shared" si="16"/>
        <v>0</v>
      </c>
      <c r="Q107" s="1178">
        <f t="shared" si="17"/>
        <v>0</v>
      </c>
    </row>
    <row r="108" spans="1:17" s="585" customFormat="1" ht="19.5" x14ac:dyDescent="0.2">
      <c r="A108" s="601"/>
      <c r="B108" s="601"/>
      <c r="C108" s="601"/>
      <c r="D108" s="1175" t="str">
        <f t="shared" si="14"/>
        <v/>
      </c>
      <c r="E108" s="1175" t="str">
        <f t="shared" si="15"/>
        <v/>
      </c>
      <c r="F108" s="601"/>
      <c r="G108" s="601"/>
      <c r="H108" s="602"/>
      <c r="I108" s="601"/>
      <c r="J108" s="602"/>
      <c r="K108" s="603"/>
      <c r="L108" s="604"/>
      <c r="M108" s="604"/>
      <c r="N108" s="605"/>
      <c r="O108" s="606"/>
      <c r="P108" s="1178">
        <f t="shared" si="16"/>
        <v>0</v>
      </c>
      <c r="Q108" s="1178">
        <f t="shared" si="17"/>
        <v>0</v>
      </c>
    </row>
    <row r="109" spans="1:17" s="585" customFormat="1" ht="19.5" x14ac:dyDescent="0.2">
      <c r="A109" s="601"/>
      <c r="B109" s="601"/>
      <c r="C109" s="601"/>
      <c r="D109" s="1175" t="str">
        <f t="shared" si="14"/>
        <v/>
      </c>
      <c r="E109" s="1175" t="str">
        <f t="shared" si="15"/>
        <v/>
      </c>
      <c r="F109" s="601"/>
      <c r="G109" s="601"/>
      <c r="H109" s="602"/>
      <c r="I109" s="601"/>
      <c r="J109" s="602"/>
      <c r="K109" s="603"/>
      <c r="L109" s="604"/>
      <c r="M109" s="604"/>
      <c r="N109" s="605"/>
      <c r="O109" s="606"/>
      <c r="P109" s="1178">
        <f t="shared" si="16"/>
        <v>0</v>
      </c>
      <c r="Q109" s="1178">
        <f t="shared" si="17"/>
        <v>0</v>
      </c>
    </row>
    <row r="110" spans="1:17" s="585" customFormat="1" ht="19.5" x14ac:dyDescent="0.2">
      <c r="A110" s="601"/>
      <c r="B110" s="601"/>
      <c r="C110" s="601"/>
      <c r="D110" s="1175" t="str">
        <f t="shared" si="14"/>
        <v/>
      </c>
      <c r="E110" s="1175" t="str">
        <f t="shared" si="15"/>
        <v/>
      </c>
      <c r="F110" s="601"/>
      <c r="G110" s="601"/>
      <c r="H110" s="602"/>
      <c r="I110" s="601"/>
      <c r="J110" s="602"/>
      <c r="K110" s="603"/>
      <c r="L110" s="604"/>
      <c r="M110" s="604"/>
      <c r="N110" s="605"/>
      <c r="O110" s="606"/>
      <c r="P110" s="1178">
        <f t="shared" si="16"/>
        <v>0</v>
      </c>
      <c r="Q110" s="1178">
        <f t="shared" si="17"/>
        <v>0</v>
      </c>
    </row>
    <row r="111" spans="1:17" s="585" customFormat="1" ht="19.5" x14ac:dyDescent="0.2">
      <c r="A111" s="601"/>
      <c r="B111" s="601"/>
      <c r="C111" s="601"/>
      <c r="D111" s="1175" t="str">
        <f t="shared" si="14"/>
        <v/>
      </c>
      <c r="E111" s="1175" t="str">
        <f t="shared" si="15"/>
        <v/>
      </c>
      <c r="F111" s="601"/>
      <c r="G111" s="601"/>
      <c r="H111" s="602"/>
      <c r="I111" s="601"/>
      <c r="J111" s="602"/>
      <c r="K111" s="603"/>
      <c r="L111" s="604"/>
      <c r="M111" s="604"/>
      <c r="N111" s="605"/>
      <c r="O111" s="606"/>
      <c r="P111" s="1178">
        <f t="shared" si="16"/>
        <v>0</v>
      </c>
      <c r="Q111" s="1178">
        <f t="shared" si="17"/>
        <v>0</v>
      </c>
    </row>
    <row r="112" spans="1:17" s="585" customFormat="1" ht="19.5" x14ac:dyDescent="0.2">
      <c r="A112" s="601"/>
      <c r="B112" s="601"/>
      <c r="C112" s="601"/>
      <c r="D112" s="1175" t="str">
        <f t="shared" si="14"/>
        <v/>
      </c>
      <c r="E112" s="1175" t="str">
        <f t="shared" si="15"/>
        <v/>
      </c>
      <c r="F112" s="601"/>
      <c r="G112" s="601"/>
      <c r="H112" s="602"/>
      <c r="I112" s="601"/>
      <c r="J112" s="602"/>
      <c r="K112" s="603"/>
      <c r="L112" s="604"/>
      <c r="M112" s="604"/>
      <c r="N112" s="605"/>
      <c r="O112" s="606"/>
      <c r="P112" s="1178">
        <f t="shared" si="16"/>
        <v>0</v>
      </c>
      <c r="Q112" s="1178">
        <f t="shared" si="17"/>
        <v>0</v>
      </c>
    </row>
    <row r="113" spans="1:17" s="585" customFormat="1" ht="19.5" x14ac:dyDescent="0.2">
      <c r="A113" s="601"/>
      <c r="B113" s="601"/>
      <c r="C113" s="601"/>
      <c r="D113" s="1175" t="str">
        <f t="shared" si="14"/>
        <v/>
      </c>
      <c r="E113" s="1175" t="str">
        <f t="shared" si="15"/>
        <v/>
      </c>
      <c r="F113" s="601"/>
      <c r="G113" s="601"/>
      <c r="H113" s="602"/>
      <c r="I113" s="601"/>
      <c r="J113" s="602"/>
      <c r="K113" s="603"/>
      <c r="L113" s="604"/>
      <c r="M113" s="604"/>
      <c r="N113" s="605"/>
      <c r="O113" s="606"/>
      <c r="P113" s="1178">
        <f t="shared" si="16"/>
        <v>0</v>
      </c>
      <c r="Q113" s="1178">
        <f t="shared" si="17"/>
        <v>0</v>
      </c>
    </row>
    <row r="114" spans="1:17" s="585" customFormat="1" ht="19.5" x14ac:dyDescent="0.2">
      <c r="A114" s="601"/>
      <c r="B114" s="601"/>
      <c r="C114" s="601"/>
      <c r="D114" s="1175" t="str">
        <f t="shared" si="14"/>
        <v/>
      </c>
      <c r="E114" s="1175" t="str">
        <f t="shared" si="15"/>
        <v/>
      </c>
      <c r="F114" s="601"/>
      <c r="G114" s="601"/>
      <c r="H114" s="602"/>
      <c r="I114" s="601"/>
      <c r="J114" s="602"/>
      <c r="K114" s="603"/>
      <c r="L114" s="604"/>
      <c r="M114" s="604"/>
      <c r="N114" s="605"/>
      <c r="O114" s="606"/>
      <c r="P114" s="1178">
        <f t="shared" si="16"/>
        <v>0</v>
      </c>
      <c r="Q114" s="1178">
        <f t="shared" si="17"/>
        <v>0</v>
      </c>
    </row>
    <row r="115" spans="1:17" s="585" customFormat="1" ht="19.5" x14ac:dyDescent="0.2">
      <c r="A115" s="601"/>
      <c r="B115" s="601"/>
      <c r="C115" s="601"/>
      <c r="D115" s="1175" t="str">
        <f t="shared" si="14"/>
        <v/>
      </c>
      <c r="E115" s="1175" t="str">
        <f t="shared" si="15"/>
        <v/>
      </c>
      <c r="F115" s="601"/>
      <c r="G115" s="601"/>
      <c r="H115" s="602"/>
      <c r="I115" s="601"/>
      <c r="J115" s="602"/>
      <c r="K115" s="603"/>
      <c r="L115" s="604"/>
      <c r="M115" s="604"/>
      <c r="N115" s="605"/>
      <c r="O115" s="606"/>
      <c r="P115" s="1178">
        <f t="shared" si="16"/>
        <v>0</v>
      </c>
      <c r="Q115" s="1178">
        <f t="shared" si="17"/>
        <v>0</v>
      </c>
    </row>
    <row r="116" spans="1:17" s="585" customFormat="1" ht="19.5" x14ac:dyDescent="0.2">
      <c r="A116" s="601"/>
      <c r="B116" s="601"/>
      <c r="C116" s="601"/>
      <c r="D116" s="1175" t="str">
        <f t="shared" si="14"/>
        <v/>
      </c>
      <c r="E116" s="1175" t="str">
        <f t="shared" si="15"/>
        <v/>
      </c>
      <c r="F116" s="601"/>
      <c r="G116" s="601"/>
      <c r="H116" s="602"/>
      <c r="I116" s="601"/>
      <c r="J116" s="602"/>
      <c r="K116" s="603"/>
      <c r="L116" s="604"/>
      <c r="M116" s="604"/>
      <c r="N116" s="605"/>
      <c r="O116" s="606"/>
      <c r="P116" s="1178">
        <f t="shared" si="16"/>
        <v>0</v>
      </c>
      <c r="Q116" s="1178">
        <f t="shared" si="17"/>
        <v>0</v>
      </c>
    </row>
    <row r="117" spans="1:17" s="585" customFormat="1" ht="19.5" x14ac:dyDescent="0.2">
      <c r="A117" s="601"/>
      <c r="B117" s="601"/>
      <c r="C117" s="601"/>
      <c r="D117" s="1175" t="str">
        <f t="shared" ref="D117:D150" si="18">IF(ISBLANK(A117),"", "EMPG-S")</f>
        <v/>
      </c>
      <c r="E117" s="1175" t="str">
        <f t="shared" ref="E117:E150" si="19">IF(ISBLANK(A117),"", "EMG")</f>
        <v/>
      </c>
      <c r="F117" s="601"/>
      <c r="G117" s="601"/>
      <c r="H117" s="602"/>
      <c r="I117" s="601"/>
      <c r="J117" s="602"/>
      <c r="K117" s="603"/>
      <c r="L117" s="604"/>
      <c r="M117" s="604"/>
      <c r="N117" s="605"/>
      <c r="O117" s="606"/>
      <c r="P117" s="1178">
        <f t="shared" si="16"/>
        <v>0</v>
      </c>
      <c r="Q117" s="1178">
        <f t="shared" si="17"/>
        <v>0</v>
      </c>
    </row>
    <row r="118" spans="1:17" s="585" customFormat="1" ht="19.5" x14ac:dyDescent="0.2">
      <c r="A118" s="601"/>
      <c r="B118" s="601"/>
      <c r="C118" s="601"/>
      <c r="D118" s="1175" t="str">
        <f t="shared" si="18"/>
        <v/>
      </c>
      <c r="E118" s="1175" t="str">
        <f t="shared" si="19"/>
        <v/>
      </c>
      <c r="F118" s="601"/>
      <c r="G118" s="601"/>
      <c r="H118" s="602"/>
      <c r="I118" s="601"/>
      <c r="J118" s="602"/>
      <c r="K118" s="603"/>
      <c r="L118" s="604"/>
      <c r="M118" s="604"/>
      <c r="N118" s="605"/>
      <c r="O118" s="606"/>
      <c r="P118" s="1178">
        <f t="shared" si="16"/>
        <v>0</v>
      </c>
      <c r="Q118" s="1178">
        <f t="shared" si="17"/>
        <v>0</v>
      </c>
    </row>
    <row r="119" spans="1:17" s="585" customFormat="1" ht="19.5" x14ac:dyDescent="0.2">
      <c r="A119" s="601"/>
      <c r="B119" s="601"/>
      <c r="C119" s="601"/>
      <c r="D119" s="1175" t="str">
        <f t="shared" si="18"/>
        <v/>
      </c>
      <c r="E119" s="1175" t="str">
        <f t="shared" si="19"/>
        <v/>
      </c>
      <c r="F119" s="601"/>
      <c r="G119" s="601"/>
      <c r="H119" s="602"/>
      <c r="I119" s="601"/>
      <c r="J119" s="602"/>
      <c r="K119" s="603"/>
      <c r="L119" s="604"/>
      <c r="M119" s="604"/>
      <c r="N119" s="605"/>
      <c r="O119" s="606"/>
      <c r="P119" s="1178">
        <f t="shared" si="16"/>
        <v>0</v>
      </c>
      <c r="Q119" s="1178">
        <f t="shared" si="17"/>
        <v>0</v>
      </c>
    </row>
    <row r="120" spans="1:17" s="585" customFormat="1" ht="19.5" x14ac:dyDescent="0.2">
      <c r="A120" s="601"/>
      <c r="B120" s="601"/>
      <c r="C120" s="601"/>
      <c r="D120" s="1175" t="str">
        <f t="shared" si="18"/>
        <v/>
      </c>
      <c r="E120" s="1175" t="str">
        <f t="shared" si="19"/>
        <v/>
      </c>
      <c r="F120" s="601"/>
      <c r="G120" s="601"/>
      <c r="H120" s="602"/>
      <c r="I120" s="601"/>
      <c r="J120" s="602"/>
      <c r="K120" s="603"/>
      <c r="L120" s="604"/>
      <c r="M120" s="604"/>
      <c r="N120" s="605"/>
      <c r="O120" s="606"/>
      <c r="P120" s="1178">
        <f t="shared" si="16"/>
        <v>0</v>
      </c>
      <c r="Q120" s="1178">
        <f t="shared" si="17"/>
        <v>0</v>
      </c>
    </row>
    <row r="121" spans="1:17" s="585" customFormat="1" ht="19.5" x14ac:dyDescent="0.2">
      <c r="A121" s="601"/>
      <c r="B121" s="601"/>
      <c r="C121" s="601"/>
      <c r="D121" s="1175" t="str">
        <f t="shared" si="18"/>
        <v/>
      </c>
      <c r="E121" s="1175" t="str">
        <f t="shared" si="19"/>
        <v/>
      </c>
      <c r="F121" s="601"/>
      <c r="G121" s="601"/>
      <c r="H121" s="602"/>
      <c r="I121" s="601"/>
      <c r="J121" s="602"/>
      <c r="K121" s="603"/>
      <c r="L121" s="604"/>
      <c r="M121" s="604"/>
      <c r="N121" s="605"/>
      <c r="O121" s="606"/>
      <c r="P121" s="1178">
        <f t="shared" si="16"/>
        <v>0</v>
      </c>
      <c r="Q121" s="1178">
        <f t="shared" si="17"/>
        <v>0</v>
      </c>
    </row>
    <row r="122" spans="1:17" s="585" customFormat="1" ht="19.5" x14ac:dyDescent="0.2">
      <c r="A122" s="601"/>
      <c r="B122" s="601"/>
      <c r="C122" s="601"/>
      <c r="D122" s="1175" t="str">
        <f t="shared" si="18"/>
        <v/>
      </c>
      <c r="E122" s="1175" t="str">
        <f t="shared" si="19"/>
        <v/>
      </c>
      <c r="F122" s="601"/>
      <c r="G122" s="601"/>
      <c r="H122" s="602"/>
      <c r="I122" s="601"/>
      <c r="J122" s="602"/>
      <c r="K122" s="603"/>
      <c r="L122" s="604"/>
      <c r="M122" s="604"/>
      <c r="N122" s="605"/>
      <c r="O122" s="606"/>
      <c r="P122" s="1178">
        <f t="shared" si="16"/>
        <v>0</v>
      </c>
      <c r="Q122" s="1178">
        <f t="shared" si="17"/>
        <v>0</v>
      </c>
    </row>
    <row r="123" spans="1:17" s="585" customFormat="1" ht="19.5" x14ac:dyDescent="0.2">
      <c r="A123" s="601"/>
      <c r="B123" s="601"/>
      <c r="C123" s="601"/>
      <c r="D123" s="1175" t="str">
        <f t="shared" si="18"/>
        <v/>
      </c>
      <c r="E123" s="1175" t="str">
        <f t="shared" si="19"/>
        <v/>
      </c>
      <c r="F123" s="601"/>
      <c r="G123" s="601"/>
      <c r="H123" s="602"/>
      <c r="I123" s="601"/>
      <c r="J123" s="602"/>
      <c r="K123" s="603"/>
      <c r="L123" s="604"/>
      <c r="M123" s="604"/>
      <c r="N123" s="605"/>
      <c r="O123" s="606"/>
      <c r="P123" s="1178">
        <f t="shared" si="16"/>
        <v>0</v>
      </c>
      <c r="Q123" s="1178">
        <f t="shared" si="17"/>
        <v>0</v>
      </c>
    </row>
    <row r="124" spans="1:17" s="585" customFormat="1" ht="19.5" x14ac:dyDescent="0.2">
      <c r="A124" s="601"/>
      <c r="B124" s="601"/>
      <c r="C124" s="601"/>
      <c r="D124" s="1175" t="str">
        <f t="shared" si="18"/>
        <v/>
      </c>
      <c r="E124" s="1175" t="str">
        <f t="shared" si="19"/>
        <v/>
      </c>
      <c r="F124" s="601"/>
      <c r="G124" s="601"/>
      <c r="H124" s="602"/>
      <c r="I124" s="601"/>
      <c r="J124" s="602"/>
      <c r="K124" s="603"/>
      <c r="L124" s="604"/>
      <c r="M124" s="604"/>
      <c r="N124" s="605"/>
      <c r="O124" s="606"/>
      <c r="P124" s="1178">
        <f t="shared" si="16"/>
        <v>0</v>
      </c>
      <c r="Q124" s="1178">
        <f t="shared" si="17"/>
        <v>0</v>
      </c>
    </row>
    <row r="125" spans="1:17" s="585" customFormat="1" ht="19.5" x14ac:dyDescent="0.2">
      <c r="A125" s="601"/>
      <c r="B125" s="601"/>
      <c r="C125" s="601"/>
      <c r="D125" s="1175" t="str">
        <f t="shared" si="18"/>
        <v/>
      </c>
      <c r="E125" s="1175" t="str">
        <f t="shared" si="19"/>
        <v/>
      </c>
      <c r="F125" s="601"/>
      <c r="G125" s="601"/>
      <c r="H125" s="602"/>
      <c r="I125" s="601"/>
      <c r="J125" s="602"/>
      <c r="K125" s="603"/>
      <c r="L125" s="604"/>
      <c r="M125" s="604"/>
      <c r="N125" s="605"/>
      <c r="O125" s="606"/>
      <c r="P125" s="1178">
        <f t="shared" si="16"/>
        <v>0</v>
      </c>
      <c r="Q125" s="1178">
        <f t="shared" si="17"/>
        <v>0</v>
      </c>
    </row>
    <row r="126" spans="1:17" s="585" customFormat="1" ht="19.5" x14ac:dyDescent="0.2">
      <c r="A126" s="601"/>
      <c r="B126" s="601"/>
      <c r="C126" s="601"/>
      <c r="D126" s="1175" t="str">
        <f t="shared" si="18"/>
        <v/>
      </c>
      <c r="E126" s="1175" t="str">
        <f t="shared" si="19"/>
        <v/>
      </c>
      <c r="F126" s="601"/>
      <c r="G126" s="601"/>
      <c r="H126" s="602"/>
      <c r="I126" s="601"/>
      <c r="J126" s="602"/>
      <c r="K126" s="603"/>
      <c r="L126" s="604"/>
      <c r="M126" s="604"/>
      <c r="N126" s="605"/>
      <c r="O126" s="606"/>
      <c r="P126" s="1178">
        <f t="shared" si="16"/>
        <v>0</v>
      </c>
      <c r="Q126" s="1178">
        <f t="shared" si="17"/>
        <v>0</v>
      </c>
    </row>
    <row r="127" spans="1:17" s="585" customFormat="1" ht="19.5" x14ac:dyDescent="0.2">
      <c r="A127" s="601"/>
      <c r="B127" s="601"/>
      <c r="C127" s="601"/>
      <c r="D127" s="1175" t="str">
        <f t="shared" si="18"/>
        <v/>
      </c>
      <c r="E127" s="1175" t="str">
        <f t="shared" si="19"/>
        <v/>
      </c>
      <c r="F127" s="601"/>
      <c r="G127" s="601"/>
      <c r="H127" s="602"/>
      <c r="I127" s="601"/>
      <c r="J127" s="602"/>
      <c r="K127" s="603"/>
      <c r="L127" s="604"/>
      <c r="M127" s="604"/>
      <c r="N127" s="605"/>
      <c r="O127" s="606"/>
      <c r="P127" s="1178">
        <f t="shared" si="16"/>
        <v>0</v>
      </c>
      <c r="Q127" s="1178">
        <f t="shared" si="17"/>
        <v>0</v>
      </c>
    </row>
    <row r="128" spans="1:17" s="585" customFormat="1" ht="19.5" x14ac:dyDescent="0.2">
      <c r="A128" s="601"/>
      <c r="B128" s="601"/>
      <c r="C128" s="601"/>
      <c r="D128" s="1175" t="str">
        <f t="shared" si="18"/>
        <v/>
      </c>
      <c r="E128" s="1175" t="str">
        <f t="shared" si="19"/>
        <v/>
      </c>
      <c r="F128" s="601"/>
      <c r="G128" s="601"/>
      <c r="H128" s="602"/>
      <c r="I128" s="601"/>
      <c r="J128" s="602"/>
      <c r="K128" s="603"/>
      <c r="L128" s="604"/>
      <c r="M128" s="604"/>
      <c r="N128" s="605"/>
      <c r="O128" s="606"/>
      <c r="P128" s="1178">
        <f t="shared" si="16"/>
        <v>0</v>
      </c>
      <c r="Q128" s="1178">
        <f t="shared" si="17"/>
        <v>0</v>
      </c>
    </row>
    <row r="129" spans="1:17" s="585" customFormat="1" ht="19.5" x14ac:dyDescent="0.2">
      <c r="A129" s="601"/>
      <c r="B129" s="601"/>
      <c r="C129" s="601"/>
      <c r="D129" s="1175" t="str">
        <f t="shared" si="18"/>
        <v/>
      </c>
      <c r="E129" s="1175" t="str">
        <f t="shared" si="19"/>
        <v/>
      </c>
      <c r="F129" s="601"/>
      <c r="G129" s="601"/>
      <c r="H129" s="602"/>
      <c r="I129" s="601"/>
      <c r="J129" s="602"/>
      <c r="K129" s="603"/>
      <c r="L129" s="604"/>
      <c r="M129" s="604"/>
      <c r="N129" s="605"/>
      <c r="O129" s="606"/>
      <c r="P129" s="1178">
        <f t="shared" si="16"/>
        <v>0</v>
      </c>
      <c r="Q129" s="1178">
        <f t="shared" si="17"/>
        <v>0</v>
      </c>
    </row>
    <row r="130" spans="1:17" s="585" customFormat="1" ht="19.5" x14ac:dyDescent="0.2">
      <c r="A130" s="601"/>
      <c r="B130" s="601"/>
      <c r="C130" s="601"/>
      <c r="D130" s="1175" t="str">
        <f t="shared" si="18"/>
        <v/>
      </c>
      <c r="E130" s="1175" t="str">
        <f t="shared" si="19"/>
        <v/>
      </c>
      <c r="F130" s="601"/>
      <c r="G130" s="601"/>
      <c r="H130" s="602"/>
      <c r="I130" s="601"/>
      <c r="J130" s="602"/>
      <c r="K130" s="603"/>
      <c r="L130" s="604"/>
      <c r="M130" s="604"/>
      <c r="N130" s="605"/>
      <c r="O130" s="606"/>
      <c r="P130" s="1178">
        <f t="shared" si="16"/>
        <v>0</v>
      </c>
      <c r="Q130" s="1178">
        <f t="shared" si="17"/>
        <v>0</v>
      </c>
    </row>
    <row r="131" spans="1:17" s="585" customFormat="1" ht="19.5" x14ac:dyDescent="0.2">
      <c r="A131" s="601"/>
      <c r="B131" s="601"/>
      <c r="C131" s="601"/>
      <c r="D131" s="1175" t="str">
        <f t="shared" si="18"/>
        <v/>
      </c>
      <c r="E131" s="1175" t="str">
        <f t="shared" si="19"/>
        <v/>
      </c>
      <c r="F131" s="601"/>
      <c r="G131" s="601"/>
      <c r="H131" s="602"/>
      <c r="I131" s="601"/>
      <c r="J131" s="602"/>
      <c r="K131" s="603"/>
      <c r="L131" s="604"/>
      <c r="M131" s="604"/>
      <c r="N131" s="605"/>
      <c r="O131" s="606"/>
      <c r="P131" s="1178">
        <f t="shared" si="16"/>
        <v>0</v>
      </c>
      <c r="Q131" s="1178">
        <f t="shared" si="17"/>
        <v>0</v>
      </c>
    </row>
    <row r="132" spans="1:17" s="585" customFormat="1" ht="19.5" x14ac:dyDescent="0.2">
      <c r="A132" s="601"/>
      <c r="B132" s="601"/>
      <c r="C132" s="601"/>
      <c r="D132" s="1175" t="str">
        <f t="shared" si="18"/>
        <v/>
      </c>
      <c r="E132" s="1175" t="str">
        <f t="shared" si="19"/>
        <v/>
      </c>
      <c r="F132" s="601"/>
      <c r="G132" s="601"/>
      <c r="H132" s="602"/>
      <c r="I132" s="601"/>
      <c r="J132" s="602"/>
      <c r="K132" s="603"/>
      <c r="L132" s="604"/>
      <c r="M132" s="604"/>
      <c r="N132" s="605"/>
      <c r="O132" s="606"/>
      <c r="P132" s="1178">
        <f t="shared" si="16"/>
        <v>0</v>
      </c>
      <c r="Q132" s="1178">
        <f t="shared" si="17"/>
        <v>0</v>
      </c>
    </row>
    <row r="133" spans="1:17" s="585" customFormat="1" ht="19.5" x14ac:dyDescent="0.2">
      <c r="A133" s="601"/>
      <c r="B133" s="601"/>
      <c r="C133" s="601"/>
      <c r="D133" s="1175" t="str">
        <f t="shared" si="18"/>
        <v/>
      </c>
      <c r="E133" s="1175" t="str">
        <f t="shared" si="19"/>
        <v/>
      </c>
      <c r="F133" s="601"/>
      <c r="G133" s="601"/>
      <c r="H133" s="602"/>
      <c r="I133" s="601"/>
      <c r="J133" s="602"/>
      <c r="K133" s="603"/>
      <c r="L133" s="604"/>
      <c r="M133" s="604"/>
      <c r="N133" s="605"/>
      <c r="O133" s="606"/>
      <c r="P133" s="1178">
        <f t="shared" si="16"/>
        <v>0</v>
      </c>
      <c r="Q133" s="1178">
        <f t="shared" si="17"/>
        <v>0</v>
      </c>
    </row>
    <row r="134" spans="1:17" s="585" customFormat="1" ht="19.5" x14ac:dyDescent="0.2">
      <c r="A134" s="601"/>
      <c r="B134" s="601"/>
      <c r="C134" s="601"/>
      <c r="D134" s="1175" t="str">
        <f t="shared" si="18"/>
        <v/>
      </c>
      <c r="E134" s="1175" t="str">
        <f t="shared" si="19"/>
        <v/>
      </c>
      <c r="F134" s="601"/>
      <c r="G134" s="601"/>
      <c r="H134" s="602"/>
      <c r="I134" s="601"/>
      <c r="J134" s="602"/>
      <c r="K134" s="603"/>
      <c r="L134" s="604"/>
      <c r="M134" s="604"/>
      <c r="N134" s="605"/>
      <c r="O134" s="606"/>
      <c r="P134" s="1178">
        <f t="shared" si="16"/>
        <v>0</v>
      </c>
      <c r="Q134" s="1178">
        <f t="shared" si="17"/>
        <v>0</v>
      </c>
    </row>
    <row r="135" spans="1:17" s="585" customFormat="1" ht="19.5" x14ac:dyDescent="0.2">
      <c r="A135" s="601"/>
      <c r="B135" s="601"/>
      <c r="C135" s="601"/>
      <c r="D135" s="1175" t="str">
        <f t="shared" si="18"/>
        <v/>
      </c>
      <c r="E135" s="1175" t="str">
        <f t="shared" si="19"/>
        <v/>
      </c>
      <c r="F135" s="601"/>
      <c r="G135" s="601"/>
      <c r="H135" s="602"/>
      <c r="I135" s="601"/>
      <c r="J135" s="602"/>
      <c r="K135" s="603"/>
      <c r="L135" s="604"/>
      <c r="M135" s="604"/>
      <c r="N135" s="605"/>
      <c r="O135" s="606"/>
      <c r="P135" s="1178">
        <f t="shared" si="16"/>
        <v>0</v>
      </c>
      <c r="Q135" s="1178">
        <f t="shared" si="17"/>
        <v>0</v>
      </c>
    </row>
    <row r="136" spans="1:17" s="585" customFormat="1" ht="19.5" x14ac:dyDescent="0.2">
      <c r="A136" s="601"/>
      <c r="B136" s="601"/>
      <c r="C136" s="601"/>
      <c r="D136" s="1175" t="str">
        <f t="shared" si="18"/>
        <v/>
      </c>
      <c r="E136" s="1175" t="str">
        <f t="shared" si="19"/>
        <v/>
      </c>
      <c r="F136" s="601"/>
      <c r="G136" s="601"/>
      <c r="H136" s="602"/>
      <c r="I136" s="601"/>
      <c r="J136" s="602"/>
      <c r="K136" s="603"/>
      <c r="L136" s="604"/>
      <c r="M136" s="604"/>
      <c r="N136" s="605"/>
      <c r="O136" s="606"/>
      <c r="P136" s="1178">
        <f t="shared" si="16"/>
        <v>0</v>
      </c>
      <c r="Q136" s="1178">
        <f t="shared" si="17"/>
        <v>0</v>
      </c>
    </row>
    <row r="137" spans="1:17" s="585" customFormat="1" ht="19.5" x14ac:dyDescent="0.2">
      <c r="A137" s="601"/>
      <c r="B137" s="601"/>
      <c r="C137" s="601"/>
      <c r="D137" s="1175" t="str">
        <f t="shared" si="18"/>
        <v/>
      </c>
      <c r="E137" s="1175" t="str">
        <f t="shared" si="19"/>
        <v/>
      </c>
      <c r="F137" s="601"/>
      <c r="G137" s="601"/>
      <c r="H137" s="602"/>
      <c r="I137" s="601"/>
      <c r="J137" s="602"/>
      <c r="K137" s="603"/>
      <c r="L137" s="604"/>
      <c r="M137" s="604"/>
      <c r="N137" s="605"/>
      <c r="O137" s="606"/>
      <c r="P137" s="1178">
        <f t="shared" si="16"/>
        <v>0</v>
      </c>
      <c r="Q137" s="1178">
        <f t="shared" si="17"/>
        <v>0</v>
      </c>
    </row>
    <row r="138" spans="1:17" s="585" customFormat="1" ht="19.5" x14ac:dyDescent="0.2">
      <c r="A138" s="601"/>
      <c r="B138" s="601"/>
      <c r="C138" s="601"/>
      <c r="D138" s="1175" t="str">
        <f t="shared" si="18"/>
        <v/>
      </c>
      <c r="E138" s="1175" t="str">
        <f t="shared" si="19"/>
        <v/>
      </c>
      <c r="F138" s="601"/>
      <c r="G138" s="601"/>
      <c r="H138" s="602"/>
      <c r="I138" s="601"/>
      <c r="J138" s="602"/>
      <c r="K138" s="603"/>
      <c r="L138" s="604"/>
      <c r="M138" s="604"/>
      <c r="N138" s="605"/>
      <c r="O138" s="606"/>
      <c r="P138" s="1178">
        <f t="shared" si="16"/>
        <v>0</v>
      </c>
      <c r="Q138" s="1178">
        <f t="shared" si="17"/>
        <v>0</v>
      </c>
    </row>
    <row r="139" spans="1:17" s="585" customFormat="1" ht="19.5" x14ac:dyDescent="0.2">
      <c r="A139" s="601"/>
      <c r="B139" s="601"/>
      <c r="C139" s="601"/>
      <c r="D139" s="1175" t="str">
        <f t="shared" si="18"/>
        <v/>
      </c>
      <c r="E139" s="1175" t="str">
        <f t="shared" si="19"/>
        <v/>
      </c>
      <c r="F139" s="601"/>
      <c r="G139" s="601"/>
      <c r="H139" s="602"/>
      <c r="I139" s="601"/>
      <c r="J139" s="602"/>
      <c r="K139" s="603"/>
      <c r="L139" s="604"/>
      <c r="M139" s="604"/>
      <c r="N139" s="605"/>
      <c r="O139" s="606"/>
      <c r="P139" s="1178">
        <f t="shared" si="16"/>
        <v>0</v>
      </c>
      <c r="Q139" s="1178">
        <f t="shared" si="17"/>
        <v>0</v>
      </c>
    </row>
    <row r="140" spans="1:17" s="585" customFormat="1" ht="19.5" x14ac:dyDescent="0.2">
      <c r="A140" s="601"/>
      <c r="B140" s="601"/>
      <c r="C140" s="601"/>
      <c r="D140" s="1175" t="str">
        <f t="shared" si="18"/>
        <v/>
      </c>
      <c r="E140" s="1175" t="str">
        <f t="shared" si="19"/>
        <v/>
      </c>
      <c r="F140" s="601"/>
      <c r="G140" s="601"/>
      <c r="H140" s="602"/>
      <c r="I140" s="601"/>
      <c r="J140" s="602"/>
      <c r="K140" s="603"/>
      <c r="L140" s="604"/>
      <c r="M140" s="604"/>
      <c r="N140" s="605"/>
      <c r="O140" s="606"/>
      <c r="P140" s="1178">
        <f t="shared" si="16"/>
        <v>0</v>
      </c>
      <c r="Q140" s="1178">
        <f t="shared" si="17"/>
        <v>0</v>
      </c>
    </row>
    <row r="141" spans="1:17" s="585" customFormat="1" ht="19.5" x14ac:dyDescent="0.2">
      <c r="A141" s="601"/>
      <c r="B141" s="601"/>
      <c r="C141" s="601"/>
      <c r="D141" s="1175" t="str">
        <f t="shared" si="18"/>
        <v/>
      </c>
      <c r="E141" s="1175" t="str">
        <f t="shared" si="19"/>
        <v/>
      </c>
      <c r="F141" s="601"/>
      <c r="G141" s="601"/>
      <c r="H141" s="602"/>
      <c r="I141" s="601"/>
      <c r="J141" s="602"/>
      <c r="K141" s="603"/>
      <c r="L141" s="604"/>
      <c r="M141" s="604"/>
      <c r="N141" s="605"/>
      <c r="O141" s="606"/>
      <c r="P141" s="1178">
        <f t="shared" si="16"/>
        <v>0</v>
      </c>
      <c r="Q141" s="1178">
        <f t="shared" si="17"/>
        <v>0</v>
      </c>
    </row>
    <row r="142" spans="1:17" s="585" customFormat="1" ht="19.5" x14ac:dyDescent="0.2">
      <c r="A142" s="601"/>
      <c r="B142" s="601"/>
      <c r="C142" s="601"/>
      <c r="D142" s="1175" t="str">
        <f t="shared" si="18"/>
        <v/>
      </c>
      <c r="E142" s="1175" t="str">
        <f t="shared" si="19"/>
        <v/>
      </c>
      <c r="F142" s="601"/>
      <c r="G142" s="601"/>
      <c r="H142" s="602"/>
      <c r="I142" s="601"/>
      <c r="J142" s="602"/>
      <c r="K142" s="603"/>
      <c r="L142" s="604"/>
      <c r="M142" s="604"/>
      <c r="N142" s="605"/>
      <c r="O142" s="606"/>
      <c r="P142" s="1178">
        <f t="shared" si="16"/>
        <v>0</v>
      </c>
      <c r="Q142" s="1178">
        <f t="shared" si="17"/>
        <v>0</v>
      </c>
    </row>
    <row r="143" spans="1:17" s="585" customFormat="1" ht="19.5" x14ac:dyDescent="0.2">
      <c r="A143" s="601"/>
      <c r="B143" s="601"/>
      <c r="C143" s="601"/>
      <c r="D143" s="1175" t="str">
        <f t="shared" ref="D143:D149" si="20">IF(ISBLANK(A143),"", "EMPG-S")</f>
        <v/>
      </c>
      <c r="E143" s="1175" t="str">
        <f t="shared" ref="E143:E149" si="21">IF(ISBLANK(A143),"", "EMG")</f>
        <v/>
      </c>
      <c r="F143" s="601"/>
      <c r="G143" s="601"/>
      <c r="H143" s="602"/>
      <c r="I143" s="601"/>
      <c r="J143" s="602"/>
      <c r="K143" s="603"/>
      <c r="L143" s="604"/>
      <c r="M143" s="604"/>
      <c r="N143" s="605"/>
      <c r="O143" s="606"/>
      <c r="P143" s="1178">
        <f t="shared" ref="P143:P149" si="22">N143+M143</f>
        <v>0</v>
      </c>
      <c r="Q143" s="1178">
        <f t="shared" ref="Q143:Q149" si="23">L143-P143</f>
        <v>0</v>
      </c>
    </row>
    <row r="144" spans="1:17" s="585" customFormat="1" ht="19.5" x14ac:dyDescent="0.2">
      <c r="A144" s="601"/>
      <c r="B144" s="601"/>
      <c r="C144" s="601"/>
      <c r="D144" s="1175" t="str">
        <f t="shared" si="20"/>
        <v/>
      </c>
      <c r="E144" s="1175" t="str">
        <f t="shared" si="21"/>
        <v/>
      </c>
      <c r="F144" s="601"/>
      <c r="G144" s="601"/>
      <c r="H144" s="602"/>
      <c r="I144" s="601"/>
      <c r="J144" s="602"/>
      <c r="K144" s="603"/>
      <c r="L144" s="604"/>
      <c r="M144" s="604"/>
      <c r="N144" s="605"/>
      <c r="O144" s="606"/>
      <c r="P144" s="1178">
        <f t="shared" si="22"/>
        <v>0</v>
      </c>
      <c r="Q144" s="1178">
        <f t="shared" si="23"/>
        <v>0</v>
      </c>
    </row>
    <row r="145" spans="1:17" s="585" customFormat="1" ht="19.5" x14ac:dyDescent="0.2">
      <c r="A145" s="601"/>
      <c r="B145" s="601"/>
      <c r="C145" s="601"/>
      <c r="D145" s="1175" t="str">
        <f t="shared" si="20"/>
        <v/>
      </c>
      <c r="E145" s="1175" t="str">
        <f t="shared" si="21"/>
        <v/>
      </c>
      <c r="F145" s="601"/>
      <c r="G145" s="601"/>
      <c r="H145" s="602"/>
      <c r="I145" s="601"/>
      <c r="J145" s="602"/>
      <c r="K145" s="603"/>
      <c r="L145" s="604"/>
      <c r="M145" s="604"/>
      <c r="N145" s="605"/>
      <c r="O145" s="606"/>
      <c r="P145" s="1178">
        <f t="shared" si="22"/>
        <v>0</v>
      </c>
      <c r="Q145" s="1178">
        <f t="shared" si="23"/>
        <v>0</v>
      </c>
    </row>
    <row r="146" spans="1:17" s="585" customFormat="1" ht="19.5" x14ac:dyDescent="0.2">
      <c r="A146" s="601"/>
      <c r="B146" s="601"/>
      <c r="C146" s="601"/>
      <c r="D146" s="1175" t="str">
        <f t="shared" si="20"/>
        <v/>
      </c>
      <c r="E146" s="1175" t="str">
        <f t="shared" si="21"/>
        <v/>
      </c>
      <c r="F146" s="601"/>
      <c r="G146" s="601"/>
      <c r="H146" s="602"/>
      <c r="I146" s="601"/>
      <c r="J146" s="602"/>
      <c r="K146" s="603"/>
      <c r="L146" s="604"/>
      <c r="M146" s="604"/>
      <c r="N146" s="605"/>
      <c r="O146" s="606"/>
      <c r="P146" s="1178">
        <f t="shared" si="22"/>
        <v>0</v>
      </c>
      <c r="Q146" s="1178">
        <f t="shared" si="23"/>
        <v>0</v>
      </c>
    </row>
    <row r="147" spans="1:17" s="585" customFormat="1" ht="19.5" x14ac:dyDescent="0.2">
      <c r="A147" s="601"/>
      <c r="B147" s="601"/>
      <c r="C147" s="601"/>
      <c r="D147" s="1175" t="str">
        <f t="shared" si="20"/>
        <v/>
      </c>
      <c r="E147" s="1175" t="str">
        <f t="shared" si="21"/>
        <v/>
      </c>
      <c r="F147" s="601"/>
      <c r="G147" s="601"/>
      <c r="H147" s="602"/>
      <c r="I147" s="601"/>
      <c r="J147" s="602"/>
      <c r="K147" s="603"/>
      <c r="L147" s="604"/>
      <c r="M147" s="604"/>
      <c r="N147" s="605"/>
      <c r="O147" s="606"/>
      <c r="P147" s="1178">
        <f t="shared" si="22"/>
        <v>0</v>
      </c>
      <c r="Q147" s="1178">
        <f t="shared" si="23"/>
        <v>0</v>
      </c>
    </row>
    <row r="148" spans="1:17" s="585" customFormat="1" ht="19.5" x14ac:dyDescent="0.2">
      <c r="A148" s="601"/>
      <c r="B148" s="601"/>
      <c r="C148" s="601"/>
      <c r="D148" s="1175" t="str">
        <f t="shared" si="20"/>
        <v/>
      </c>
      <c r="E148" s="1175" t="str">
        <f t="shared" si="21"/>
        <v/>
      </c>
      <c r="F148" s="601"/>
      <c r="G148" s="601"/>
      <c r="H148" s="602"/>
      <c r="I148" s="601"/>
      <c r="J148" s="602"/>
      <c r="K148" s="603"/>
      <c r="L148" s="604"/>
      <c r="M148" s="604"/>
      <c r="N148" s="605"/>
      <c r="O148" s="606"/>
      <c r="P148" s="1178">
        <f t="shared" si="22"/>
        <v>0</v>
      </c>
      <c r="Q148" s="1178">
        <f t="shared" si="23"/>
        <v>0</v>
      </c>
    </row>
    <row r="149" spans="1:17" s="585" customFormat="1" ht="19.5" x14ac:dyDescent="0.2">
      <c r="A149" s="601"/>
      <c r="B149" s="601"/>
      <c r="C149" s="601"/>
      <c r="D149" s="1175" t="str">
        <f t="shared" si="20"/>
        <v/>
      </c>
      <c r="E149" s="1175" t="str">
        <f t="shared" si="21"/>
        <v/>
      </c>
      <c r="F149" s="601"/>
      <c r="G149" s="601"/>
      <c r="H149" s="602"/>
      <c r="I149" s="601"/>
      <c r="J149" s="602"/>
      <c r="K149" s="603"/>
      <c r="L149" s="604"/>
      <c r="M149" s="604"/>
      <c r="N149" s="605"/>
      <c r="O149" s="606"/>
      <c r="P149" s="1178">
        <f t="shared" si="22"/>
        <v>0</v>
      </c>
      <c r="Q149" s="1178">
        <f t="shared" si="23"/>
        <v>0</v>
      </c>
    </row>
    <row r="150" spans="1:17" s="585" customFormat="1" ht="19.5" x14ac:dyDescent="0.2">
      <c r="A150" s="601"/>
      <c r="B150" s="601"/>
      <c r="C150" s="601"/>
      <c r="D150" s="1175" t="str">
        <f t="shared" si="18"/>
        <v/>
      </c>
      <c r="E150" s="1175" t="str">
        <f t="shared" si="19"/>
        <v/>
      </c>
      <c r="F150" s="601"/>
      <c r="G150" s="601"/>
      <c r="H150" s="602"/>
      <c r="I150" s="601"/>
      <c r="J150" s="602"/>
      <c r="K150" s="603"/>
      <c r="L150" s="604"/>
      <c r="M150" s="604"/>
      <c r="N150" s="605"/>
      <c r="O150" s="606"/>
      <c r="P150" s="1178">
        <f t="shared" si="16"/>
        <v>0</v>
      </c>
      <c r="Q150" s="1178">
        <f t="shared" si="17"/>
        <v>0</v>
      </c>
    </row>
    <row r="151" spans="1:17" hidden="1" x14ac:dyDescent="0.2">
      <c r="M151" s="247">
        <f t="shared" ref="M151:M172" si="24">SUM(J151:K151)</f>
        <v>0</v>
      </c>
      <c r="N151" s="247">
        <f t="shared" ref="N151:N172" si="25">I151-M151</f>
        <v>0</v>
      </c>
    </row>
    <row r="152" spans="1:17" hidden="1" x14ac:dyDescent="0.2">
      <c r="M152" s="247">
        <f t="shared" si="24"/>
        <v>0</v>
      </c>
      <c r="N152" s="247">
        <f t="shared" si="25"/>
        <v>0</v>
      </c>
    </row>
    <row r="153" spans="1:17" hidden="1" x14ac:dyDescent="0.2">
      <c r="M153" s="247">
        <f t="shared" si="24"/>
        <v>0</v>
      </c>
      <c r="N153" s="247">
        <f t="shared" si="25"/>
        <v>0</v>
      </c>
    </row>
    <row r="154" spans="1:17" hidden="1" x14ac:dyDescent="0.2">
      <c r="M154" s="247">
        <f t="shared" si="24"/>
        <v>0</v>
      </c>
      <c r="N154" s="247">
        <f t="shared" si="25"/>
        <v>0</v>
      </c>
    </row>
    <row r="155" spans="1:17" hidden="1" x14ac:dyDescent="0.2">
      <c r="M155" s="247">
        <f t="shared" si="24"/>
        <v>0</v>
      </c>
      <c r="N155" s="247">
        <f t="shared" si="25"/>
        <v>0</v>
      </c>
    </row>
    <row r="156" spans="1:17" hidden="1" x14ac:dyDescent="0.2">
      <c r="M156" s="247">
        <f t="shared" si="24"/>
        <v>0</v>
      </c>
      <c r="N156" s="247">
        <f t="shared" si="25"/>
        <v>0</v>
      </c>
    </row>
    <row r="157" spans="1:17" hidden="1" x14ac:dyDescent="0.2">
      <c r="M157" s="247">
        <f t="shared" si="24"/>
        <v>0</v>
      </c>
      <c r="N157" s="247">
        <f t="shared" si="25"/>
        <v>0</v>
      </c>
    </row>
    <row r="158" spans="1:17" hidden="1" x14ac:dyDescent="0.2">
      <c r="M158" s="247">
        <f t="shared" si="24"/>
        <v>0</v>
      </c>
      <c r="N158" s="247">
        <f t="shared" si="25"/>
        <v>0</v>
      </c>
    </row>
    <row r="159" spans="1:17" hidden="1" x14ac:dyDescent="0.2">
      <c r="M159" s="247">
        <f t="shared" si="24"/>
        <v>0</v>
      </c>
      <c r="N159" s="247">
        <f t="shared" si="25"/>
        <v>0</v>
      </c>
    </row>
    <row r="160" spans="1:17" hidden="1" x14ac:dyDescent="0.2">
      <c r="M160" s="247">
        <f t="shared" si="24"/>
        <v>0</v>
      </c>
      <c r="N160" s="247">
        <f t="shared" si="25"/>
        <v>0</v>
      </c>
    </row>
    <row r="161" spans="13:14" hidden="1" x14ac:dyDescent="0.2">
      <c r="M161" s="247">
        <f t="shared" si="24"/>
        <v>0</v>
      </c>
      <c r="N161" s="247">
        <f t="shared" si="25"/>
        <v>0</v>
      </c>
    </row>
    <row r="162" spans="13:14" hidden="1" x14ac:dyDescent="0.2">
      <c r="M162" s="247">
        <f t="shared" si="24"/>
        <v>0</v>
      </c>
      <c r="N162" s="247">
        <f t="shared" si="25"/>
        <v>0</v>
      </c>
    </row>
    <row r="163" spans="13:14" hidden="1" x14ac:dyDescent="0.2">
      <c r="M163" s="247">
        <f t="shared" si="24"/>
        <v>0</v>
      </c>
      <c r="N163" s="247">
        <f t="shared" si="25"/>
        <v>0</v>
      </c>
    </row>
    <row r="164" spans="13:14" hidden="1" x14ac:dyDescent="0.2">
      <c r="M164" s="247">
        <f t="shared" si="24"/>
        <v>0</v>
      </c>
      <c r="N164" s="247">
        <f t="shared" si="25"/>
        <v>0</v>
      </c>
    </row>
    <row r="165" spans="13:14" hidden="1" x14ac:dyDescent="0.2">
      <c r="M165" s="247">
        <f t="shared" si="24"/>
        <v>0</v>
      </c>
      <c r="N165" s="247">
        <f t="shared" si="25"/>
        <v>0</v>
      </c>
    </row>
    <row r="166" spans="13:14" hidden="1" x14ac:dyDescent="0.2">
      <c r="M166" s="247">
        <f t="shared" si="24"/>
        <v>0</v>
      </c>
      <c r="N166" s="247">
        <f t="shared" si="25"/>
        <v>0</v>
      </c>
    </row>
    <row r="167" spans="13:14" hidden="1" x14ac:dyDescent="0.2">
      <c r="M167" s="247">
        <f t="shared" si="24"/>
        <v>0</v>
      </c>
      <c r="N167" s="247">
        <f t="shared" si="25"/>
        <v>0</v>
      </c>
    </row>
    <row r="168" spans="13:14" hidden="1" x14ac:dyDescent="0.2">
      <c r="M168" s="247">
        <f t="shared" si="24"/>
        <v>0</v>
      </c>
      <c r="N168" s="247">
        <f t="shared" si="25"/>
        <v>0</v>
      </c>
    </row>
    <row r="169" spans="13:14" hidden="1" x14ac:dyDescent="0.2">
      <c r="M169" s="247">
        <f t="shared" si="24"/>
        <v>0</v>
      </c>
      <c r="N169" s="247">
        <f t="shared" si="25"/>
        <v>0</v>
      </c>
    </row>
    <row r="170" spans="13:14" hidden="1" x14ac:dyDescent="0.2">
      <c r="M170" s="247">
        <f t="shared" si="24"/>
        <v>0</v>
      </c>
      <c r="N170" s="247">
        <f t="shared" si="25"/>
        <v>0</v>
      </c>
    </row>
    <row r="171" spans="13:14" hidden="1" x14ac:dyDescent="0.2">
      <c r="M171" s="247">
        <f t="shared" si="24"/>
        <v>0</v>
      </c>
      <c r="N171" s="247">
        <f t="shared" si="25"/>
        <v>0</v>
      </c>
    </row>
    <row r="172" spans="13:14" hidden="1" x14ac:dyDescent="0.2">
      <c r="M172" s="247">
        <f t="shared" si="24"/>
        <v>0</v>
      </c>
      <c r="N172" s="247">
        <f t="shared" si="25"/>
        <v>0</v>
      </c>
    </row>
    <row r="173" spans="13:14" hidden="1" x14ac:dyDescent="0.2"/>
    <row r="174" spans="13:14" hidden="1" x14ac:dyDescent="0.2"/>
    <row r="175" spans="13:14" hidden="1" x14ac:dyDescent="0.2"/>
    <row r="176" spans="13:14"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sheetData>
  <sheetProtection sheet="1" objects="1" scenarios="1" formatCells="0" formatColumns="0" formatRows="0" insertRows="0" deleteRows="0" sort="0" autoFilter="0"/>
  <dataConsolidate/>
  <customSheetViews>
    <customSheetView guid="{864452AF-FE8B-4AB5-A77B-41D8DD524B81}" scale="70" showPageBreaks="1" showGridLines="0" zeroValues="0" fitToPage="1" printArea="1">
      <pane ySplit="21" topLeftCell="A192" activePane="bottomLeft" state="frozen"/>
      <selection pane="bottomLeft" activeCell="A5" sqref="A5:I7"/>
      <pageMargins left="0.25" right="0.25" top="0.25" bottom="0.25" header="0.25" footer="0.25"/>
      <printOptions horizontalCentered="1"/>
      <pageSetup scale="44" fitToHeight="0" orientation="landscape" useFirstPageNumber="1" r:id="rId1"/>
      <headerFooter alignWithMargins="0">
        <oddFooter>&amp;L&amp;"Tahoma,Regular"&amp;12FMFW v1.18 - 2018</oddFooter>
      </headerFooter>
    </customSheetView>
  </customSheetViews>
  <mergeCells count="13">
    <mergeCell ref="A8:M8"/>
    <mergeCell ref="O5:Q5"/>
    <mergeCell ref="O6:Q6"/>
    <mergeCell ref="O7:Q7"/>
    <mergeCell ref="A5:M5"/>
    <mergeCell ref="A6:M6"/>
    <mergeCell ref="A7:M7"/>
    <mergeCell ref="A1:Q1"/>
    <mergeCell ref="O3:Q3"/>
    <mergeCell ref="O4:Q4"/>
    <mergeCell ref="A2:Q2"/>
    <mergeCell ref="A3:M3"/>
    <mergeCell ref="A4:M4"/>
  </mergeCells>
  <conditionalFormatting sqref="N12:N150">
    <cfRule type="cellIs" dxfId="254" priority="1" operator="notEqual">
      <formula>0</formula>
    </cfRule>
  </conditionalFormatting>
  <dataValidations count="13">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O5:Q5">
      <formula1>0</formula1>
    </dataValidation>
    <dataValidation allowBlank="1" showInputMessage="1" showErrorMessage="1" promptTitle="Cal OES ONLY" prompt="For Cal OES use only.  Do not enter." sqref="P8:Q8"/>
    <dataValidation allowBlank="1" showErrorMessage="1" prompt="blank" sqref="R9:R11"/>
    <dataValidation type="whole" operator="notEqual" allowBlank="1" showInputMessage="1" showErrorMessage="1" errorTitle="Invalid Entry" error="Please enter a request amount, rounded to the nearest dollar, that is less than or equal to the remaining balance for this project." sqref="N12:N150">
      <formula1>0</formula1>
    </dataValidation>
    <dataValidation type="list" allowBlank="1" showInputMessage="1" showErrorMessage="1" sqref="A12:A150">
      <formula1>SOURCE_ProjectLetter</formula1>
    </dataValidation>
    <dataValidation type="list" allowBlank="1" showInputMessage="1" showErrorMessage="1" sqref="F12:F150">
      <formula1>SOURCE_SolutionAreaSubCategoryPlanning</formula1>
    </dataValidation>
    <dataValidation type="list" allowBlank="1" showInputMessage="1" showErrorMessage="1" sqref="I12:I150">
      <formula1>"Yes, No"</formula1>
    </dataValidation>
    <dataValidation type="list" allowBlank="1" showInputMessage="1" showErrorMessage="1" sqref="B12:B150">
      <formula1>"Direct,Subaward"</formula1>
    </dataValidation>
    <dataValidation type="list" allowBlank="1" showInputMessage="1" sqref="J12:J150">
      <formula1>Source_PlanningHoldTrigger</formula1>
    </dataValidation>
    <dataValidation type="whole" operator="greaterThanOrEqual" allowBlank="1" showInputMessage="1" showErrorMessage="1" errorTitle="BUDGETED COST" error="Enter the Budged Cost for this project, rounded DOWN to the nearest dollar." sqref="L12:L150">
      <formula1>0</formula1>
    </dataValidation>
    <dataValidation type="list" allowBlank="1" showInputMessage="1" showErrorMessage="1" sqref="G12:G150">
      <formula1>INDIRECT(VLOOKUP(F12,Source_PlanningNameLookup, 2, FALSE))</formula1>
    </dataValidation>
    <dataValidation type="date" operator="greaterThan" allowBlank="1" showErrorMessage="1" prompt="Enter the date this request is initiated." sqref="O4:Q4">
      <formula1>43857</formula1>
    </dataValidation>
    <dataValidation type="list" allowBlank="1" showErrorMessage="1" promptTitle="Ledger Type" prompt="Select the request type from the drop down list." sqref="O3:Q3">
      <formula1>"Initial Application, Modification, Reimbursement, Final Reimbursement"</formula1>
    </dataValidation>
  </dataValidations>
  <printOptions horizontalCentered="1"/>
  <pageMargins left="0.15" right="0.15" top="0.5" bottom="0.5" header="0.25" footer="0.25"/>
  <pageSetup scale="36"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legacyDrawing r:id="rId4"/>
  <tableParts count="1">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7" tint="0.39997558519241921"/>
    <pageSetUpPr fitToPage="1"/>
  </sheetPr>
  <dimension ref="A1:XFC250"/>
  <sheetViews>
    <sheetView showGridLines="0" showZeros="0" zoomScale="65" zoomScaleNormal="65" zoomScaleSheetLayoutView="70" workbookViewId="0">
      <selection activeCell="L3" sqref="L3:N3"/>
    </sheetView>
  </sheetViews>
  <sheetFormatPr defaultColWidth="0" defaultRowHeight="12.75" zeroHeight="1" x14ac:dyDescent="0.2"/>
  <cols>
    <col min="1" max="1" width="12.42578125" style="247" customWidth="1"/>
    <col min="2" max="2" width="15.7109375" style="247" customWidth="1"/>
    <col min="3" max="3" width="37.7109375" style="247" customWidth="1"/>
    <col min="4" max="4" width="20.5703125" style="247" customWidth="1"/>
    <col min="5" max="5" width="22.5703125" style="247" bestFit="1" customWidth="1"/>
    <col min="6" max="6" width="38.7109375" style="247" customWidth="1"/>
    <col min="7" max="7" width="29.28515625" style="247" customWidth="1"/>
    <col min="8" max="8" width="26.28515625" style="247" customWidth="1"/>
    <col min="9" max="14" width="21.7109375" style="247" customWidth="1"/>
    <col min="15" max="15" width="0.140625" style="579" customWidth="1"/>
    <col min="16" max="16383" width="9.140625" style="247" hidden="1"/>
    <col min="16384" max="16384" width="15.140625" style="247" hidden="1"/>
  </cols>
  <sheetData>
    <row r="1" spans="1:15" ht="30" customHeight="1" x14ac:dyDescent="0.2">
      <c r="A1" s="1003" t="s">
        <v>1333</v>
      </c>
      <c r="B1" s="1004"/>
      <c r="C1" s="1004"/>
      <c r="D1" s="1004"/>
      <c r="E1" s="1004"/>
      <c r="F1" s="1004"/>
      <c r="G1" s="1004"/>
      <c r="H1" s="1004"/>
      <c r="I1" s="1004"/>
      <c r="J1" s="1004"/>
      <c r="K1" s="1004"/>
      <c r="L1" s="1004"/>
      <c r="M1" s="1004"/>
      <c r="N1" s="1005"/>
      <c r="O1" s="247"/>
    </row>
    <row r="2" spans="1:15" s="249" customFormat="1" ht="20.100000000000001" customHeight="1" x14ac:dyDescent="0.2">
      <c r="A2" s="1006" t="s">
        <v>1346</v>
      </c>
      <c r="B2" s="1007"/>
      <c r="C2" s="1007"/>
      <c r="D2" s="1007"/>
      <c r="E2" s="1007"/>
      <c r="F2" s="1007"/>
      <c r="G2" s="1007"/>
      <c r="H2" s="1007"/>
      <c r="I2" s="1007"/>
      <c r="J2" s="1007"/>
      <c r="K2" s="1007"/>
      <c r="L2" s="1007"/>
      <c r="M2" s="1007"/>
      <c r="N2" s="1008"/>
    </row>
    <row r="3" spans="1:15" s="568" customFormat="1" ht="24.95" customHeight="1" x14ac:dyDescent="0.2">
      <c r="A3" s="965">
        <f>SubrecipientName</f>
        <v>0</v>
      </c>
      <c r="B3" s="1009"/>
      <c r="C3" s="1009"/>
      <c r="D3" s="1009"/>
      <c r="E3" s="1009"/>
      <c r="F3" s="1009"/>
      <c r="G3" s="1009"/>
      <c r="H3" s="1009"/>
      <c r="I3" s="1009"/>
      <c r="J3" s="1009"/>
      <c r="K3" s="435" t="s">
        <v>48</v>
      </c>
      <c r="L3" s="1010"/>
      <c r="M3" s="1011"/>
      <c r="N3" s="1011"/>
    </row>
    <row r="4" spans="1:15" ht="24.95" customHeight="1" x14ac:dyDescent="0.3">
      <c r="A4" s="986">
        <f>FIPSNumber</f>
        <v>0</v>
      </c>
      <c r="B4" s="1001"/>
      <c r="C4" s="1001"/>
      <c r="D4" s="1001"/>
      <c r="E4" s="1001"/>
      <c r="F4" s="1001"/>
      <c r="G4" s="1001"/>
      <c r="H4" s="1001"/>
      <c r="I4" s="1001"/>
      <c r="J4" s="1001"/>
      <c r="K4" s="614" t="s">
        <v>10</v>
      </c>
      <c r="L4" s="1002"/>
      <c r="M4" s="1002"/>
      <c r="N4" s="1002"/>
      <c r="O4" s="247"/>
    </row>
    <row r="5" spans="1:15" ht="24.95" customHeight="1" x14ac:dyDescent="0.2">
      <c r="A5" s="992">
        <f>SubawardNumber</f>
        <v>0</v>
      </c>
      <c r="B5" s="993"/>
      <c r="C5" s="993"/>
      <c r="D5" s="993"/>
      <c r="E5" s="993"/>
      <c r="F5" s="993"/>
      <c r="G5" s="993"/>
      <c r="H5" s="993"/>
      <c r="I5" s="993"/>
      <c r="J5" s="993"/>
      <c r="K5" s="435" t="s">
        <v>1344</v>
      </c>
      <c r="L5" s="996"/>
      <c r="M5" s="996"/>
      <c r="N5" s="996"/>
      <c r="O5" s="247"/>
    </row>
    <row r="6" spans="1:15" ht="24.95" customHeight="1" x14ac:dyDescent="0.3">
      <c r="A6" s="997"/>
      <c r="B6" s="997"/>
      <c r="C6" s="997"/>
      <c r="D6" s="997"/>
      <c r="E6" s="997"/>
      <c r="F6" s="997"/>
      <c r="G6" s="997"/>
      <c r="H6" s="997"/>
      <c r="I6" s="997"/>
      <c r="J6" s="998"/>
      <c r="K6" s="478" t="s">
        <v>1039</v>
      </c>
      <c r="L6" s="999">
        <f>StartDate</f>
        <v>43857</v>
      </c>
      <c r="M6" s="1000"/>
      <c r="N6" s="1000"/>
      <c r="O6" s="247"/>
    </row>
    <row r="7" spans="1:15" ht="24.95" customHeight="1" x14ac:dyDescent="0.3">
      <c r="A7" s="997"/>
      <c r="B7" s="997"/>
      <c r="C7" s="997"/>
      <c r="D7" s="997"/>
      <c r="E7" s="997"/>
      <c r="F7" s="997"/>
      <c r="G7" s="997"/>
      <c r="H7" s="997"/>
      <c r="I7" s="997"/>
      <c r="J7" s="998"/>
      <c r="K7" s="478" t="s">
        <v>1040</v>
      </c>
      <c r="L7" s="999">
        <f>EndDate</f>
        <v>44495</v>
      </c>
      <c r="M7" s="1000"/>
      <c r="N7" s="1000"/>
      <c r="O7" s="247"/>
    </row>
    <row r="8" spans="1:15" ht="39.950000000000003" customHeight="1" x14ac:dyDescent="0.3">
      <c r="A8" s="995"/>
      <c r="B8" s="995"/>
      <c r="C8" s="995"/>
      <c r="D8" s="995"/>
      <c r="E8" s="995"/>
      <c r="F8" s="995"/>
      <c r="G8" s="995"/>
      <c r="H8" s="995"/>
      <c r="I8" s="995"/>
      <c r="J8" s="995"/>
      <c r="K8" s="479" t="s">
        <v>1043</v>
      </c>
      <c r="L8" s="699" t="s">
        <v>1259</v>
      </c>
      <c r="M8" s="694"/>
      <c r="N8" s="695"/>
    </row>
    <row r="9" spans="1:15" s="243" customFormat="1" ht="47.25" x14ac:dyDescent="0.2">
      <c r="A9" s="631" t="s">
        <v>216</v>
      </c>
      <c r="B9" s="632" t="s">
        <v>1006</v>
      </c>
      <c r="C9" s="631" t="s">
        <v>213</v>
      </c>
      <c r="D9" s="633" t="s">
        <v>1007</v>
      </c>
      <c r="E9" s="633" t="s">
        <v>326</v>
      </c>
      <c r="F9" s="633" t="s">
        <v>1008</v>
      </c>
      <c r="G9" s="633" t="s">
        <v>1074</v>
      </c>
      <c r="H9" s="633" t="s">
        <v>585</v>
      </c>
      <c r="I9" s="632" t="s">
        <v>1075</v>
      </c>
      <c r="J9" s="632" t="s">
        <v>1169</v>
      </c>
      <c r="K9" s="632" t="s">
        <v>1071</v>
      </c>
      <c r="L9" s="700" t="s">
        <v>1072</v>
      </c>
      <c r="M9" s="700" t="s">
        <v>1073</v>
      </c>
      <c r="N9" s="700" t="s">
        <v>1042</v>
      </c>
      <c r="O9" s="583"/>
    </row>
    <row r="10" spans="1:15" s="243" customFormat="1" ht="21.95" customHeight="1" x14ac:dyDescent="0.3">
      <c r="A10" s="634">
        <v>0</v>
      </c>
      <c r="B10" s="634"/>
      <c r="C10" s="635"/>
      <c r="D10" s="636"/>
      <c r="E10" s="636"/>
      <c r="F10" s="637"/>
      <c r="G10" s="637"/>
      <c r="H10" s="637"/>
      <c r="I10" s="638">
        <f>SUM(RangeCost)</f>
        <v>0</v>
      </c>
      <c r="J10" s="638">
        <f>SUM(RangePrevious)</f>
        <v>0</v>
      </c>
      <c r="K10" s="638">
        <f>SUM(RangeThisRequest)</f>
        <v>0</v>
      </c>
      <c r="L10" s="639"/>
      <c r="M10" s="638">
        <f>SUM(RangeApproved)</f>
        <v>0</v>
      </c>
      <c r="N10" s="640">
        <f>SUM(RangeBalance)</f>
        <v>0</v>
      </c>
      <c r="O10" s="583"/>
    </row>
    <row r="11" spans="1:15" s="241" customFormat="1" ht="12.95" customHeight="1" x14ac:dyDescent="0.2">
      <c r="A11" s="800" t="s">
        <v>216</v>
      </c>
      <c r="B11" s="666" t="s">
        <v>1006</v>
      </c>
      <c r="C11" s="666" t="s">
        <v>213</v>
      </c>
      <c r="D11" s="666" t="s">
        <v>1007</v>
      </c>
      <c r="E11" s="666" t="s">
        <v>326</v>
      </c>
      <c r="F11" s="666" t="s">
        <v>1008</v>
      </c>
      <c r="G11" s="667" t="s">
        <v>1074</v>
      </c>
      <c r="H11" s="667" t="s">
        <v>585</v>
      </c>
      <c r="I11" s="668" t="s">
        <v>1075</v>
      </c>
      <c r="J11" s="669" t="s">
        <v>1169</v>
      </c>
      <c r="K11" s="670" t="s">
        <v>1071</v>
      </c>
      <c r="L11" s="669" t="s">
        <v>1072</v>
      </c>
      <c r="M11" s="670" t="s">
        <v>1073</v>
      </c>
      <c r="N11" s="698" t="s">
        <v>1042</v>
      </c>
      <c r="O11" s="644"/>
    </row>
    <row r="12" spans="1:15" s="585" customFormat="1" ht="19.5" x14ac:dyDescent="0.2">
      <c r="A12" s="597"/>
      <c r="B12" s="597"/>
      <c r="C12" s="597"/>
      <c r="D12" s="1175" t="str">
        <f t="shared" ref="D12:D60" si="0">IF(ISBLANK(A12),"", "EMPG-S")</f>
        <v/>
      </c>
      <c r="E12" s="1175" t="str">
        <f t="shared" ref="E12:E60" si="1">IF(ISBLANK(A12),"", "EMG")</f>
        <v/>
      </c>
      <c r="F12" s="597"/>
      <c r="G12" s="611"/>
      <c r="H12" s="611"/>
      <c r="I12" s="598"/>
      <c r="J12" s="660"/>
      <c r="K12" s="598"/>
      <c r="L12" s="613"/>
      <c r="M12" s="1176">
        <f t="shared" ref="M12:M60" si="2">K12+J12</f>
        <v>0</v>
      </c>
      <c r="N12" s="1176">
        <f t="shared" ref="N12:N60" si="3">I12-M12</f>
        <v>0</v>
      </c>
      <c r="O12" s="644"/>
    </row>
    <row r="13" spans="1:15" s="585" customFormat="1" ht="19.5" x14ac:dyDescent="0.2">
      <c r="A13" s="597"/>
      <c r="B13" s="597"/>
      <c r="C13" s="597"/>
      <c r="D13" s="1175" t="str">
        <f>IF(ISBLANK(A13),"", "EMPG-S")</f>
        <v/>
      </c>
      <c r="E13" s="1175" t="str">
        <f>IF(ISBLANK(A13),"", "EMG")</f>
        <v/>
      </c>
      <c r="F13" s="597"/>
      <c r="G13" s="611"/>
      <c r="H13" s="611"/>
      <c r="I13" s="598"/>
      <c r="J13" s="660"/>
      <c r="K13" s="598"/>
      <c r="L13" s="613"/>
      <c r="M13" s="1176">
        <f>K13+J13</f>
        <v>0</v>
      </c>
      <c r="N13" s="1176">
        <f>I13-M13</f>
        <v>0</v>
      </c>
      <c r="O13" s="644"/>
    </row>
    <row r="14" spans="1:15" s="585" customFormat="1" ht="19.5" x14ac:dyDescent="0.2">
      <c r="A14" s="597"/>
      <c r="B14" s="597"/>
      <c r="C14" s="597"/>
      <c r="D14" s="1175" t="str">
        <f t="shared" si="0"/>
        <v/>
      </c>
      <c r="E14" s="1175" t="str">
        <f t="shared" si="1"/>
        <v/>
      </c>
      <c r="F14" s="597"/>
      <c r="G14" s="611"/>
      <c r="H14" s="611"/>
      <c r="I14" s="598"/>
      <c r="J14" s="660"/>
      <c r="K14" s="598"/>
      <c r="L14" s="613"/>
      <c r="M14" s="1176">
        <f t="shared" si="2"/>
        <v>0</v>
      </c>
      <c r="N14" s="1176">
        <f t="shared" si="3"/>
        <v>0</v>
      </c>
      <c r="O14" s="644"/>
    </row>
    <row r="15" spans="1:15" s="585" customFormat="1" ht="19.5" x14ac:dyDescent="0.2">
      <c r="A15" s="597"/>
      <c r="B15" s="597"/>
      <c r="C15" s="597"/>
      <c r="D15" s="1175" t="str">
        <f t="shared" si="0"/>
        <v/>
      </c>
      <c r="E15" s="1175" t="str">
        <f t="shared" si="1"/>
        <v/>
      </c>
      <c r="F15" s="597"/>
      <c r="G15" s="611"/>
      <c r="H15" s="611"/>
      <c r="I15" s="598"/>
      <c r="J15" s="660"/>
      <c r="K15" s="598"/>
      <c r="L15" s="613"/>
      <c r="M15" s="1176">
        <f t="shared" si="2"/>
        <v>0</v>
      </c>
      <c r="N15" s="1176">
        <f t="shared" si="3"/>
        <v>0</v>
      </c>
      <c r="O15" s="644"/>
    </row>
    <row r="16" spans="1:15" s="646" customFormat="1" ht="19.5" x14ac:dyDescent="0.2">
      <c r="A16" s="597"/>
      <c r="B16" s="597"/>
      <c r="C16" s="597"/>
      <c r="D16" s="1175" t="str">
        <f t="shared" si="0"/>
        <v/>
      </c>
      <c r="E16" s="1175" t="str">
        <f t="shared" si="1"/>
        <v/>
      </c>
      <c r="F16" s="597"/>
      <c r="G16" s="611"/>
      <c r="H16" s="611"/>
      <c r="I16" s="598"/>
      <c r="J16" s="660"/>
      <c r="K16" s="598"/>
      <c r="L16" s="613"/>
      <c r="M16" s="1176">
        <f t="shared" si="2"/>
        <v>0</v>
      </c>
      <c r="N16" s="1176">
        <f t="shared" si="3"/>
        <v>0</v>
      </c>
      <c r="O16" s="645"/>
    </row>
    <row r="17" spans="1:15" s="646" customFormat="1" ht="19.5" x14ac:dyDescent="0.2">
      <c r="A17" s="597"/>
      <c r="B17" s="597"/>
      <c r="C17" s="597"/>
      <c r="D17" s="1175" t="str">
        <f t="shared" si="0"/>
        <v/>
      </c>
      <c r="E17" s="1175" t="str">
        <f t="shared" si="1"/>
        <v/>
      </c>
      <c r="F17" s="597"/>
      <c r="G17" s="611"/>
      <c r="H17" s="611"/>
      <c r="I17" s="598"/>
      <c r="J17" s="660"/>
      <c r="K17" s="598"/>
      <c r="L17" s="613"/>
      <c r="M17" s="1176">
        <f t="shared" si="2"/>
        <v>0</v>
      </c>
      <c r="N17" s="1176">
        <f t="shared" si="3"/>
        <v>0</v>
      </c>
      <c r="O17" s="645"/>
    </row>
    <row r="18" spans="1:15" s="646" customFormat="1" ht="19.5" x14ac:dyDescent="0.2">
      <c r="A18" s="597"/>
      <c r="B18" s="597"/>
      <c r="C18" s="597"/>
      <c r="D18" s="1175" t="str">
        <f t="shared" si="0"/>
        <v/>
      </c>
      <c r="E18" s="1175" t="str">
        <f t="shared" si="1"/>
        <v/>
      </c>
      <c r="F18" s="597"/>
      <c r="G18" s="611"/>
      <c r="H18" s="611"/>
      <c r="I18" s="598"/>
      <c r="J18" s="660"/>
      <c r="K18" s="598"/>
      <c r="L18" s="613"/>
      <c r="M18" s="1176">
        <f t="shared" si="2"/>
        <v>0</v>
      </c>
      <c r="N18" s="1176">
        <f t="shared" si="3"/>
        <v>0</v>
      </c>
      <c r="O18" s="645"/>
    </row>
    <row r="19" spans="1:15" s="646" customFormat="1" ht="19.5" x14ac:dyDescent="0.2">
      <c r="A19" s="597"/>
      <c r="B19" s="597"/>
      <c r="C19" s="597"/>
      <c r="D19" s="1175" t="str">
        <f t="shared" ref="D19:D31" si="4">IF(ISBLANK(A19),"", "EMPG-S")</f>
        <v/>
      </c>
      <c r="E19" s="1175" t="str">
        <f t="shared" ref="E19:E31" si="5">IF(ISBLANK(A19),"", "EMG")</f>
        <v/>
      </c>
      <c r="F19" s="597"/>
      <c r="G19" s="611"/>
      <c r="H19" s="611"/>
      <c r="I19" s="598"/>
      <c r="J19" s="660"/>
      <c r="K19" s="598"/>
      <c r="L19" s="613"/>
      <c r="M19" s="1176">
        <f t="shared" ref="M19:M31" si="6">K19+J19</f>
        <v>0</v>
      </c>
      <c r="N19" s="1176">
        <f t="shared" ref="N19:N31" si="7">I19-M19</f>
        <v>0</v>
      </c>
      <c r="O19" s="645"/>
    </row>
    <row r="20" spans="1:15" s="646" customFormat="1" ht="19.5" x14ac:dyDescent="0.2">
      <c r="A20" s="597"/>
      <c r="B20" s="597"/>
      <c r="C20" s="597"/>
      <c r="D20" s="1175" t="str">
        <f t="shared" si="4"/>
        <v/>
      </c>
      <c r="E20" s="1175" t="str">
        <f t="shared" si="5"/>
        <v/>
      </c>
      <c r="F20" s="597"/>
      <c r="G20" s="611"/>
      <c r="H20" s="611"/>
      <c r="I20" s="598"/>
      <c r="J20" s="660"/>
      <c r="K20" s="598"/>
      <c r="L20" s="613"/>
      <c r="M20" s="1176">
        <f t="shared" si="6"/>
        <v>0</v>
      </c>
      <c r="N20" s="1176">
        <f t="shared" si="7"/>
        <v>0</v>
      </c>
      <c r="O20" s="645"/>
    </row>
    <row r="21" spans="1:15" s="646" customFormat="1" ht="19.5" x14ac:dyDescent="0.2">
      <c r="A21" s="597"/>
      <c r="B21" s="597"/>
      <c r="C21" s="597"/>
      <c r="D21" s="1175" t="str">
        <f t="shared" si="4"/>
        <v/>
      </c>
      <c r="E21" s="1175" t="str">
        <f t="shared" si="5"/>
        <v/>
      </c>
      <c r="F21" s="597"/>
      <c r="G21" s="611"/>
      <c r="H21" s="611"/>
      <c r="I21" s="598"/>
      <c r="J21" s="660"/>
      <c r="K21" s="598"/>
      <c r="L21" s="613"/>
      <c r="M21" s="1176">
        <f t="shared" si="6"/>
        <v>0</v>
      </c>
      <c r="N21" s="1176">
        <f t="shared" si="7"/>
        <v>0</v>
      </c>
      <c r="O21" s="645"/>
    </row>
    <row r="22" spans="1:15" s="646" customFormat="1" ht="19.5" x14ac:dyDescent="0.2">
      <c r="A22" s="597"/>
      <c r="B22" s="597"/>
      <c r="C22" s="597"/>
      <c r="D22" s="1175" t="str">
        <f t="shared" si="4"/>
        <v/>
      </c>
      <c r="E22" s="1175" t="str">
        <f t="shared" si="5"/>
        <v/>
      </c>
      <c r="F22" s="597"/>
      <c r="G22" s="611"/>
      <c r="H22" s="611"/>
      <c r="I22" s="598"/>
      <c r="J22" s="660"/>
      <c r="K22" s="598"/>
      <c r="L22" s="613"/>
      <c r="M22" s="1176">
        <f t="shared" si="6"/>
        <v>0</v>
      </c>
      <c r="N22" s="1176">
        <f t="shared" si="7"/>
        <v>0</v>
      </c>
      <c r="O22" s="645"/>
    </row>
    <row r="23" spans="1:15" s="646" customFormat="1" ht="19.5" x14ac:dyDescent="0.2">
      <c r="A23" s="597"/>
      <c r="B23" s="597"/>
      <c r="C23" s="597"/>
      <c r="D23" s="1175" t="str">
        <f t="shared" si="4"/>
        <v/>
      </c>
      <c r="E23" s="1175" t="str">
        <f t="shared" si="5"/>
        <v/>
      </c>
      <c r="F23" s="597"/>
      <c r="G23" s="611"/>
      <c r="H23" s="611"/>
      <c r="I23" s="598"/>
      <c r="J23" s="660"/>
      <c r="K23" s="598"/>
      <c r="L23" s="613"/>
      <c r="M23" s="1176">
        <f t="shared" si="6"/>
        <v>0</v>
      </c>
      <c r="N23" s="1176">
        <f t="shared" si="7"/>
        <v>0</v>
      </c>
      <c r="O23" s="645"/>
    </row>
    <row r="24" spans="1:15" s="646" customFormat="1" ht="19.5" x14ac:dyDescent="0.2">
      <c r="A24" s="597"/>
      <c r="B24" s="597"/>
      <c r="C24" s="597"/>
      <c r="D24" s="1175" t="str">
        <f t="shared" si="4"/>
        <v/>
      </c>
      <c r="E24" s="1175" t="str">
        <f t="shared" si="5"/>
        <v/>
      </c>
      <c r="F24" s="597"/>
      <c r="G24" s="611"/>
      <c r="H24" s="611"/>
      <c r="I24" s="598"/>
      <c r="J24" s="660"/>
      <c r="K24" s="598"/>
      <c r="L24" s="613"/>
      <c r="M24" s="1176">
        <f t="shared" si="6"/>
        <v>0</v>
      </c>
      <c r="N24" s="1176">
        <f t="shared" si="7"/>
        <v>0</v>
      </c>
      <c r="O24" s="645"/>
    </row>
    <row r="25" spans="1:15" s="646" customFormat="1" ht="19.5" x14ac:dyDescent="0.2">
      <c r="A25" s="597"/>
      <c r="B25" s="597"/>
      <c r="C25" s="597"/>
      <c r="D25" s="1175" t="str">
        <f t="shared" si="4"/>
        <v/>
      </c>
      <c r="E25" s="1175" t="str">
        <f t="shared" si="5"/>
        <v/>
      </c>
      <c r="F25" s="597"/>
      <c r="G25" s="611"/>
      <c r="H25" s="611"/>
      <c r="I25" s="598"/>
      <c r="J25" s="660"/>
      <c r="K25" s="598"/>
      <c r="L25" s="613"/>
      <c r="M25" s="1176">
        <f t="shared" si="6"/>
        <v>0</v>
      </c>
      <c r="N25" s="1176">
        <f t="shared" si="7"/>
        <v>0</v>
      </c>
      <c r="O25" s="645"/>
    </row>
    <row r="26" spans="1:15" s="646" customFormat="1" ht="19.5" x14ac:dyDescent="0.2">
      <c r="A26" s="597"/>
      <c r="B26" s="597"/>
      <c r="C26" s="597"/>
      <c r="D26" s="1175" t="str">
        <f t="shared" si="4"/>
        <v/>
      </c>
      <c r="E26" s="1175" t="str">
        <f t="shared" si="5"/>
        <v/>
      </c>
      <c r="F26" s="597"/>
      <c r="G26" s="611"/>
      <c r="H26" s="611"/>
      <c r="I26" s="598"/>
      <c r="J26" s="660"/>
      <c r="K26" s="598"/>
      <c r="L26" s="613"/>
      <c r="M26" s="1176">
        <f t="shared" si="6"/>
        <v>0</v>
      </c>
      <c r="N26" s="1176">
        <f t="shared" si="7"/>
        <v>0</v>
      </c>
      <c r="O26" s="645"/>
    </row>
    <row r="27" spans="1:15" s="646" customFormat="1" ht="19.5" x14ac:dyDescent="0.2">
      <c r="A27" s="597"/>
      <c r="B27" s="597"/>
      <c r="C27" s="597"/>
      <c r="D27" s="1175" t="str">
        <f t="shared" si="4"/>
        <v/>
      </c>
      <c r="E27" s="1175" t="str">
        <f t="shared" si="5"/>
        <v/>
      </c>
      <c r="F27" s="597"/>
      <c r="G27" s="611"/>
      <c r="H27" s="611"/>
      <c r="I27" s="598"/>
      <c r="J27" s="660"/>
      <c r="K27" s="598"/>
      <c r="L27" s="613"/>
      <c r="M27" s="1176">
        <f t="shared" si="6"/>
        <v>0</v>
      </c>
      <c r="N27" s="1176">
        <f t="shared" si="7"/>
        <v>0</v>
      </c>
      <c r="O27" s="645"/>
    </row>
    <row r="28" spans="1:15" s="646" customFormat="1" ht="19.5" x14ac:dyDescent="0.2">
      <c r="A28" s="597"/>
      <c r="B28" s="597"/>
      <c r="C28" s="597"/>
      <c r="D28" s="1175" t="str">
        <f t="shared" si="4"/>
        <v/>
      </c>
      <c r="E28" s="1175" t="str">
        <f t="shared" si="5"/>
        <v/>
      </c>
      <c r="F28" s="597"/>
      <c r="G28" s="611"/>
      <c r="H28" s="611"/>
      <c r="I28" s="598"/>
      <c r="J28" s="660"/>
      <c r="K28" s="598"/>
      <c r="L28" s="613"/>
      <c r="M28" s="1176">
        <f t="shared" si="6"/>
        <v>0</v>
      </c>
      <c r="N28" s="1176">
        <f t="shared" si="7"/>
        <v>0</v>
      </c>
      <c r="O28" s="645"/>
    </row>
    <row r="29" spans="1:15" s="646" customFormat="1" ht="19.5" x14ac:dyDescent="0.2">
      <c r="A29" s="597"/>
      <c r="B29" s="597"/>
      <c r="C29" s="597"/>
      <c r="D29" s="1175" t="str">
        <f t="shared" si="4"/>
        <v/>
      </c>
      <c r="E29" s="1175" t="str">
        <f t="shared" si="5"/>
        <v/>
      </c>
      <c r="F29" s="597"/>
      <c r="G29" s="611"/>
      <c r="H29" s="611"/>
      <c r="I29" s="598"/>
      <c r="J29" s="660"/>
      <c r="K29" s="598"/>
      <c r="L29" s="613"/>
      <c r="M29" s="1176">
        <f t="shared" si="6"/>
        <v>0</v>
      </c>
      <c r="N29" s="1176">
        <f t="shared" si="7"/>
        <v>0</v>
      </c>
      <c r="O29" s="645"/>
    </row>
    <row r="30" spans="1:15" s="646" customFormat="1" ht="19.5" x14ac:dyDescent="0.2">
      <c r="A30" s="597"/>
      <c r="B30" s="597"/>
      <c r="C30" s="597"/>
      <c r="D30" s="1175" t="str">
        <f t="shared" si="4"/>
        <v/>
      </c>
      <c r="E30" s="1175" t="str">
        <f t="shared" si="5"/>
        <v/>
      </c>
      <c r="F30" s="597"/>
      <c r="G30" s="611"/>
      <c r="H30" s="611"/>
      <c r="I30" s="598"/>
      <c r="J30" s="660"/>
      <c r="K30" s="598"/>
      <c r="L30" s="613"/>
      <c r="M30" s="1176">
        <f t="shared" si="6"/>
        <v>0</v>
      </c>
      <c r="N30" s="1176">
        <f t="shared" si="7"/>
        <v>0</v>
      </c>
      <c r="O30" s="645"/>
    </row>
    <row r="31" spans="1:15" s="646" customFormat="1" ht="19.5" x14ac:dyDescent="0.2">
      <c r="A31" s="597"/>
      <c r="B31" s="597"/>
      <c r="C31" s="597"/>
      <c r="D31" s="1175" t="str">
        <f t="shared" si="4"/>
        <v/>
      </c>
      <c r="E31" s="1175" t="str">
        <f t="shared" si="5"/>
        <v/>
      </c>
      <c r="F31" s="597"/>
      <c r="G31" s="611"/>
      <c r="H31" s="611"/>
      <c r="I31" s="598"/>
      <c r="J31" s="660"/>
      <c r="K31" s="598"/>
      <c r="L31" s="613"/>
      <c r="M31" s="1176">
        <f t="shared" si="6"/>
        <v>0</v>
      </c>
      <c r="N31" s="1176">
        <f t="shared" si="7"/>
        <v>0</v>
      </c>
      <c r="O31" s="645"/>
    </row>
    <row r="32" spans="1:15" s="646" customFormat="1" ht="19.5" x14ac:dyDescent="0.2">
      <c r="A32" s="597"/>
      <c r="B32" s="597"/>
      <c r="C32" s="597"/>
      <c r="D32" s="1175" t="str">
        <f t="shared" si="0"/>
        <v/>
      </c>
      <c r="E32" s="1175" t="str">
        <f t="shared" si="1"/>
        <v/>
      </c>
      <c r="F32" s="597"/>
      <c r="G32" s="611"/>
      <c r="H32" s="611"/>
      <c r="I32" s="598"/>
      <c r="J32" s="660"/>
      <c r="K32" s="598"/>
      <c r="L32" s="613"/>
      <c r="M32" s="1176">
        <f t="shared" si="2"/>
        <v>0</v>
      </c>
      <c r="N32" s="1176">
        <f t="shared" si="3"/>
        <v>0</v>
      </c>
      <c r="O32" s="645"/>
    </row>
    <row r="33" spans="1:15" s="646" customFormat="1" ht="19.5" x14ac:dyDescent="0.2">
      <c r="A33" s="597"/>
      <c r="B33" s="597"/>
      <c r="C33" s="597"/>
      <c r="D33" s="1175" t="str">
        <f t="shared" si="0"/>
        <v/>
      </c>
      <c r="E33" s="1175" t="str">
        <f t="shared" si="1"/>
        <v/>
      </c>
      <c r="F33" s="597"/>
      <c r="G33" s="611"/>
      <c r="H33" s="611"/>
      <c r="I33" s="598"/>
      <c r="J33" s="660"/>
      <c r="K33" s="598"/>
      <c r="L33" s="613"/>
      <c r="M33" s="1176">
        <f t="shared" si="2"/>
        <v>0</v>
      </c>
      <c r="N33" s="1176">
        <f t="shared" si="3"/>
        <v>0</v>
      </c>
      <c r="O33" s="645"/>
    </row>
    <row r="34" spans="1:15" s="646" customFormat="1" ht="19.5" x14ac:dyDescent="0.2">
      <c r="A34" s="597"/>
      <c r="B34" s="597"/>
      <c r="C34" s="597"/>
      <c r="D34" s="1175" t="str">
        <f t="shared" ref="D34:D36" si="8">IF(ISBLANK(A34),"", "EMPG-S")</f>
        <v/>
      </c>
      <c r="E34" s="1175" t="str">
        <f t="shared" ref="E34:E36" si="9">IF(ISBLANK(A34),"", "EMG")</f>
        <v/>
      </c>
      <c r="F34" s="597"/>
      <c r="G34" s="611"/>
      <c r="H34" s="611"/>
      <c r="I34" s="598"/>
      <c r="J34" s="660"/>
      <c r="K34" s="598"/>
      <c r="L34" s="613"/>
      <c r="M34" s="1176">
        <f t="shared" ref="M34:M36" si="10">K34+J34</f>
        <v>0</v>
      </c>
      <c r="N34" s="1176">
        <f t="shared" ref="N34:N36" si="11">I34-M34</f>
        <v>0</v>
      </c>
      <c r="O34" s="645"/>
    </row>
    <row r="35" spans="1:15" s="646" customFormat="1" ht="19.5" x14ac:dyDescent="0.2">
      <c r="A35" s="597"/>
      <c r="B35" s="597"/>
      <c r="C35" s="597"/>
      <c r="D35" s="1175" t="str">
        <f t="shared" si="8"/>
        <v/>
      </c>
      <c r="E35" s="1175" t="str">
        <f t="shared" si="9"/>
        <v/>
      </c>
      <c r="F35" s="597"/>
      <c r="G35" s="611"/>
      <c r="H35" s="611"/>
      <c r="I35" s="598"/>
      <c r="J35" s="660"/>
      <c r="K35" s="598"/>
      <c r="L35" s="613"/>
      <c r="M35" s="1176">
        <f t="shared" si="10"/>
        <v>0</v>
      </c>
      <c r="N35" s="1176">
        <f t="shared" si="11"/>
        <v>0</v>
      </c>
      <c r="O35" s="645"/>
    </row>
    <row r="36" spans="1:15" s="646" customFormat="1" ht="19.5" x14ac:dyDescent="0.2">
      <c r="A36" s="597"/>
      <c r="B36" s="597"/>
      <c r="C36" s="597"/>
      <c r="D36" s="1175" t="str">
        <f t="shared" si="8"/>
        <v/>
      </c>
      <c r="E36" s="1175" t="str">
        <f t="shared" si="9"/>
        <v/>
      </c>
      <c r="F36" s="597"/>
      <c r="G36" s="611"/>
      <c r="H36" s="611"/>
      <c r="I36" s="598"/>
      <c r="J36" s="660"/>
      <c r="K36" s="598"/>
      <c r="L36" s="613"/>
      <c r="M36" s="1176">
        <f t="shared" si="10"/>
        <v>0</v>
      </c>
      <c r="N36" s="1176">
        <f t="shared" si="11"/>
        <v>0</v>
      </c>
      <c r="O36" s="645"/>
    </row>
    <row r="37" spans="1:15" s="646" customFormat="1" ht="19.5" x14ac:dyDescent="0.2">
      <c r="A37" s="597"/>
      <c r="B37" s="597"/>
      <c r="C37" s="597"/>
      <c r="D37" s="1175" t="str">
        <f t="shared" si="0"/>
        <v/>
      </c>
      <c r="E37" s="1175" t="str">
        <f t="shared" si="1"/>
        <v/>
      </c>
      <c r="F37" s="597"/>
      <c r="G37" s="611"/>
      <c r="H37" s="611"/>
      <c r="I37" s="598"/>
      <c r="J37" s="660"/>
      <c r="K37" s="598"/>
      <c r="L37" s="613"/>
      <c r="M37" s="1176">
        <f t="shared" si="2"/>
        <v>0</v>
      </c>
      <c r="N37" s="1176">
        <f t="shared" si="3"/>
        <v>0</v>
      </c>
      <c r="O37" s="645"/>
    </row>
    <row r="38" spans="1:15" s="646" customFormat="1" ht="19.5" x14ac:dyDescent="0.2">
      <c r="A38" s="597"/>
      <c r="B38" s="597"/>
      <c r="C38" s="597"/>
      <c r="D38" s="1175" t="str">
        <f t="shared" si="0"/>
        <v/>
      </c>
      <c r="E38" s="1175" t="str">
        <f t="shared" si="1"/>
        <v/>
      </c>
      <c r="F38" s="597"/>
      <c r="G38" s="611"/>
      <c r="H38" s="611"/>
      <c r="I38" s="598"/>
      <c r="J38" s="660"/>
      <c r="K38" s="598"/>
      <c r="L38" s="613"/>
      <c r="M38" s="1176">
        <f t="shared" si="2"/>
        <v>0</v>
      </c>
      <c r="N38" s="1176">
        <f t="shared" si="3"/>
        <v>0</v>
      </c>
      <c r="O38" s="645"/>
    </row>
    <row r="39" spans="1:15" s="646" customFormat="1" ht="19.5" x14ac:dyDescent="0.2">
      <c r="A39" s="597"/>
      <c r="B39" s="597"/>
      <c r="C39" s="597"/>
      <c r="D39" s="1175" t="str">
        <f t="shared" si="0"/>
        <v/>
      </c>
      <c r="E39" s="1175" t="str">
        <f t="shared" si="1"/>
        <v/>
      </c>
      <c r="F39" s="597"/>
      <c r="G39" s="611"/>
      <c r="H39" s="611"/>
      <c r="I39" s="598"/>
      <c r="J39" s="660"/>
      <c r="K39" s="598"/>
      <c r="L39" s="613"/>
      <c r="M39" s="1176">
        <f t="shared" si="2"/>
        <v>0</v>
      </c>
      <c r="N39" s="1176">
        <f t="shared" si="3"/>
        <v>0</v>
      </c>
      <c r="O39" s="645"/>
    </row>
    <row r="40" spans="1:15" s="646" customFormat="1" ht="19.5" x14ac:dyDescent="0.2">
      <c r="A40" s="597"/>
      <c r="B40" s="597"/>
      <c r="C40" s="597"/>
      <c r="D40" s="1175" t="str">
        <f t="shared" si="0"/>
        <v/>
      </c>
      <c r="E40" s="1175" t="str">
        <f t="shared" si="1"/>
        <v/>
      </c>
      <c r="F40" s="597"/>
      <c r="G40" s="611"/>
      <c r="H40" s="611"/>
      <c r="I40" s="598"/>
      <c r="J40" s="660"/>
      <c r="K40" s="598"/>
      <c r="L40" s="613"/>
      <c r="M40" s="1176">
        <f t="shared" si="2"/>
        <v>0</v>
      </c>
      <c r="N40" s="1176">
        <f t="shared" si="3"/>
        <v>0</v>
      </c>
      <c r="O40" s="645"/>
    </row>
    <row r="41" spans="1:15" s="646" customFormat="1" ht="19.5" x14ac:dyDescent="0.2">
      <c r="A41" s="597"/>
      <c r="B41" s="597"/>
      <c r="C41" s="597"/>
      <c r="D41" s="1175" t="str">
        <f t="shared" si="0"/>
        <v/>
      </c>
      <c r="E41" s="1175" t="str">
        <f t="shared" si="1"/>
        <v/>
      </c>
      <c r="F41" s="597"/>
      <c r="G41" s="611"/>
      <c r="H41" s="611"/>
      <c r="I41" s="598">
        <v>0</v>
      </c>
      <c r="J41" s="660"/>
      <c r="K41" s="598"/>
      <c r="L41" s="613"/>
      <c r="M41" s="1176">
        <f t="shared" si="2"/>
        <v>0</v>
      </c>
      <c r="N41" s="1176">
        <f t="shared" si="3"/>
        <v>0</v>
      </c>
      <c r="O41" s="645"/>
    </row>
    <row r="42" spans="1:15" s="646" customFormat="1" ht="19.5" x14ac:dyDescent="0.2">
      <c r="A42" s="597"/>
      <c r="B42" s="597"/>
      <c r="C42" s="597"/>
      <c r="D42" s="1175" t="str">
        <f t="shared" si="0"/>
        <v/>
      </c>
      <c r="E42" s="1175" t="str">
        <f t="shared" si="1"/>
        <v/>
      </c>
      <c r="F42" s="597"/>
      <c r="G42" s="611"/>
      <c r="H42" s="611"/>
      <c r="I42" s="598"/>
      <c r="J42" s="660"/>
      <c r="K42" s="598"/>
      <c r="L42" s="613"/>
      <c r="M42" s="1176">
        <f t="shared" si="2"/>
        <v>0</v>
      </c>
      <c r="N42" s="1176">
        <f t="shared" si="3"/>
        <v>0</v>
      </c>
      <c r="O42" s="645"/>
    </row>
    <row r="43" spans="1:15" s="646" customFormat="1" ht="19.5" x14ac:dyDescent="0.2">
      <c r="A43" s="597"/>
      <c r="B43" s="597"/>
      <c r="C43" s="597"/>
      <c r="D43" s="1175" t="str">
        <f t="shared" si="0"/>
        <v/>
      </c>
      <c r="E43" s="1175" t="str">
        <f t="shared" si="1"/>
        <v/>
      </c>
      <c r="F43" s="597"/>
      <c r="G43" s="611"/>
      <c r="H43" s="611"/>
      <c r="I43" s="598"/>
      <c r="J43" s="660"/>
      <c r="K43" s="598"/>
      <c r="L43" s="613"/>
      <c r="M43" s="1176">
        <f t="shared" si="2"/>
        <v>0</v>
      </c>
      <c r="N43" s="1176">
        <f t="shared" si="3"/>
        <v>0</v>
      </c>
      <c r="O43" s="645"/>
    </row>
    <row r="44" spans="1:15" s="646" customFormat="1" ht="19.5" x14ac:dyDescent="0.2">
      <c r="A44" s="597"/>
      <c r="B44" s="597"/>
      <c r="C44" s="597"/>
      <c r="D44" s="1175" t="str">
        <f t="shared" si="0"/>
        <v/>
      </c>
      <c r="E44" s="1175" t="str">
        <f t="shared" si="1"/>
        <v/>
      </c>
      <c r="F44" s="597"/>
      <c r="G44" s="611"/>
      <c r="H44" s="611"/>
      <c r="I44" s="598"/>
      <c r="J44" s="660"/>
      <c r="K44" s="598"/>
      <c r="L44" s="613"/>
      <c r="M44" s="1176">
        <f t="shared" si="2"/>
        <v>0</v>
      </c>
      <c r="N44" s="1176">
        <f t="shared" si="3"/>
        <v>0</v>
      </c>
      <c r="O44" s="645"/>
    </row>
    <row r="45" spans="1:15" s="646" customFormat="1" ht="19.5" x14ac:dyDescent="0.2">
      <c r="A45" s="597"/>
      <c r="B45" s="597"/>
      <c r="C45" s="597"/>
      <c r="D45" s="1175" t="str">
        <f t="shared" si="0"/>
        <v/>
      </c>
      <c r="E45" s="1175" t="str">
        <f t="shared" si="1"/>
        <v/>
      </c>
      <c r="F45" s="597"/>
      <c r="G45" s="611"/>
      <c r="H45" s="611"/>
      <c r="I45" s="598"/>
      <c r="J45" s="660"/>
      <c r="K45" s="598"/>
      <c r="L45" s="613"/>
      <c r="M45" s="1176">
        <f t="shared" si="2"/>
        <v>0</v>
      </c>
      <c r="N45" s="1176">
        <f t="shared" si="3"/>
        <v>0</v>
      </c>
      <c r="O45" s="645"/>
    </row>
    <row r="46" spans="1:15" s="646" customFormat="1" ht="19.5" x14ac:dyDescent="0.2">
      <c r="A46" s="597"/>
      <c r="B46" s="597"/>
      <c r="C46" s="597"/>
      <c r="D46" s="1175" t="str">
        <f t="shared" si="0"/>
        <v/>
      </c>
      <c r="E46" s="1175" t="str">
        <f t="shared" si="1"/>
        <v/>
      </c>
      <c r="F46" s="597"/>
      <c r="G46" s="611"/>
      <c r="H46" s="611"/>
      <c r="I46" s="598"/>
      <c r="J46" s="660"/>
      <c r="K46" s="598"/>
      <c r="L46" s="613"/>
      <c r="M46" s="1176">
        <f t="shared" si="2"/>
        <v>0</v>
      </c>
      <c r="N46" s="1176">
        <f t="shared" si="3"/>
        <v>0</v>
      </c>
      <c r="O46" s="645"/>
    </row>
    <row r="47" spans="1:15" s="646" customFormat="1" ht="19.5" x14ac:dyDescent="0.2">
      <c r="A47" s="597"/>
      <c r="B47" s="597"/>
      <c r="C47" s="597"/>
      <c r="D47" s="1175" t="str">
        <f t="shared" si="0"/>
        <v/>
      </c>
      <c r="E47" s="1175" t="str">
        <f t="shared" si="1"/>
        <v/>
      </c>
      <c r="F47" s="597"/>
      <c r="G47" s="611"/>
      <c r="H47" s="611"/>
      <c r="I47" s="598"/>
      <c r="J47" s="660"/>
      <c r="K47" s="598"/>
      <c r="L47" s="613"/>
      <c r="M47" s="1176">
        <f t="shared" si="2"/>
        <v>0</v>
      </c>
      <c r="N47" s="1176">
        <f t="shared" si="3"/>
        <v>0</v>
      </c>
      <c r="O47" s="645"/>
    </row>
    <row r="48" spans="1:15" s="646" customFormat="1" ht="19.5" x14ac:dyDescent="0.2">
      <c r="A48" s="597"/>
      <c r="B48" s="597"/>
      <c r="C48" s="597"/>
      <c r="D48" s="1175" t="str">
        <f t="shared" si="0"/>
        <v/>
      </c>
      <c r="E48" s="1175" t="str">
        <f t="shared" si="1"/>
        <v/>
      </c>
      <c r="F48" s="597"/>
      <c r="G48" s="611"/>
      <c r="H48" s="611"/>
      <c r="I48" s="598"/>
      <c r="J48" s="660"/>
      <c r="K48" s="598"/>
      <c r="L48" s="613"/>
      <c r="M48" s="1176">
        <f t="shared" si="2"/>
        <v>0</v>
      </c>
      <c r="N48" s="1176">
        <f t="shared" si="3"/>
        <v>0</v>
      </c>
      <c r="O48" s="645"/>
    </row>
    <row r="49" spans="1:15" s="646" customFormat="1" ht="19.5" x14ac:dyDescent="0.2">
      <c r="A49" s="597"/>
      <c r="B49" s="597"/>
      <c r="C49" s="597"/>
      <c r="D49" s="1175" t="str">
        <f t="shared" si="0"/>
        <v/>
      </c>
      <c r="E49" s="1175" t="str">
        <f t="shared" si="1"/>
        <v/>
      </c>
      <c r="F49" s="597"/>
      <c r="G49" s="611"/>
      <c r="H49" s="611"/>
      <c r="I49" s="598"/>
      <c r="J49" s="660"/>
      <c r="K49" s="598"/>
      <c r="L49" s="613"/>
      <c r="M49" s="1176">
        <f t="shared" si="2"/>
        <v>0</v>
      </c>
      <c r="N49" s="1176">
        <f t="shared" si="3"/>
        <v>0</v>
      </c>
      <c r="O49" s="645"/>
    </row>
    <row r="50" spans="1:15" s="646" customFormat="1" ht="19.5" x14ac:dyDescent="0.2">
      <c r="A50" s="597"/>
      <c r="B50" s="597"/>
      <c r="C50" s="597"/>
      <c r="D50" s="1175" t="str">
        <f t="shared" si="0"/>
        <v/>
      </c>
      <c r="E50" s="1175" t="str">
        <f t="shared" si="1"/>
        <v/>
      </c>
      <c r="F50" s="597"/>
      <c r="G50" s="611"/>
      <c r="H50" s="611"/>
      <c r="I50" s="598"/>
      <c r="J50" s="660"/>
      <c r="K50" s="598"/>
      <c r="L50" s="613"/>
      <c r="M50" s="1176">
        <f t="shared" si="2"/>
        <v>0</v>
      </c>
      <c r="N50" s="1176">
        <f t="shared" si="3"/>
        <v>0</v>
      </c>
      <c r="O50" s="645"/>
    </row>
    <row r="51" spans="1:15" s="646" customFormat="1" ht="19.5" x14ac:dyDescent="0.2">
      <c r="A51" s="597"/>
      <c r="B51" s="597"/>
      <c r="C51" s="597"/>
      <c r="D51" s="1175" t="str">
        <f t="shared" si="0"/>
        <v/>
      </c>
      <c r="E51" s="1175" t="str">
        <f t="shared" si="1"/>
        <v/>
      </c>
      <c r="F51" s="597"/>
      <c r="G51" s="611"/>
      <c r="H51" s="611"/>
      <c r="I51" s="598"/>
      <c r="J51" s="660"/>
      <c r="K51" s="598"/>
      <c r="L51" s="613"/>
      <c r="M51" s="1176">
        <f t="shared" si="2"/>
        <v>0</v>
      </c>
      <c r="N51" s="1176">
        <f t="shared" si="3"/>
        <v>0</v>
      </c>
      <c r="O51" s="645"/>
    </row>
    <row r="52" spans="1:15" s="646" customFormat="1" ht="19.5" x14ac:dyDescent="0.2">
      <c r="A52" s="597"/>
      <c r="B52" s="597"/>
      <c r="C52" s="597"/>
      <c r="D52" s="1175" t="str">
        <f t="shared" si="0"/>
        <v/>
      </c>
      <c r="E52" s="1175" t="str">
        <f t="shared" si="1"/>
        <v/>
      </c>
      <c r="F52" s="597"/>
      <c r="G52" s="611"/>
      <c r="H52" s="611"/>
      <c r="I52" s="598"/>
      <c r="J52" s="660"/>
      <c r="K52" s="598"/>
      <c r="L52" s="613"/>
      <c r="M52" s="1176">
        <f t="shared" si="2"/>
        <v>0</v>
      </c>
      <c r="N52" s="1176">
        <f t="shared" si="3"/>
        <v>0</v>
      </c>
      <c r="O52" s="645"/>
    </row>
    <row r="53" spans="1:15" s="646" customFormat="1" ht="19.5" x14ac:dyDescent="0.2">
      <c r="A53" s="597"/>
      <c r="B53" s="597"/>
      <c r="C53" s="597"/>
      <c r="D53" s="1175" t="str">
        <f t="shared" si="0"/>
        <v/>
      </c>
      <c r="E53" s="1175" t="str">
        <f t="shared" si="1"/>
        <v/>
      </c>
      <c r="F53" s="597"/>
      <c r="G53" s="611"/>
      <c r="H53" s="611"/>
      <c r="I53" s="598"/>
      <c r="J53" s="660"/>
      <c r="K53" s="598"/>
      <c r="L53" s="613"/>
      <c r="M53" s="1176">
        <f t="shared" si="2"/>
        <v>0</v>
      </c>
      <c r="N53" s="1176">
        <f t="shared" si="3"/>
        <v>0</v>
      </c>
      <c r="O53" s="645"/>
    </row>
    <row r="54" spans="1:15" s="646" customFormat="1" ht="19.5" x14ac:dyDescent="0.2">
      <c r="A54" s="597"/>
      <c r="B54" s="597"/>
      <c r="C54" s="597"/>
      <c r="D54" s="1175" t="str">
        <f t="shared" si="0"/>
        <v/>
      </c>
      <c r="E54" s="1175" t="str">
        <f t="shared" si="1"/>
        <v/>
      </c>
      <c r="F54" s="597"/>
      <c r="G54" s="611"/>
      <c r="H54" s="611"/>
      <c r="I54" s="598"/>
      <c r="J54" s="660"/>
      <c r="K54" s="598"/>
      <c r="L54" s="613"/>
      <c r="M54" s="1176">
        <f t="shared" si="2"/>
        <v>0</v>
      </c>
      <c r="N54" s="1176">
        <f t="shared" si="3"/>
        <v>0</v>
      </c>
      <c r="O54" s="645"/>
    </row>
    <row r="55" spans="1:15" s="646" customFormat="1" ht="19.5" x14ac:dyDescent="0.2">
      <c r="A55" s="597"/>
      <c r="B55" s="597"/>
      <c r="C55" s="597"/>
      <c r="D55" s="1175" t="str">
        <f t="shared" si="0"/>
        <v/>
      </c>
      <c r="E55" s="1175" t="str">
        <f t="shared" si="1"/>
        <v/>
      </c>
      <c r="F55" s="597"/>
      <c r="G55" s="611"/>
      <c r="H55" s="611"/>
      <c r="I55" s="598"/>
      <c r="J55" s="660"/>
      <c r="K55" s="598"/>
      <c r="L55" s="613"/>
      <c r="M55" s="1176">
        <f t="shared" si="2"/>
        <v>0</v>
      </c>
      <c r="N55" s="1176">
        <f t="shared" si="3"/>
        <v>0</v>
      </c>
      <c r="O55" s="645"/>
    </row>
    <row r="56" spans="1:15" s="646" customFormat="1" ht="19.5" x14ac:dyDescent="0.2">
      <c r="A56" s="597"/>
      <c r="B56" s="597"/>
      <c r="C56" s="597"/>
      <c r="D56" s="1175" t="str">
        <f t="shared" si="0"/>
        <v/>
      </c>
      <c r="E56" s="1175" t="str">
        <f t="shared" si="1"/>
        <v/>
      </c>
      <c r="F56" s="597"/>
      <c r="G56" s="611"/>
      <c r="H56" s="611"/>
      <c r="I56" s="598"/>
      <c r="J56" s="660"/>
      <c r="K56" s="598"/>
      <c r="L56" s="613"/>
      <c r="M56" s="1176">
        <f t="shared" si="2"/>
        <v>0</v>
      </c>
      <c r="N56" s="1176">
        <f t="shared" si="3"/>
        <v>0</v>
      </c>
      <c r="O56" s="645"/>
    </row>
    <row r="57" spans="1:15" s="646" customFormat="1" ht="19.5" x14ac:dyDescent="0.2">
      <c r="A57" s="597"/>
      <c r="B57" s="597"/>
      <c r="C57" s="597"/>
      <c r="D57" s="1175" t="str">
        <f t="shared" si="0"/>
        <v/>
      </c>
      <c r="E57" s="1175" t="str">
        <f t="shared" si="1"/>
        <v/>
      </c>
      <c r="F57" s="597"/>
      <c r="G57" s="611"/>
      <c r="H57" s="611"/>
      <c r="I57" s="598"/>
      <c r="J57" s="660"/>
      <c r="K57" s="598"/>
      <c r="L57" s="613"/>
      <c r="M57" s="1176">
        <f t="shared" si="2"/>
        <v>0</v>
      </c>
      <c r="N57" s="1176">
        <f t="shared" si="3"/>
        <v>0</v>
      </c>
      <c r="O57" s="645"/>
    </row>
    <row r="58" spans="1:15" s="646" customFormat="1" ht="19.5" x14ac:dyDescent="0.2">
      <c r="A58" s="597"/>
      <c r="B58" s="597"/>
      <c r="C58" s="597"/>
      <c r="D58" s="1175" t="str">
        <f t="shared" si="0"/>
        <v/>
      </c>
      <c r="E58" s="1175" t="str">
        <f t="shared" si="1"/>
        <v/>
      </c>
      <c r="F58" s="597"/>
      <c r="G58" s="611"/>
      <c r="H58" s="611"/>
      <c r="I58" s="598"/>
      <c r="J58" s="660"/>
      <c r="K58" s="598"/>
      <c r="L58" s="613"/>
      <c r="M58" s="1176">
        <f t="shared" si="2"/>
        <v>0</v>
      </c>
      <c r="N58" s="1176">
        <f t="shared" si="3"/>
        <v>0</v>
      </c>
      <c r="O58" s="645"/>
    </row>
    <row r="59" spans="1:15" s="646" customFormat="1" ht="19.5" x14ac:dyDescent="0.2">
      <c r="A59" s="597"/>
      <c r="B59" s="597"/>
      <c r="C59" s="597"/>
      <c r="D59" s="1175" t="str">
        <f t="shared" si="0"/>
        <v/>
      </c>
      <c r="E59" s="1175" t="str">
        <f t="shared" si="1"/>
        <v/>
      </c>
      <c r="F59" s="597"/>
      <c r="G59" s="611"/>
      <c r="H59" s="611"/>
      <c r="I59" s="598"/>
      <c r="J59" s="660"/>
      <c r="K59" s="598"/>
      <c r="L59" s="613"/>
      <c r="M59" s="1176">
        <f t="shared" si="2"/>
        <v>0</v>
      </c>
      <c r="N59" s="1176">
        <f t="shared" si="3"/>
        <v>0</v>
      </c>
      <c r="O59" s="645"/>
    </row>
    <row r="60" spans="1:15" s="646" customFormat="1" ht="19.5" x14ac:dyDescent="0.2">
      <c r="A60" s="597"/>
      <c r="B60" s="597"/>
      <c r="C60" s="597"/>
      <c r="D60" s="1175" t="str">
        <f t="shared" si="0"/>
        <v/>
      </c>
      <c r="E60" s="1175" t="str">
        <f t="shared" si="1"/>
        <v/>
      </c>
      <c r="F60" s="597"/>
      <c r="G60" s="611"/>
      <c r="H60" s="611"/>
      <c r="I60" s="598"/>
      <c r="J60" s="660"/>
      <c r="K60" s="598"/>
      <c r="L60" s="613"/>
      <c r="M60" s="1176">
        <f t="shared" si="2"/>
        <v>0</v>
      </c>
      <c r="N60" s="1176">
        <f t="shared" si="3"/>
        <v>0</v>
      </c>
      <c r="O60" s="645"/>
    </row>
    <row r="61" spans="1:15" s="646" customFormat="1" ht="19.5" x14ac:dyDescent="0.2">
      <c r="A61" s="597"/>
      <c r="B61" s="597"/>
      <c r="C61" s="597"/>
      <c r="D61" s="1175" t="str">
        <f t="shared" ref="D61:D105" si="12">IF(ISBLANK(A61),"", "EMPG-S")</f>
        <v/>
      </c>
      <c r="E61" s="1175" t="str">
        <f t="shared" ref="E61:E105" si="13">IF(ISBLANK(A61),"", "EMG")</f>
        <v/>
      </c>
      <c r="F61" s="597"/>
      <c r="G61" s="611"/>
      <c r="H61" s="611"/>
      <c r="I61" s="598"/>
      <c r="J61" s="660"/>
      <c r="K61" s="598"/>
      <c r="L61" s="613"/>
      <c r="M61" s="1176">
        <f t="shared" ref="M61:M105" si="14">K61+J61</f>
        <v>0</v>
      </c>
      <c r="N61" s="1176">
        <f t="shared" ref="N61:N105" si="15">I61-M61</f>
        <v>0</v>
      </c>
      <c r="O61" s="645"/>
    </row>
    <row r="62" spans="1:15" s="646" customFormat="1" ht="19.5" x14ac:dyDescent="0.2">
      <c r="A62" s="597"/>
      <c r="B62" s="597"/>
      <c r="C62" s="597"/>
      <c r="D62" s="1175" t="str">
        <f t="shared" si="12"/>
        <v/>
      </c>
      <c r="E62" s="1175" t="str">
        <f t="shared" si="13"/>
        <v/>
      </c>
      <c r="F62" s="597"/>
      <c r="G62" s="611"/>
      <c r="H62" s="611"/>
      <c r="I62" s="598"/>
      <c r="J62" s="660"/>
      <c r="K62" s="598"/>
      <c r="L62" s="613"/>
      <c r="M62" s="1176">
        <f t="shared" si="14"/>
        <v>0</v>
      </c>
      <c r="N62" s="1176">
        <f t="shared" si="15"/>
        <v>0</v>
      </c>
      <c r="O62" s="645"/>
    </row>
    <row r="63" spans="1:15" s="646" customFormat="1" ht="19.5" x14ac:dyDescent="0.2">
      <c r="A63" s="597"/>
      <c r="B63" s="597"/>
      <c r="C63" s="597"/>
      <c r="D63" s="1175" t="str">
        <f t="shared" si="12"/>
        <v/>
      </c>
      <c r="E63" s="1175" t="str">
        <f t="shared" si="13"/>
        <v/>
      </c>
      <c r="F63" s="597"/>
      <c r="G63" s="611"/>
      <c r="H63" s="611"/>
      <c r="I63" s="598"/>
      <c r="J63" s="660"/>
      <c r="K63" s="598"/>
      <c r="L63" s="613"/>
      <c r="M63" s="1176">
        <f t="shared" si="14"/>
        <v>0</v>
      </c>
      <c r="N63" s="1176">
        <f t="shared" si="15"/>
        <v>0</v>
      </c>
      <c r="O63" s="645"/>
    </row>
    <row r="64" spans="1:15" s="646" customFormat="1" ht="19.5" x14ac:dyDescent="0.2">
      <c r="A64" s="597"/>
      <c r="B64" s="597"/>
      <c r="C64" s="597"/>
      <c r="D64" s="1175" t="str">
        <f t="shared" si="12"/>
        <v/>
      </c>
      <c r="E64" s="1175" t="str">
        <f t="shared" si="13"/>
        <v/>
      </c>
      <c r="F64" s="597"/>
      <c r="G64" s="611"/>
      <c r="H64" s="611"/>
      <c r="I64" s="598"/>
      <c r="J64" s="660"/>
      <c r="K64" s="598"/>
      <c r="L64" s="613"/>
      <c r="M64" s="1176">
        <f t="shared" si="14"/>
        <v>0</v>
      </c>
      <c r="N64" s="1176">
        <f t="shared" si="15"/>
        <v>0</v>
      </c>
      <c r="O64" s="645"/>
    </row>
    <row r="65" spans="1:15" s="646" customFormat="1" ht="19.5" x14ac:dyDescent="0.2">
      <c r="A65" s="597"/>
      <c r="B65" s="597"/>
      <c r="C65" s="597"/>
      <c r="D65" s="1175" t="str">
        <f t="shared" si="12"/>
        <v/>
      </c>
      <c r="E65" s="1175" t="str">
        <f t="shared" si="13"/>
        <v/>
      </c>
      <c r="F65" s="597"/>
      <c r="G65" s="611"/>
      <c r="H65" s="611"/>
      <c r="I65" s="598"/>
      <c r="J65" s="660"/>
      <c r="K65" s="598"/>
      <c r="L65" s="613"/>
      <c r="M65" s="1176">
        <f t="shared" si="14"/>
        <v>0</v>
      </c>
      <c r="N65" s="1176">
        <f t="shared" si="15"/>
        <v>0</v>
      </c>
      <c r="O65" s="645"/>
    </row>
    <row r="66" spans="1:15" s="646" customFormat="1" ht="19.5" x14ac:dyDescent="0.2">
      <c r="A66" s="597"/>
      <c r="B66" s="597"/>
      <c r="C66" s="597"/>
      <c r="D66" s="1175" t="str">
        <f t="shared" si="12"/>
        <v/>
      </c>
      <c r="E66" s="1175" t="str">
        <f t="shared" si="13"/>
        <v/>
      </c>
      <c r="F66" s="597"/>
      <c r="G66" s="611"/>
      <c r="H66" s="611"/>
      <c r="I66" s="598"/>
      <c r="J66" s="660"/>
      <c r="K66" s="598"/>
      <c r="L66" s="613"/>
      <c r="M66" s="1176">
        <f t="shared" si="14"/>
        <v>0</v>
      </c>
      <c r="N66" s="1176">
        <f t="shared" si="15"/>
        <v>0</v>
      </c>
      <c r="O66" s="645"/>
    </row>
    <row r="67" spans="1:15" s="646" customFormat="1" ht="19.5" x14ac:dyDescent="0.2">
      <c r="A67" s="597"/>
      <c r="B67" s="597"/>
      <c r="C67" s="597"/>
      <c r="D67" s="1175" t="str">
        <f t="shared" si="12"/>
        <v/>
      </c>
      <c r="E67" s="1175" t="str">
        <f t="shared" si="13"/>
        <v/>
      </c>
      <c r="F67" s="597"/>
      <c r="G67" s="611"/>
      <c r="H67" s="611"/>
      <c r="I67" s="598"/>
      <c r="J67" s="660"/>
      <c r="K67" s="598"/>
      <c r="L67" s="613"/>
      <c r="M67" s="1176">
        <f t="shared" si="14"/>
        <v>0</v>
      </c>
      <c r="N67" s="1176">
        <f t="shared" si="15"/>
        <v>0</v>
      </c>
      <c r="O67" s="645"/>
    </row>
    <row r="68" spans="1:15" s="646" customFormat="1" ht="19.5" x14ac:dyDescent="0.2">
      <c r="A68" s="597"/>
      <c r="B68" s="597"/>
      <c r="C68" s="597"/>
      <c r="D68" s="1175" t="str">
        <f t="shared" si="12"/>
        <v/>
      </c>
      <c r="E68" s="1175" t="str">
        <f t="shared" si="13"/>
        <v/>
      </c>
      <c r="F68" s="597"/>
      <c r="G68" s="611"/>
      <c r="H68" s="611"/>
      <c r="I68" s="598"/>
      <c r="J68" s="660"/>
      <c r="K68" s="598"/>
      <c r="L68" s="613"/>
      <c r="M68" s="1176">
        <f t="shared" si="14"/>
        <v>0</v>
      </c>
      <c r="N68" s="1176">
        <f t="shared" si="15"/>
        <v>0</v>
      </c>
      <c r="O68" s="645"/>
    </row>
    <row r="69" spans="1:15" s="646" customFormat="1" ht="19.5" x14ac:dyDescent="0.2">
      <c r="A69" s="597"/>
      <c r="B69" s="597"/>
      <c r="C69" s="597"/>
      <c r="D69" s="1175" t="str">
        <f t="shared" si="12"/>
        <v/>
      </c>
      <c r="E69" s="1175" t="str">
        <f t="shared" si="13"/>
        <v/>
      </c>
      <c r="F69" s="597"/>
      <c r="G69" s="611"/>
      <c r="H69" s="611"/>
      <c r="I69" s="598"/>
      <c r="J69" s="660"/>
      <c r="K69" s="598"/>
      <c r="L69" s="613"/>
      <c r="M69" s="1176">
        <f t="shared" si="14"/>
        <v>0</v>
      </c>
      <c r="N69" s="1176">
        <f t="shared" si="15"/>
        <v>0</v>
      </c>
      <c r="O69" s="645"/>
    </row>
    <row r="70" spans="1:15" s="646" customFormat="1" ht="19.5" x14ac:dyDescent="0.2">
      <c r="A70" s="597"/>
      <c r="B70" s="597"/>
      <c r="C70" s="597"/>
      <c r="D70" s="1175" t="str">
        <f t="shared" si="12"/>
        <v/>
      </c>
      <c r="E70" s="1175" t="str">
        <f t="shared" si="13"/>
        <v/>
      </c>
      <c r="F70" s="597"/>
      <c r="G70" s="611"/>
      <c r="H70" s="611"/>
      <c r="I70" s="598"/>
      <c r="J70" s="660"/>
      <c r="K70" s="598"/>
      <c r="L70" s="613"/>
      <c r="M70" s="1176">
        <f t="shared" si="14"/>
        <v>0</v>
      </c>
      <c r="N70" s="1176">
        <f t="shared" si="15"/>
        <v>0</v>
      </c>
      <c r="O70" s="645"/>
    </row>
    <row r="71" spans="1:15" s="646" customFormat="1" ht="19.5" x14ac:dyDescent="0.2">
      <c r="A71" s="597"/>
      <c r="B71" s="597"/>
      <c r="C71" s="597"/>
      <c r="D71" s="1175" t="str">
        <f t="shared" ref="D71:D83" si="16">IF(ISBLANK(A71),"", "EMPG-S")</f>
        <v/>
      </c>
      <c r="E71" s="1175" t="str">
        <f t="shared" ref="E71:E83" si="17">IF(ISBLANK(A71),"", "EMG")</f>
        <v/>
      </c>
      <c r="F71" s="597"/>
      <c r="G71" s="611"/>
      <c r="H71" s="611"/>
      <c r="I71" s="598"/>
      <c r="J71" s="660"/>
      <c r="K71" s="598"/>
      <c r="L71" s="613"/>
      <c r="M71" s="1176">
        <f t="shared" ref="M71:M83" si="18">K71+J71</f>
        <v>0</v>
      </c>
      <c r="N71" s="1176">
        <f t="shared" ref="N71:N83" si="19">I71-M71</f>
        <v>0</v>
      </c>
      <c r="O71" s="645"/>
    </row>
    <row r="72" spans="1:15" s="646" customFormat="1" ht="19.5" x14ac:dyDescent="0.2">
      <c r="A72" s="597"/>
      <c r="B72" s="597"/>
      <c r="C72" s="597"/>
      <c r="D72" s="1175" t="str">
        <f t="shared" si="16"/>
        <v/>
      </c>
      <c r="E72" s="1175" t="str">
        <f t="shared" si="17"/>
        <v/>
      </c>
      <c r="F72" s="597"/>
      <c r="G72" s="611"/>
      <c r="H72" s="611"/>
      <c r="I72" s="598"/>
      <c r="J72" s="660"/>
      <c r="K72" s="598"/>
      <c r="L72" s="613"/>
      <c r="M72" s="1176">
        <f t="shared" si="18"/>
        <v>0</v>
      </c>
      <c r="N72" s="1176">
        <f t="shared" si="19"/>
        <v>0</v>
      </c>
      <c r="O72" s="645"/>
    </row>
    <row r="73" spans="1:15" s="646" customFormat="1" ht="19.5" x14ac:dyDescent="0.2">
      <c r="A73" s="597"/>
      <c r="B73" s="597"/>
      <c r="C73" s="597"/>
      <c r="D73" s="1175" t="str">
        <f t="shared" si="16"/>
        <v/>
      </c>
      <c r="E73" s="1175" t="str">
        <f t="shared" si="17"/>
        <v/>
      </c>
      <c r="F73" s="597"/>
      <c r="G73" s="611"/>
      <c r="H73" s="611"/>
      <c r="I73" s="598"/>
      <c r="J73" s="660"/>
      <c r="K73" s="598"/>
      <c r="L73" s="613"/>
      <c r="M73" s="1176">
        <f t="shared" si="18"/>
        <v>0</v>
      </c>
      <c r="N73" s="1176">
        <f t="shared" si="19"/>
        <v>0</v>
      </c>
      <c r="O73" s="645"/>
    </row>
    <row r="74" spans="1:15" s="646" customFormat="1" ht="19.5" x14ac:dyDescent="0.2">
      <c r="A74" s="597"/>
      <c r="B74" s="597"/>
      <c r="C74" s="597"/>
      <c r="D74" s="1175" t="str">
        <f t="shared" si="16"/>
        <v/>
      </c>
      <c r="E74" s="1175" t="str">
        <f t="shared" si="17"/>
        <v/>
      </c>
      <c r="F74" s="597"/>
      <c r="G74" s="611"/>
      <c r="H74" s="611"/>
      <c r="I74" s="598"/>
      <c r="J74" s="660"/>
      <c r="K74" s="598"/>
      <c r="L74" s="613"/>
      <c r="M74" s="1176">
        <f t="shared" si="18"/>
        <v>0</v>
      </c>
      <c r="N74" s="1176">
        <f t="shared" si="19"/>
        <v>0</v>
      </c>
      <c r="O74" s="645"/>
    </row>
    <row r="75" spans="1:15" s="646" customFormat="1" ht="19.5" x14ac:dyDescent="0.2">
      <c r="A75" s="597"/>
      <c r="B75" s="597"/>
      <c r="C75" s="597"/>
      <c r="D75" s="1175" t="str">
        <f t="shared" si="16"/>
        <v/>
      </c>
      <c r="E75" s="1175" t="str">
        <f t="shared" si="17"/>
        <v/>
      </c>
      <c r="F75" s="597"/>
      <c r="G75" s="611"/>
      <c r="H75" s="611"/>
      <c r="I75" s="598"/>
      <c r="J75" s="660"/>
      <c r="K75" s="598"/>
      <c r="L75" s="613"/>
      <c r="M75" s="1176">
        <f t="shared" si="18"/>
        <v>0</v>
      </c>
      <c r="N75" s="1176">
        <f t="shared" si="19"/>
        <v>0</v>
      </c>
      <c r="O75" s="645"/>
    </row>
    <row r="76" spans="1:15" s="646" customFormat="1" ht="19.5" x14ac:dyDescent="0.2">
      <c r="A76" s="597"/>
      <c r="B76" s="597"/>
      <c r="C76" s="597"/>
      <c r="D76" s="1175" t="str">
        <f t="shared" si="16"/>
        <v/>
      </c>
      <c r="E76" s="1175" t="str">
        <f t="shared" si="17"/>
        <v/>
      </c>
      <c r="F76" s="597"/>
      <c r="G76" s="611"/>
      <c r="H76" s="611"/>
      <c r="I76" s="598"/>
      <c r="J76" s="660"/>
      <c r="K76" s="598"/>
      <c r="L76" s="613"/>
      <c r="M76" s="1176">
        <f t="shared" si="18"/>
        <v>0</v>
      </c>
      <c r="N76" s="1176">
        <f t="shared" si="19"/>
        <v>0</v>
      </c>
      <c r="O76" s="645"/>
    </row>
    <row r="77" spans="1:15" s="646" customFormat="1" ht="19.5" x14ac:dyDescent="0.2">
      <c r="A77" s="597"/>
      <c r="B77" s="597"/>
      <c r="C77" s="597"/>
      <c r="D77" s="1175" t="str">
        <f t="shared" si="16"/>
        <v/>
      </c>
      <c r="E77" s="1175" t="str">
        <f t="shared" si="17"/>
        <v/>
      </c>
      <c r="F77" s="597"/>
      <c r="G77" s="611"/>
      <c r="H77" s="611"/>
      <c r="I77" s="598"/>
      <c r="J77" s="660"/>
      <c r="K77" s="598"/>
      <c r="L77" s="613"/>
      <c r="M77" s="1176">
        <f t="shared" si="18"/>
        <v>0</v>
      </c>
      <c r="N77" s="1176">
        <f t="shared" si="19"/>
        <v>0</v>
      </c>
      <c r="O77" s="645"/>
    </row>
    <row r="78" spans="1:15" s="646" customFormat="1" ht="19.5" x14ac:dyDescent="0.2">
      <c r="A78" s="597"/>
      <c r="B78" s="597"/>
      <c r="C78" s="597"/>
      <c r="D78" s="1175" t="str">
        <f t="shared" si="16"/>
        <v/>
      </c>
      <c r="E78" s="1175" t="str">
        <f t="shared" si="17"/>
        <v/>
      </c>
      <c r="F78" s="597"/>
      <c r="G78" s="611"/>
      <c r="H78" s="611"/>
      <c r="I78" s="598"/>
      <c r="J78" s="660"/>
      <c r="K78" s="598"/>
      <c r="L78" s="613"/>
      <c r="M78" s="1176">
        <f t="shared" si="18"/>
        <v>0</v>
      </c>
      <c r="N78" s="1176">
        <f t="shared" si="19"/>
        <v>0</v>
      </c>
      <c r="O78" s="645"/>
    </row>
    <row r="79" spans="1:15" s="646" customFormat="1" ht="19.5" x14ac:dyDescent="0.2">
      <c r="A79" s="597"/>
      <c r="B79" s="597"/>
      <c r="C79" s="597"/>
      <c r="D79" s="1175" t="str">
        <f t="shared" si="16"/>
        <v/>
      </c>
      <c r="E79" s="1175" t="str">
        <f t="shared" si="17"/>
        <v/>
      </c>
      <c r="F79" s="597"/>
      <c r="G79" s="611"/>
      <c r="H79" s="611"/>
      <c r="I79" s="598"/>
      <c r="J79" s="660"/>
      <c r="K79" s="598"/>
      <c r="L79" s="613"/>
      <c r="M79" s="1176">
        <f t="shared" si="18"/>
        <v>0</v>
      </c>
      <c r="N79" s="1176">
        <f t="shared" si="19"/>
        <v>0</v>
      </c>
      <c r="O79" s="645"/>
    </row>
    <row r="80" spans="1:15" s="646" customFormat="1" ht="19.5" x14ac:dyDescent="0.2">
      <c r="A80" s="597"/>
      <c r="B80" s="597"/>
      <c r="C80" s="597"/>
      <c r="D80" s="1175" t="str">
        <f t="shared" si="16"/>
        <v/>
      </c>
      <c r="E80" s="1175" t="str">
        <f t="shared" si="17"/>
        <v/>
      </c>
      <c r="F80" s="597"/>
      <c r="G80" s="611"/>
      <c r="H80" s="611"/>
      <c r="I80" s="598"/>
      <c r="J80" s="660"/>
      <c r="K80" s="598"/>
      <c r="L80" s="613"/>
      <c r="M80" s="1176">
        <f t="shared" si="18"/>
        <v>0</v>
      </c>
      <c r="N80" s="1176">
        <f t="shared" si="19"/>
        <v>0</v>
      </c>
      <c r="O80" s="645"/>
    </row>
    <row r="81" spans="1:15" s="646" customFormat="1" ht="19.5" x14ac:dyDescent="0.2">
      <c r="A81" s="597"/>
      <c r="B81" s="597"/>
      <c r="C81" s="597"/>
      <c r="D81" s="1175" t="str">
        <f t="shared" si="16"/>
        <v/>
      </c>
      <c r="E81" s="1175" t="str">
        <f t="shared" si="17"/>
        <v/>
      </c>
      <c r="F81" s="597"/>
      <c r="G81" s="611"/>
      <c r="H81" s="611"/>
      <c r="I81" s="598"/>
      <c r="J81" s="660"/>
      <c r="K81" s="598"/>
      <c r="L81" s="613"/>
      <c r="M81" s="1176">
        <f t="shared" si="18"/>
        <v>0</v>
      </c>
      <c r="N81" s="1176">
        <f t="shared" si="19"/>
        <v>0</v>
      </c>
      <c r="O81" s="645"/>
    </row>
    <row r="82" spans="1:15" s="646" customFormat="1" ht="19.5" x14ac:dyDescent="0.2">
      <c r="A82" s="597"/>
      <c r="B82" s="597"/>
      <c r="C82" s="597"/>
      <c r="D82" s="1175" t="str">
        <f t="shared" si="16"/>
        <v/>
      </c>
      <c r="E82" s="1175" t="str">
        <f t="shared" si="17"/>
        <v/>
      </c>
      <c r="F82" s="597"/>
      <c r="G82" s="611"/>
      <c r="H82" s="611"/>
      <c r="I82" s="598"/>
      <c r="J82" s="660"/>
      <c r="K82" s="598"/>
      <c r="L82" s="613"/>
      <c r="M82" s="1176">
        <f t="shared" si="18"/>
        <v>0</v>
      </c>
      <c r="N82" s="1176">
        <f t="shared" si="19"/>
        <v>0</v>
      </c>
      <c r="O82" s="645"/>
    </row>
    <row r="83" spans="1:15" s="646" customFormat="1" ht="19.5" x14ac:dyDescent="0.2">
      <c r="A83" s="597"/>
      <c r="B83" s="597"/>
      <c r="C83" s="597"/>
      <c r="D83" s="1175" t="str">
        <f t="shared" si="16"/>
        <v/>
      </c>
      <c r="E83" s="1175" t="str">
        <f t="shared" si="17"/>
        <v/>
      </c>
      <c r="F83" s="597"/>
      <c r="G83" s="611"/>
      <c r="H83" s="611"/>
      <c r="I83" s="598"/>
      <c r="J83" s="660"/>
      <c r="K83" s="598"/>
      <c r="L83" s="613"/>
      <c r="M83" s="1176">
        <f t="shared" si="18"/>
        <v>0</v>
      </c>
      <c r="N83" s="1176">
        <f t="shared" si="19"/>
        <v>0</v>
      </c>
      <c r="O83" s="645"/>
    </row>
    <row r="84" spans="1:15" s="646" customFormat="1" ht="19.5" x14ac:dyDescent="0.2">
      <c r="A84" s="597"/>
      <c r="B84" s="597"/>
      <c r="C84" s="597"/>
      <c r="D84" s="1175" t="str">
        <f t="shared" si="12"/>
        <v/>
      </c>
      <c r="E84" s="1175" t="str">
        <f t="shared" si="13"/>
        <v/>
      </c>
      <c r="F84" s="597"/>
      <c r="G84" s="611"/>
      <c r="H84" s="611"/>
      <c r="I84" s="598"/>
      <c r="J84" s="660"/>
      <c r="K84" s="598"/>
      <c r="L84" s="613"/>
      <c r="M84" s="1176">
        <f t="shared" si="14"/>
        <v>0</v>
      </c>
      <c r="N84" s="1176">
        <f t="shared" si="15"/>
        <v>0</v>
      </c>
      <c r="O84" s="645"/>
    </row>
    <row r="85" spans="1:15" s="646" customFormat="1" ht="19.5" x14ac:dyDescent="0.2">
      <c r="A85" s="597"/>
      <c r="B85" s="597"/>
      <c r="C85" s="597"/>
      <c r="D85" s="1175" t="str">
        <f t="shared" si="12"/>
        <v/>
      </c>
      <c r="E85" s="1175" t="str">
        <f t="shared" si="13"/>
        <v/>
      </c>
      <c r="F85" s="597"/>
      <c r="G85" s="611"/>
      <c r="H85" s="611"/>
      <c r="I85" s="598"/>
      <c r="J85" s="660"/>
      <c r="K85" s="598"/>
      <c r="L85" s="613"/>
      <c r="M85" s="1176">
        <f t="shared" si="14"/>
        <v>0</v>
      </c>
      <c r="N85" s="1176">
        <f t="shared" si="15"/>
        <v>0</v>
      </c>
      <c r="O85" s="645"/>
    </row>
    <row r="86" spans="1:15" s="646" customFormat="1" ht="19.5" x14ac:dyDescent="0.2">
      <c r="A86" s="597"/>
      <c r="B86" s="597"/>
      <c r="C86" s="597"/>
      <c r="D86" s="1175" t="str">
        <f t="shared" si="12"/>
        <v/>
      </c>
      <c r="E86" s="1175" t="str">
        <f t="shared" si="13"/>
        <v/>
      </c>
      <c r="F86" s="597"/>
      <c r="G86" s="611"/>
      <c r="H86" s="611"/>
      <c r="I86" s="598"/>
      <c r="J86" s="660"/>
      <c r="K86" s="598"/>
      <c r="L86" s="613"/>
      <c r="M86" s="1176">
        <f t="shared" si="14"/>
        <v>0</v>
      </c>
      <c r="N86" s="1176">
        <f t="shared" si="15"/>
        <v>0</v>
      </c>
      <c r="O86" s="645"/>
    </row>
    <row r="87" spans="1:15" s="646" customFormat="1" ht="19.5" x14ac:dyDescent="0.2">
      <c r="A87" s="597"/>
      <c r="B87" s="597"/>
      <c r="C87" s="597"/>
      <c r="D87" s="1175" t="str">
        <f t="shared" si="12"/>
        <v/>
      </c>
      <c r="E87" s="1175" t="str">
        <f t="shared" si="13"/>
        <v/>
      </c>
      <c r="F87" s="597"/>
      <c r="G87" s="611"/>
      <c r="H87" s="611"/>
      <c r="I87" s="598"/>
      <c r="J87" s="660"/>
      <c r="K87" s="598"/>
      <c r="L87" s="613"/>
      <c r="M87" s="1176">
        <f t="shared" si="14"/>
        <v>0</v>
      </c>
      <c r="N87" s="1176">
        <f t="shared" si="15"/>
        <v>0</v>
      </c>
      <c r="O87" s="645"/>
    </row>
    <row r="88" spans="1:15" s="646" customFormat="1" ht="19.5" x14ac:dyDescent="0.2">
      <c r="A88" s="597"/>
      <c r="B88" s="597"/>
      <c r="C88" s="597"/>
      <c r="D88" s="1175" t="str">
        <f t="shared" si="12"/>
        <v/>
      </c>
      <c r="E88" s="1175" t="str">
        <f t="shared" si="13"/>
        <v/>
      </c>
      <c r="F88" s="597"/>
      <c r="G88" s="611"/>
      <c r="H88" s="611"/>
      <c r="I88" s="598"/>
      <c r="J88" s="660"/>
      <c r="K88" s="598"/>
      <c r="L88" s="613"/>
      <c r="M88" s="1176">
        <f t="shared" si="14"/>
        <v>0</v>
      </c>
      <c r="N88" s="1176">
        <f t="shared" si="15"/>
        <v>0</v>
      </c>
      <c r="O88" s="645"/>
    </row>
    <row r="89" spans="1:15" s="646" customFormat="1" ht="19.5" x14ac:dyDescent="0.2">
      <c r="A89" s="597"/>
      <c r="B89" s="597"/>
      <c r="C89" s="597"/>
      <c r="D89" s="1175" t="str">
        <f t="shared" si="12"/>
        <v/>
      </c>
      <c r="E89" s="1175" t="str">
        <f t="shared" si="13"/>
        <v/>
      </c>
      <c r="F89" s="597"/>
      <c r="G89" s="611"/>
      <c r="H89" s="611"/>
      <c r="I89" s="598"/>
      <c r="J89" s="660"/>
      <c r="K89" s="598"/>
      <c r="L89" s="613"/>
      <c r="M89" s="1176">
        <f t="shared" si="14"/>
        <v>0</v>
      </c>
      <c r="N89" s="1176">
        <f t="shared" si="15"/>
        <v>0</v>
      </c>
      <c r="O89" s="645"/>
    </row>
    <row r="90" spans="1:15" s="646" customFormat="1" ht="19.5" x14ac:dyDescent="0.2">
      <c r="A90" s="597"/>
      <c r="B90" s="597"/>
      <c r="C90" s="597"/>
      <c r="D90" s="1175" t="str">
        <f t="shared" si="12"/>
        <v/>
      </c>
      <c r="E90" s="1175" t="str">
        <f t="shared" si="13"/>
        <v/>
      </c>
      <c r="F90" s="597"/>
      <c r="G90" s="611"/>
      <c r="H90" s="611"/>
      <c r="I90" s="598"/>
      <c r="J90" s="660"/>
      <c r="K90" s="598"/>
      <c r="L90" s="613"/>
      <c r="M90" s="1176">
        <f t="shared" si="14"/>
        <v>0</v>
      </c>
      <c r="N90" s="1176">
        <f t="shared" si="15"/>
        <v>0</v>
      </c>
      <c r="O90" s="645"/>
    </row>
    <row r="91" spans="1:15" s="646" customFormat="1" ht="19.5" x14ac:dyDescent="0.2">
      <c r="A91" s="597"/>
      <c r="B91" s="597"/>
      <c r="C91" s="597"/>
      <c r="D91" s="1175" t="str">
        <f t="shared" si="12"/>
        <v/>
      </c>
      <c r="E91" s="1175" t="str">
        <f t="shared" si="13"/>
        <v/>
      </c>
      <c r="F91" s="597"/>
      <c r="G91" s="611"/>
      <c r="H91" s="611"/>
      <c r="I91" s="598"/>
      <c r="J91" s="660"/>
      <c r="K91" s="598"/>
      <c r="L91" s="613"/>
      <c r="M91" s="1176">
        <f t="shared" si="14"/>
        <v>0</v>
      </c>
      <c r="N91" s="1176">
        <f t="shared" si="15"/>
        <v>0</v>
      </c>
      <c r="O91" s="645"/>
    </row>
    <row r="92" spans="1:15" s="646" customFormat="1" ht="19.5" x14ac:dyDescent="0.2">
      <c r="A92" s="597"/>
      <c r="B92" s="597"/>
      <c r="C92" s="597"/>
      <c r="D92" s="1175" t="str">
        <f t="shared" si="12"/>
        <v/>
      </c>
      <c r="E92" s="1175" t="str">
        <f t="shared" si="13"/>
        <v/>
      </c>
      <c r="F92" s="597"/>
      <c r="G92" s="611"/>
      <c r="H92" s="611"/>
      <c r="I92" s="598"/>
      <c r="J92" s="660"/>
      <c r="K92" s="598"/>
      <c r="L92" s="613"/>
      <c r="M92" s="1176">
        <f t="shared" si="14"/>
        <v>0</v>
      </c>
      <c r="N92" s="1176">
        <f t="shared" si="15"/>
        <v>0</v>
      </c>
      <c r="O92" s="645"/>
    </row>
    <row r="93" spans="1:15" s="646" customFormat="1" ht="19.5" x14ac:dyDescent="0.2">
      <c r="A93" s="597"/>
      <c r="B93" s="597"/>
      <c r="C93" s="597"/>
      <c r="D93" s="1175" t="str">
        <f t="shared" si="12"/>
        <v/>
      </c>
      <c r="E93" s="1175" t="str">
        <f t="shared" si="13"/>
        <v/>
      </c>
      <c r="F93" s="597"/>
      <c r="G93" s="611"/>
      <c r="H93" s="611"/>
      <c r="I93" s="598"/>
      <c r="J93" s="660"/>
      <c r="K93" s="598"/>
      <c r="L93" s="613"/>
      <c r="M93" s="1176">
        <f t="shared" si="14"/>
        <v>0</v>
      </c>
      <c r="N93" s="1176">
        <f t="shared" si="15"/>
        <v>0</v>
      </c>
      <c r="O93" s="645"/>
    </row>
    <row r="94" spans="1:15" s="646" customFormat="1" ht="19.5" x14ac:dyDescent="0.2">
      <c r="A94" s="597"/>
      <c r="B94" s="597"/>
      <c r="C94" s="597"/>
      <c r="D94" s="1175" t="str">
        <f t="shared" si="12"/>
        <v/>
      </c>
      <c r="E94" s="1175" t="str">
        <f t="shared" si="13"/>
        <v/>
      </c>
      <c r="F94" s="597"/>
      <c r="G94" s="611"/>
      <c r="H94" s="611"/>
      <c r="I94" s="598"/>
      <c r="J94" s="660"/>
      <c r="K94" s="598"/>
      <c r="L94" s="613"/>
      <c r="M94" s="1176">
        <f t="shared" si="14"/>
        <v>0</v>
      </c>
      <c r="N94" s="1176">
        <f t="shared" si="15"/>
        <v>0</v>
      </c>
      <c r="O94" s="645"/>
    </row>
    <row r="95" spans="1:15" s="646" customFormat="1" ht="19.5" x14ac:dyDescent="0.2">
      <c r="A95" s="597"/>
      <c r="B95" s="597"/>
      <c r="C95" s="597"/>
      <c r="D95" s="1175" t="str">
        <f t="shared" si="12"/>
        <v/>
      </c>
      <c r="E95" s="1175" t="str">
        <f t="shared" si="13"/>
        <v/>
      </c>
      <c r="F95" s="597"/>
      <c r="G95" s="611"/>
      <c r="H95" s="611"/>
      <c r="I95" s="598"/>
      <c r="J95" s="660"/>
      <c r="K95" s="598"/>
      <c r="L95" s="613"/>
      <c r="M95" s="1176">
        <f t="shared" si="14"/>
        <v>0</v>
      </c>
      <c r="N95" s="1176">
        <f t="shared" si="15"/>
        <v>0</v>
      </c>
      <c r="O95" s="645"/>
    </row>
    <row r="96" spans="1:15" s="646" customFormat="1" ht="19.5" x14ac:dyDescent="0.2">
      <c r="A96" s="597"/>
      <c r="B96" s="597"/>
      <c r="C96" s="597"/>
      <c r="D96" s="1175" t="str">
        <f t="shared" si="12"/>
        <v/>
      </c>
      <c r="E96" s="1175" t="str">
        <f t="shared" si="13"/>
        <v/>
      </c>
      <c r="F96" s="597"/>
      <c r="G96" s="611"/>
      <c r="H96" s="611"/>
      <c r="I96" s="598"/>
      <c r="J96" s="660"/>
      <c r="K96" s="598"/>
      <c r="L96" s="613"/>
      <c r="M96" s="1176">
        <f t="shared" si="14"/>
        <v>0</v>
      </c>
      <c r="N96" s="1176">
        <f t="shared" si="15"/>
        <v>0</v>
      </c>
      <c r="O96" s="645"/>
    </row>
    <row r="97" spans="1:15" s="646" customFormat="1" ht="19.5" x14ac:dyDescent="0.2">
      <c r="A97" s="597"/>
      <c r="B97" s="597"/>
      <c r="C97" s="597"/>
      <c r="D97" s="1175" t="str">
        <f t="shared" si="12"/>
        <v/>
      </c>
      <c r="E97" s="1175" t="str">
        <f t="shared" si="13"/>
        <v/>
      </c>
      <c r="F97" s="597"/>
      <c r="G97" s="611"/>
      <c r="H97" s="611"/>
      <c r="I97" s="598"/>
      <c r="J97" s="660"/>
      <c r="K97" s="598"/>
      <c r="L97" s="613"/>
      <c r="M97" s="1176">
        <f t="shared" si="14"/>
        <v>0</v>
      </c>
      <c r="N97" s="1176">
        <f t="shared" si="15"/>
        <v>0</v>
      </c>
      <c r="O97" s="645"/>
    </row>
    <row r="98" spans="1:15" s="646" customFormat="1" ht="19.5" x14ac:dyDescent="0.2">
      <c r="A98" s="597"/>
      <c r="B98" s="597"/>
      <c r="C98" s="597"/>
      <c r="D98" s="1175" t="str">
        <f t="shared" si="12"/>
        <v/>
      </c>
      <c r="E98" s="1175" t="str">
        <f t="shared" si="13"/>
        <v/>
      </c>
      <c r="F98" s="597"/>
      <c r="G98" s="611"/>
      <c r="H98" s="611"/>
      <c r="I98" s="598"/>
      <c r="J98" s="660"/>
      <c r="K98" s="598"/>
      <c r="L98" s="613"/>
      <c r="M98" s="1176">
        <f t="shared" si="14"/>
        <v>0</v>
      </c>
      <c r="N98" s="1176">
        <f t="shared" si="15"/>
        <v>0</v>
      </c>
      <c r="O98" s="645"/>
    </row>
    <row r="99" spans="1:15" s="646" customFormat="1" ht="19.5" x14ac:dyDescent="0.2">
      <c r="A99" s="597"/>
      <c r="B99" s="597"/>
      <c r="C99" s="597"/>
      <c r="D99" s="1175" t="str">
        <f t="shared" si="12"/>
        <v/>
      </c>
      <c r="E99" s="1175" t="str">
        <f t="shared" si="13"/>
        <v/>
      </c>
      <c r="F99" s="597"/>
      <c r="G99" s="611"/>
      <c r="H99" s="611"/>
      <c r="I99" s="598"/>
      <c r="J99" s="660"/>
      <c r="K99" s="598"/>
      <c r="L99" s="613"/>
      <c r="M99" s="1176">
        <f t="shared" si="14"/>
        <v>0</v>
      </c>
      <c r="N99" s="1176">
        <f t="shared" si="15"/>
        <v>0</v>
      </c>
      <c r="O99" s="645"/>
    </row>
    <row r="100" spans="1:15" s="646" customFormat="1" ht="19.5" x14ac:dyDescent="0.2">
      <c r="A100" s="597"/>
      <c r="B100" s="597"/>
      <c r="C100" s="597"/>
      <c r="D100" s="1175" t="str">
        <f t="shared" si="12"/>
        <v/>
      </c>
      <c r="E100" s="1175" t="str">
        <f t="shared" si="13"/>
        <v/>
      </c>
      <c r="F100" s="597"/>
      <c r="G100" s="611"/>
      <c r="H100" s="611"/>
      <c r="I100" s="598"/>
      <c r="J100" s="660"/>
      <c r="K100" s="598"/>
      <c r="L100" s="613"/>
      <c r="M100" s="1176">
        <f t="shared" si="14"/>
        <v>0</v>
      </c>
      <c r="N100" s="1176">
        <f t="shared" si="15"/>
        <v>0</v>
      </c>
      <c r="O100" s="645"/>
    </row>
    <row r="101" spans="1:15" s="646" customFormat="1" ht="19.5" x14ac:dyDescent="0.2">
      <c r="A101" s="597"/>
      <c r="B101" s="597"/>
      <c r="C101" s="597"/>
      <c r="D101" s="1175" t="str">
        <f t="shared" si="12"/>
        <v/>
      </c>
      <c r="E101" s="1175" t="str">
        <f t="shared" si="13"/>
        <v/>
      </c>
      <c r="F101" s="597"/>
      <c r="G101" s="611"/>
      <c r="H101" s="611"/>
      <c r="I101" s="598"/>
      <c r="J101" s="660"/>
      <c r="K101" s="598"/>
      <c r="L101" s="613"/>
      <c r="M101" s="1176">
        <f t="shared" si="14"/>
        <v>0</v>
      </c>
      <c r="N101" s="1176">
        <f t="shared" si="15"/>
        <v>0</v>
      </c>
      <c r="O101" s="645"/>
    </row>
    <row r="102" spans="1:15" s="646" customFormat="1" ht="19.5" x14ac:dyDescent="0.2">
      <c r="A102" s="597"/>
      <c r="B102" s="597"/>
      <c r="C102" s="597"/>
      <c r="D102" s="1175" t="str">
        <f t="shared" si="12"/>
        <v/>
      </c>
      <c r="E102" s="1175" t="str">
        <f t="shared" si="13"/>
        <v/>
      </c>
      <c r="F102" s="597"/>
      <c r="G102" s="611"/>
      <c r="H102" s="611"/>
      <c r="I102" s="598"/>
      <c r="J102" s="660"/>
      <c r="K102" s="598"/>
      <c r="L102" s="613"/>
      <c r="M102" s="1176">
        <f t="shared" si="14"/>
        <v>0</v>
      </c>
      <c r="N102" s="1176">
        <f t="shared" si="15"/>
        <v>0</v>
      </c>
      <c r="O102" s="645"/>
    </row>
    <row r="103" spans="1:15" s="646" customFormat="1" ht="19.5" x14ac:dyDescent="0.2">
      <c r="A103" s="597"/>
      <c r="B103" s="597"/>
      <c r="C103" s="597"/>
      <c r="D103" s="1175" t="str">
        <f t="shared" si="12"/>
        <v/>
      </c>
      <c r="E103" s="1175" t="str">
        <f t="shared" si="13"/>
        <v/>
      </c>
      <c r="F103" s="597"/>
      <c r="G103" s="611"/>
      <c r="H103" s="611"/>
      <c r="I103" s="598"/>
      <c r="J103" s="660"/>
      <c r="K103" s="598"/>
      <c r="L103" s="613"/>
      <c r="M103" s="1176">
        <f t="shared" si="14"/>
        <v>0</v>
      </c>
      <c r="N103" s="1176">
        <f t="shared" si="15"/>
        <v>0</v>
      </c>
      <c r="O103" s="645"/>
    </row>
    <row r="104" spans="1:15" s="646" customFormat="1" ht="19.5" x14ac:dyDescent="0.2">
      <c r="A104" s="597"/>
      <c r="B104" s="597"/>
      <c r="C104" s="597"/>
      <c r="D104" s="1175" t="str">
        <f t="shared" si="12"/>
        <v/>
      </c>
      <c r="E104" s="1175" t="str">
        <f t="shared" si="13"/>
        <v/>
      </c>
      <c r="F104" s="597"/>
      <c r="G104" s="611"/>
      <c r="H104" s="611"/>
      <c r="I104" s="598"/>
      <c r="J104" s="660"/>
      <c r="K104" s="598"/>
      <c r="L104" s="613"/>
      <c r="M104" s="1176">
        <f t="shared" si="14"/>
        <v>0</v>
      </c>
      <c r="N104" s="1176">
        <f t="shared" si="15"/>
        <v>0</v>
      </c>
      <c r="O104" s="645"/>
    </row>
    <row r="105" spans="1:15" s="646" customFormat="1" ht="19.5" x14ac:dyDescent="0.2">
      <c r="A105" s="597"/>
      <c r="B105" s="597"/>
      <c r="C105" s="597"/>
      <c r="D105" s="1175" t="str">
        <f t="shared" si="12"/>
        <v/>
      </c>
      <c r="E105" s="1175" t="str">
        <f t="shared" si="13"/>
        <v/>
      </c>
      <c r="F105" s="597"/>
      <c r="G105" s="611"/>
      <c r="H105" s="611"/>
      <c r="I105" s="598"/>
      <c r="J105" s="660"/>
      <c r="K105" s="598"/>
      <c r="L105" s="613"/>
      <c r="M105" s="1176">
        <f t="shared" si="14"/>
        <v>0</v>
      </c>
      <c r="N105" s="1176">
        <f t="shared" si="15"/>
        <v>0</v>
      </c>
      <c r="O105" s="645"/>
    </row>
    <row r="106" spans="1:15" s="646" customFormat="1" ht="19.5" x14ac:dyDescent="0.2">
      <c r="A106" s="597"/>
      <c r="B106" s="597"/>
      <c r="C106" s="597"/>
      <c r="D106" s="1175" t="str">
        <f t="shared" ref="D106:D137" si="20">IF(ISBLANK(A106),"", "EMPG-S")</f>
        <v/>
      </c>
      <c r="E106" s="1175" t="str">
        <f t="shared" ref="E106:E137" si="21">IF(ISBLANK(A106),"", "EMG")</f>
        <v/>
      </c>
      <c r="F106" s="597"/>
      <c r="G106" s="611"/>
      <c r="H106" s="611"/>
      <c r="I106" s="598"/>
      <c r="J106" s="660"/>
      <c r="K106" s="598"/>
      <c r="L106" s="613"/>
      <c r="M106" s="1176">
        <f t="shared" ref="M106:M137" si="22">K106+J106</f>
        <v>0</v>
      </c>
      <c r="N106" s="1176">
        <f t="shared" ref="N106:N137" si="23">I106-M106</f>
        <v>0</v>
      </c>
      <c r="O106" s="645"/>
    </row>
    <row r="107" spans="1:15" s="646" customFormat="1" ht="19.5" x14ac:dyDescent="0.2">
      <c r="A107" s="597"/>
      <c r="B107" s="597"/>
      <c r="C107" s="597"/>
      <c r="D107" s="1175" t="str">
        <f t="shared" si="20"/>
        <v/>
      </c>
      <c r="E107" s="1175" t="str">
        <f t="shared" si="21"/>
        <v/>
      </c>
      <c r="F107" s="597"/>
      <c r="G107" s="611"/>
      <c r="H107" s="611"/>
      <c r="I107" s="598"/>
      <c r="J107" s="660"/>
      <c r="K107" s="598"/>
      <c r="L107" s="613"/>
      <c r="M107" s="1176">
        <f t="shared" si="22"/>
        <v>0</v>
      </c>
      <c r="N107" s="1176">
        <f t="shared" si="23"/>
        <v>0</v>
      </c>
      <c r="O107" s="645"/>
    </row>
    <row r="108" spans="1:15" s="646" customFormat="1" ht="19.5" x14ac:dyDescent="0.2">
      <c r="A108" s="597"/>
      <c r="B108" s="597"/>
      <c r="C108" s="597"/>
      <c r="D108" s="1175" t="str">
        <f t="shared" si="20"/>
        <v/>
      </c>
      <c r="E108" s="1175" t="str">
        <f t="shared" si="21"/>
        <v/>
      </c>
      <c r="F108" s="597"/>
      <c r="G108" s="611"/>
      <c r="H108" s="611"/>
      <c r="I108" s="598"/>
      <c r="J108" s="660"/>
      <c r="K108" s="598"/>
      <c r="L108" s="613"/>
      <c r="M108" s="1176">
        <f t="shared" si="22"/>
        <v>0</v>
      </c>
      <c r="N108" s="1176">
        <f t="shared" si="23"/>
        <v>0</v>
      </c>
      <c r="O108" s="645"/>
    </row>
    <row r="109" spans="1:15" s="646" customFormat="1" ht="19.5" x14ac:dyDescent="0.2">
      <c r="A109" s="597"/>
      <c r="B109" s="597"/>
      <c r="C109" s="597"/>
      <c r="D109" s="1175" t="str">
        <f t="shared" si="20"/>
        <v/>
      </c>
      <c r="E109" s="1175" t="str">
        <f t="shared" si="21"/>
        <v/>
      </c>
      <c r="F109" s="597"/>
      <c r="G109" s="611"/>
      <c r="H109" s="611"/>
      <c r="I109" s="598"/>
      <c r="J109" s="660"/>
      <c r="K109" s="598"/>
      <c r="L109" s="613"/>
      <c r="M109" s="1176">
        <f t="shared" si="22"/>
        <v>0</v>
      </c>
      <c r="N109" s="1176">
        <f t="shared" si="23"/>
        <v>0</v>
      </c>
      <c r="O109" s="645"/>
    </row>
    <row r="110" spans="1:15" s="646" customFormat="1" ht="19.5" x14ac:dyDescent="0.2">
      <c r="A110" s="597"/>
      <c r="B110" s="597"/>
      <c r="C110" s="597"/>
      <c r="D110" s="1175" t="str">
        <f t="shared" si="20"/>
        <v/>
      </c>
      <c r="E110" s="1175" t="str">
        <f t="shared" si="21"/>
        <v/>
      </c>
      <c r="F110" s="597"/>
      <c r="G110" s="611"/>
      <c r="H110" s="611"/>
      <c r="I110" s="598"/>
      <c r="J110" s="660"/>
      <c r="K110" s="598"/>
      <c r="L110" s="613"/>
      <c r="M110" s="1176">
        <f t="shared" si="22"/>
        <v>0</v>
      </c>
      <c r="N110" s="1176">
        <f t="shared" si="23"/>
        <v>0</v>
      </c>
      <c r="O110" s="645"/>
    </row>
    <row r="111" spans="1:15" s="646" customFormat="1" ht="19.5" x14ac:dyDescent="0.2">
      <c r="A111" s="597"/>
      <c r="B111" s="597"/>
      <c r="C111" s="597"/>
      <c r="D111" s="1175" t="str">
        <f t="shared" si="20"/>
        <v/>
      </c>
      <c r="E111" s="1175" t="str">
        <f t="shared" si="21"/>
        <v/>
      </c>
      <c r="F111" s="597"/>
      <c r="G111" s="611"/>
      <c r="H111" s="611"/>
      <c r="I111" s="598"/>
      <c r="J111" s="660"/>
      <c r="K111" s="598"/>
      <c r="L111" s="613"/>
      <c r="M111" s="1176">
        <f t="shared" si="22"/>
        <v>0</v>
      </c>
      <c r="N111" s="1176">
        <f t="shared" si="23"/>
        <v>0</v>
      </c>
      <c r="O111" s="645"/>
    </row>
    <row r="112" spans="1:15" s="646" customFormat="1" ht="19.5" x14ac:dyDescent="0.2">
      <c r="A112" s="597"/>
      <c r="B112" s="597"/>
      <c r="C112" s="597"/>
      <c r="D112" s="1175" t="str">
        <f t="shared" si="20"/>
        <v/>
      </c>
      <c r="E112" s="1175" t="str">
        <f t="shared" si="21"/>
        <v/>
      </c>
      <c r="F112" s="597"/>
      <c r="G112" s="611"/>
      <c r="H112" s="611"/>
      <c r="I112" s="598"/>
      <c r="J112" s="660"/>
      <c r="K112" s="598"/>
      <c r="L112" s="613"/>
      <c r="M112" s="1176">
        <f t="shared" si="22"/>
        <v>0</v>
      </c>
      <c r="N112" s="1176">
        <f t="shared" si="23"/>
        <v>0</v>
      </c>
      <c r="O112" s="645"/>
    </row>
    <row r="113" spans="1:15" s="646" customFormat="1" ht="19.5" x14ac:dyDescent="0.2">
      <c r="A113" s="597"/>
      <c r="B113" s="597"/>
      <c r="C113" s="597"/>
      <c r="D113" s="1175" t="str">
        <f t="shared" si="20"/>
        <v/>
      </c>
      <c r="E113" s="1175" t="str">
        <f t="shared" si="21"/>
        <v/>
      </c>
      <c r="F113" s="597"/>
      <c r="G113" s="611"/>
      <c r="H113" s="611"/>
      <c r="I113" s="598"/>
      <c r="J113" s="660"/>
      <c r="K113" s="598"/>
      <c r="L113" s="613"/>
      <c r="M113" s="1176">
        <f t="shared" si="22"/>
        <v>0</v>
      </c>
      <c r="N113" s="1176">
        <f t="shared" si="23"/>
        <v>0</v>
      </c>
      <c r="O113" s="645"/>
    </row>
    <row r="114" spans="1:15" s="646" customFormat="1" ht="19.5" x14ac:dyDescent="0.2">
      <c r="A114" s="597"/>
      <c r="B114" s="597"/>
      <c r="C114" s="597"/>
      <c r="D114" s="1175" t="str">
        <f t="shared" si="20"/>
        <v/>
      </c>
      <c r="E114" s="1175" t="str">
        <f t="shared" si="21"/>
        <v/>
      </c>
      <c r="F114" s="597"/>
      <c r="G114" s="611"/>
      <c r="H114" s="611"/>
      <c r="I114" s="598"/>
      <c r="J114" s="660"/>
      <c r="K114" s="598"/>
      <c r="L114" s="613"/>
      <c r="M114" s="1176">
        <f t="shared" si="22"/>
        <v>0</v>
      </c>
      <c r="N114" s="1176">
        <f t="shared" si="23"/>
        <v>0</v>
      </c>
      <c r="O114" s="645"/>
    </row>
    <row r="115" spans="1:15" s="646" customFormat="1" ht="19.5" x14ac:dyDescent="0.2">
      <c r="A115" s="597"/>
      <c r="B115" s="597"/>
      <c r="C115" s="597"/>
      <c r="D115" s="1175" t="str">
        <f t="shared" si="20"/>
        <v/>
      </c>
      <c r="E115" s="1175" t="str">
        <f t="shared" si="21"/>
        <v/>
      </c>
      <c r="F115" s="597"/>
      <c r="G115" s="611"/>
      <c r="H115" s="611"/>
      <c r="I115" s="598"/>
      <c r="J115" s="660"/>
      <c r="K115" s="598"/>
      <c r="L115" s="613"/>
      <c r="M115" s="1176">
        <f t="shared" si="22"/>
        <v>0</v>
      </c>
      <c r="N115" s="1176">
        <f t="shared" si="23"/>
        <v>0</v>
      </c>
      <c r="O115" s="645"/>
    </row>
    <row r="116" spans="1:15" s="646" customFormat="1" ht="19.5" x14ac:dyDescent="0.2">
      <c r="A116" s="597"/>
      <c r="B116" s="597"/>
      <c r="C116" s="597"/>
      <c r="D116" s="1175" t="str">
        <f t="shared" si="20"/>
        <v/>
      </c>
      <c r="E116" s="1175" t="str">
        <f t="shared" si="21"/>
        <v/>
      </c>
      <c r="F116" s="597"/>
      <c r="G116" s="611"/>
      <c r="H116" s="611"/>
      <c r="I116" s="598"/>
      <c r="J116" s="660"/>
      <c r="K116" s="598"/>
      <c r="L116" s="613"/>
      <c r="M116" s="1176">
        <f t="shared" si="22"/>
        <v>0</v>
      </c>
      <c r="N116" s="1176">
        <f t="shared" si="23"/>
        <v>0</v>
      </c>
      <c r="O116" s="645"/>
    </row>
    <row r="117" spans="1:15" s="646" customFormat="1" ht="19.5" x14ac:dyDescent="0.2">
      <c r="A117" s="597"/>
      <c r="B117" s="597"/>
      <c r="C117" s="597"/>
      <c r="D117" s="1175" t="str">
        <f t="shared" si="20"/>
        <v/>
      </c>
      <c r="E117" s="1175" t="str">
        <f t="shared" si="21"/>
        <v/>
      </c>
      <c r="F117" s="597"/>
      <c r="G117" s="611"/>
      <c r="H117" s="611"/>
      <c r="I117" s="598"/>
      <c r="J117" s="660"/>
      <c r="K117" s="598"/>
      <c r="L117" s="613"/>
      <c r="M117" s="1176">
        <f t="shared" si="22"/>
        <v>0</v>
      </c>
      <c r="N117" s="1176">
        <f t="shared" si="23"/>
        <v>0</v>
      </c>
      <c r="O117" s="645"/>
    </row>
    <row r="118" spans="1:15" s="646" customFormat="1" ht="19.5" x14ac:dyDescent="0.2">
      <c r="A118" s="597"/>
      <c r="B118" s="597"/>
      <c r="C118" s="597"/>
      <c r="D118" s="1175" t="str">
        <f t="shared" si="20"/>
        <v/>
      </c>
      <c r="E118" s="1175" t="str">
        <f t="shared" si="21"/>
        <v/>
      </c>
      <c r="F118" s="597"/>
      <c r="G118" s="611"/>
      <c r="H118" s="611"/>
      <c r="I118" s="598"/>
      <c r="J118" s="660"/>
      <c r="K118" s="598"/>
      <c r="L118" s="613"/>
      <c r="M118" s="1176">
        <f t="shared" si="22"/>
        <v>0</v>
      </c>
      <c r="N118" s="1176">
        <f t="shared" si="23"/>
        <v>0</v>
      </c>
      <c r="O118" s="645"/>
    </row>
    <row r="119" spans="1:15" s="646" customFormat="1" ht="19.5" x14ac:dyDescent="0.2">
      <c r="A119" s="597"/>
      <c r="B119" s="597"/>
      <c r="C119" s="597"/>
      <c r="D119" s="1175" t="str">
        <f t="shared" si="20"/>
        <v/>
      </c>
      <c r="E119" s="1175" t="str">
        <f t="shared" si="21"/>
        <v/>
      </c>
      <c r="F119" s="597"/>
      <c r="G119" s="611"/>
      <c r="H119" s="611"/>
      <c r="I119" s="598"/>
      <c r="J119" s="660"/>
      <c r="K119" s="598"/>
      <c r="L119" s="613"/>
      <c r="M119" s="1176">
        <f t="shared" si="22"/>
        <v>0</v>
      </c>
      <c r="N119" s="1176">
        <f t="shared" si="23"/>
        <v>0</v>
      </c>
      <c r="O119" s="645"/>
    </row>
    <row r="120" spans="1:15" s="646" customFormat="1" ht="19.5" x14ac:dyDescent="0.2">
      <c r="A120" s="597"/>
      <c r="B120" s="597"/>
      <c r="C120" s="597"/>
      <c r="D120" s="1175" t="str">
        <f t="shared" si="20"/>
        <v/>
      </c>
      <c r="E120" s="1175" t="str">
        <f t="shared" si="21"/>
        <v/>
      </c>
      <c r="F120" s="597"/>
      <c r="G120" s="611"/>
      <c r="H120" s="611"/>
      <c r="I120" s="598"/>
      <c r="J120" s="660"/>
      <c r="K120" s="598"/>
      <c r="L120" s="613"/>
      <c r="M120" s="1176">
        <f t="shared" si="22"/>
        <v>0</v>
      </c>
      <c r="N120" s="1176">
        <f t="shared" si="23"/>
        <v>0</v>
      </c>
      <c r="O120" s="645"/>
    </row>
    <row r="121" spans="1:15" s="646" customFormat="1" ht="19.5" x14ac:dyDescent="0.2">
      <c r="A121" s="597"/>
      <c r="B121" s="597"/>
      <c r="C121" s="597"/>
      <c r="D121" s="1175" t="str">
        <f t="shared" si="20"/>
        <v/>
      </c>
      <c r="E121" s="1175" t="str">
        <f t="shared" si="21"/>
        <v/>
      </c>
      <c r="F121" s="597"/>
      <c r="G121" s="611"/>
      <c r="H121" s="611"/>
      <c r="I121" s="598"/>
      <c r="J121" s="660"/>
      <c r="K121" s="598"/>
      <c r="L121" s="613"/>
      <c r="M121" s="1176">
        <f t="shared" si="22"/>
        <v>0</v>
      </c>
      <c r="N121" s="1176">
        <f t="shared" si="23"/>
        <v>0</v>
      </c>
      <c r="O121" s="645"/>
    </row>
    <row r="122" spans="1:15" s="646" customFormat="1" ht="19.5" x14ac:dyDescent="0.2">
      <c r="A122" s="597"/>
      <c r="B122" s="597"/>
      <c r="C122" s="597"/>
      <c r="D122" s="1175" t="str">
        <f t="shared" si="20"/>
        <v/>
      </c>
      <c r="E122" s="1175" t="str">
        <f t="shared" si="21"/>
        <v/>
      </c>
      <c r="F122" s="597"/>
      <c r="G122" s="611"/>
      <c r="H122" s="611"/>
      <c r="I122" s="598"/>
      <c r="J122" s="660"/>
      <c r="K122" s="598"/>
      <c r="L122" s="613"/>
      <c r="M122" s="1176">
        <f t="shared" si="22"/>
        <v>0</v>
      </c>
      <c r="N122" s="1176">
        <f t="shared" si="23"/>
        <v>0</v>
      </c>
      <c r="O122" s="645"/>
    </row>
    <row r="123" spans="1:15" s="646" customFormat="1" ht="19.5" x14ac:dyDescent="0.2">
      <c r="A123" s="597"/>
      <c r="B123" s="597"/>
      <c r="C123" s="597"/>
      <c r="D123" s="1175" t="str">
        <f t="shared" si="20"/>
        <v/>
      </c>
      <c r="E123" s="1175" t="str">
        <f t="shared" si="21"/>
        <v/>
      </c>
      <c r="F123" s="597"/>
      <c r="G123" s="611"/>
      <c r="H123" s="611"/>
      <c r="I123" s="598"/>
      <c r="J123" s="660"/>
      <c r="K123" s="598"/>
      <c r="L123" s="613"/>
      <c r="M123" s="1176">
        <f t="shared" si="22"/>
        <v>0</v>
      </c>
      <c r="N123" s="1176">
        <f t="shared" si="23"/>
        <v>0</v>
      </c>
      <c r="O123" s="645"/>
    </row>
    <row r="124" spans="1:15" s="646" customFormat="1" ht="19.5" x14ac:dyDescent="0.2">
      <c r="A124" s="597"/>
      <c r="B124" s="597"/>
      <c r="C124" s="597"/>
      <c r="D124" s="1175" t="str">
        <f t="shared" si="20"/>
        <v/>
      </c>
      <c r="E124" s="1175" t="str">
        <f t="shared" si="21"/>
        <v/>
      </c>
      <c r="F124" s="597"/>
      <c r="G124" s="611"/>
      <c r="H124" s="611"/>
      <c r="I124" s="598"/>
      <c r="J124" s="660"/>
      <c r="K124" s="598"/>
      <c r="L124" s="613"/>
      <c r="M124" s="1176">
        <f t="shared" si="22"/>
        <v>0</v>
      </c>
      <c r="N124" s="1176">
        <f t="shared" si="23"/>
        <v>0</v>
      </c>
      <c r="O124" s="645"/>
    </row>
    <row r="125" spans="1:15" s="646" customFormat="1" ht="19.5" x14ac:dyDescent="0.2">
      <c r="A125" s="597"/>
      <c r="B125" s="597"/>
      <c r="C125" s="597"/>
      <c r="D125" s="1175" t="str">
        <f t="shared" si="20"/>
        <v/>
      </c>
      <c r="E125" s="1175" t="str">
        <f t="shared" si="21"/>
        <v/>
      </c>
      <c r="F125" s="597"/>
      <c r="G125" s="611"/>
      <c r="H125" s="611"/>
      <c r="I125" s="598"/>
      <c r="J125" s="660"/>
      <c r="K125" s="598"/>
      <c r="L125" s="613"/>
      <c r="M125" s="1176">
        <f t="shared" si="22"/>
        <v>0</v>
      </c>
      <c r="N125" s="1176">
        <f t="shared" si="23"/>
        <v>0</v>
      </c>
      <c r="O125" s="645"/>
    </row>
    <row r="126" spans="1:15" s="646" customFormat="1" ht="19.5" x14ac:dyDescent="0.2">
      <c r="A126" s="597"/>
      <c r="B126" s="597"/>
      <c r="C126" s="597"/>
      <c r="D126" s="1175" t="str">
        <f t="shared" si="20"/>
        <v/>
      </c>
      <c r="E126" s="1175" t="str">
        <f t="shared" si="21"/>
        <v/>
      </c>
      <c r="F126" s="597"/>
      <c r="G126" s="611"/>
      <c r="H126" s="611"/>
      <c r="I126" s="598"/>
      <c r="J126" s="660"/>
      <c r="K126" s="598"/>
      <c r="L126" s="613"/>
      <c r="M126" s="1176">
        <f t="shared" si="22"/>
        <v>0</v>
      </c>
      <c r="N126" s="1176">
        <f t="shared" si="23"/>
        <v>0</v>
      </c>
      <c r="O126" s="645"/>
    </row>
    <row r="127" spans="1:15" s="646" customFormat="1" ht="19.5" x14ac:dyDescent="0.2">
      <c r="A127" s="597"/>
      <c r="B127" s="597"/>
      <c r="C127" s="597"/>
      <c r="D127" s="1175" t="str">
        <f t="shared" si="20"/>
        <v/>
      </c>
      <c r="E127" s="1175" t="str">
        <f t="shared" si="21"/>
        <v/>
      </c>
      <c r="F127" s="597"/>
      <c r="G127" s="611"/>
      <c r="H127" s="611"/>
      <c r="I127" s="598"/>
      <c r="J127" s="660"/>
      <c r="K127" s="598"/>
      <c r="L127" s="613"/>
      <c r="M127" s="1176">
        <f t="shared" si="22"/>
        <v>0</v>
      </c>
      <c r="N127" s="1176">
        <f t="shared" si="23"/>
        <v>0</v>
      </c>
      <c r="O127" s="645"/>
    </row>
    <row r="128" spans="1:15" s="646" customFormat="1" ht="19.5" x14ac:dyDescent="0.2">
      <c r="A128" s="597"/>
      <c r="B128" s="597"/>
      <c r="C128" s="597"/>
      <c r="D128" s="1175" t="str">
        <f t="shared" si="20"/>
        <v/>
      </c>
      <c r="E128" s="1175" t="str">
        <f t="shared" si="21"/>
        <v/>
      </c>
      <c r="F128" s="597"/>
      <c r="G128" s="611"/>
      <c r="H128" s="611"/>
      <c r="I128" s="598"/>
      <c r="J128" s="660"/>
      <c r="K128" s="598"/>
      <c r="L128" s="613"/>
      <c r="M128" s="1176">
        <f t="shared" si="22"/>
        <v>0</v>
      </c>
      <c r="N128" s="1176">
        <f t="shared" si="23"/>
        <v>0</v>
      </c>
      <c r="O128" s="645"/>
    </row>
    <row r="129" spans="1:15" s="646" customFormat="1" ht="19.5" x14ac:dyDescent="0.2">
      <c r="A129" s="597"/>
      <c r="B129" s="597"/>
      <c r="C129" s="597"/>
      <c r="D129" s="1175" t="str">
        <f t="shared" si="20"/>
        <v/>
      </c>
      <c r="E129" s="1175" t="str">
        <f t="shared" si="21"/>
        <v/>
      </c>
      <c r="F129" s="597"/>
      <c r="G129" s="611"/>
      <c r="H129" s="611"/>
      <c r="I129" s="598"/>
      <c r="J129" s="660"/>
      <c r="K129" s="598"/>
      <c r="L129" s="613"/>
      <c r="M129" s="1176">
        <f t="shared" si="22"/>
        <v>0</v>
      </c>
      <c r="N129" s="1176">
        <f t="shared" si="23"/>
        <v>0</v>
      </c>
      <c r="O129" s="645"/>
    </row>
    <row r="130" spans="1:15" s="646" customFormat="1" ht="19.5" x14ac:dyDescent="0.2">
      <c r="A130" s="597"/>
      <c r="B130" s="597"/>
      <c r="C130" s="597"/>
      <c r="D130" s="1175" t="str">
        <f t="shared" si="20"/>
        <v/>
      </c>
      <c r="E130" s="1175" t="str">
        <f t="shared" si="21"/>
        <v/>
      </c>
      <c r="F130" s="597"/>
      <c r="G130" s="611"/>
      <c r="H130" s="611"/>
      <c r="I130" s="598"/>
      <c r="J130" s="660"/>
      <c r="K130" s="598"/>
      <c r="L130" s="613"/>
      <c r="M130" s="1176">
        <f t="shared" si="22"/>
        <v>0</v>
      </c>
      <c r="N130" s="1176">
        <f t="shared" si="23"/>
        <v>0</v>
      </c>
      <c r="O130" s="645"/>
    </row>
    <row r="131" spans="1:15" s="646" customFormat="1" ht="19.5" x14ac:dyDescent="0.2">
      <c r="A131" s="597"/>
      <c r="B131" s="597"/>
      <c r="C131" s="597"/>
      <c r="D131" s="1175" t="str">
        <f t="shared" si="20"/>
        <v/>
      </c>
      <c r="E131" s="1175" t="str">
        <f t="shared" si="21"/>
        <v/>
      </c>
      <c r="F131" s="597"/>
      <c r="G131" s="611"/>
      <c r="H131" s="611"/>
      <c r="I131" s="598"/>
      <c r="J131" s="660"/>
      <c r="K131" s="598"/>
      <c r="L131" s="613"/>
      <c r="M131" s="1176">
        <f t="shared" si="22"/>
        <v>0</v>
      </c>
      <c r="N131" s="1176">
        <f t="shared" si="23"/>
        <v>0</v>
      </c>
      <c r="O131" s="645"/>
    </row>
    <row r="132" spans="1:15" s="646" customFormat="1" ht="19.5" x14ac:dyDescent="0.2">
      <c r="A132" s="597"/>
      <c r="B132" s="597"/>
      <c r="C132" s="597"/>
      <c r="D132" s="1175" t="str">
        <f t="shared" si="20"/>
        <v/>
      </c>
      <c r="E132" s="1175" t="str">
        <f t="shared" si="21"/>
        <v/>
      </c>
      <c r="F132" s="597"/>
      <c r="G132" s="611"/>
      <c r="H132" s="611"/>
      <c r="I132" s="598"/>
      <c r="J132" s="660"/>
      <c r="K132" s="598"/>
      <c r="L132" s="613"/>
      <c r="M132" s="1176">
        <f t="shared" si="22"/>
        <v>0</v>
      </c>
      <c r="N132" s="1176">
        <f t="shared" si="23"/>
        <v>0</v>
      </c>
      <c r="O132" s="645"/>
    </row>
    <row r="133" spans="1:15" s="646" customFormat="1" ht="19.5" x14ac:dyDescent="0.2">
      <c r="A133" s="597"/>
      <c r="B133" s="597"/>
      <c r="C133" s="597"/>
      <c r="D133" s="1175" t="str">
        <f t="shared" si="20"/>
        <v/>
      </c>
      <c r="E133" s="1175" t="str">
        <f t="shared" si="21"/>
        <v/>
      </c>
      <c r="F133" s="597"/>
      <c r="G133" s="611"/>
      <c r="H133" s="611"/>
      <c r="I133" s="598"/>
      <c r="J133" s="660"/>
      <c r="K133" s="598"/>
      <c r="L133" s="613"/>
      <c r="M133" s="1176">
        <f t="shared" si="22"/>
        <v>0</v>
      </c>
      <c r="N133" s="1176">
        <f t="shared" si="23"/>
        <v>0</v>
      </c>
      <c r="O133" s="645"/>
    </row>
    <row r="134" spans="1:15" s="646" customFormat="1" ht="19.5" x14ac:dyDescent="0.2">
      <c r="A134" s="597"/>
      <c r="B134" s="597"/>
      <c r="C134" s="597"/>
      <c r="D134" s="1175" t="str">
        <f t="shared" si="20"/>
        <v/>
      </c>
      <c r="E134" s="1175" t="str">
        <f t="shared" si="21"/>
        <v/>
      </c>
      <c r="F134" s="597"/>
      <c r="G134" s="611"/>
      <c r="H134" s="611"/>
      <c r="I134" s="598"/>
      <c r="J134" s="660"/>
      <c r="K134" s="598"/>
      <c r="L134" s="613"/>
      <c r="M134" s="1176">
        <f t="shared" si="22"/>
        <v>0</v>
      </c>
      <c r="N134" s="1176">
        <f t="shared" si="23"/>
        <v>0</v>
      </c>
      <c r="O134" s="645"/>
    </row>
    <row r="135" spans="1:15" s="646" customFormat="1" ht="19.5" x14ac:dyDescent="0.2">
      <c r="A135" s="597"/>
      <c r="B135" s="597"/>
      <c r="C135" s="597"/>
      <c r="D135" s="1175" t="str">
        <f t="shared" si="20"/>
        <v/>
      </c>
      <c r="E135" s="1175" t="str">
        <f t="shared" si="21"/>
        <v/>
      </c>
      <c r="F135" s="597"/>
      <c r="G135" s="611"/>
      <c r="H135" s="611"/>
      <c r="I135" s="598"/>
      <c r="J135" s="660"/>
      <c r="K135" s="598"/>
      <c r="L135" s="613"/>
      <c r="M135" s="1176">
        <f t="shared" si="22"/>
        <v>0</v>
      </c>
      <c r="N135" s="1176">
        <f t="shared" si="23"/>
        <v>0</v>
      </c>
      <c r="O135" s="645"/>
    </row>
    <row r="136" spans="1:15" s="646" customFormat="1" ht="19.5" x14ac:dyDescent="0.2">
      <c r="A136" s="597"/>
      <c r="B136" s="597"/>
      <c r="C136" s="597"/>
      <c r="D136" s="1175" t="str">
        <f t="shared" si="20"/>
        <v/>
      </c>
      <c r="E136" s="1175" t="str">
        <f t="shared" si="21"/>
        <v/>
      </c>
      <c r="F136" s="597"/>
      <c r="G136" s="611"/>
      <c r="H136" s="611"/>
      <c r="I136" s="598"/>
      <c r="J136" s="660"/>
      <c r="K136" s="598"/>
      <c r="L136" s="613"/>
      <c r="M136" s="1176">
        <f t="shared" si="22"/>
        <v>0</v>
      </c>
      <c r="N136" s="1176">
        <f t="shared" si="23"/>
        <v>0</v>
      </c>
      <c r="O136" s="645"/>
    </row>
    <row r="137" spans="1:15" s="646" customFormat="1" ht="19.5" x14ac:dyDescent="0.2">
      <c r="A137" s="597"/>
      <c r="B137" s="597"/>
      <c r="C137" s="597"/>
      <c r="D137" s="1175" t="str">
        <f t="shared" si="20"/>
        <v/>
      </c>
      <c r="E137" s="1175" t="str">
        <f t="shared" si="21"/>
        <v/>
      </c>
      <c r="F137" s="597"/>
      <c r="G137" s="611"/>
      <c r="H137" s="611"/>
      <c r="I137" s="598"/>
      <c r="J137" s="660"/>
      <c r="K137" s="598"/>
      <c r="L137" s="613"/>
      <c r="M137" s="1176">
        <f t="shared" si="22"/>
        <v>0</v>
      </c>
      <c r="N137" s="1176">
        <f t="shared" si="23"/>
        <v>0</v>
      </c>
      <c r="O137" s="645"/>
    </row>
    <row r="138" spans="1:15" s="646" customFormat="1" ht="19.5" x14ac:dyDescent="0.2">
      <c r="A138" s="597"/>
      <c r="B138" s="597"/>
      <c r="C138" s="597"/>
      <c r="D138" s="1175" t="str">
        <f t="shared" ref="D138:D150" si="24">IF(ISBLANK(A138),"", "EMPG-S")</f>
        <v/>
      </c>
      <c r="E138" s="1175" t="str">
        <f t="shared" ref="E138:E150" si="25">IF(ISBLANK(A138),"", "EMG")</f>
        <v/>
      </c>
      <c r="F138" s="597"/>
      <c r="G138" s="611"/>
      <c r="H138" s="611"/>
      <c r="I138" s="598"/>
      <c r="J138" s="660"/>
      <c r="K138" s="598"/>
      <c r="L138" s="613"/>
      <c r="M138" s="1176">
        <f t="shared" ref="M138:M150" si="26">K138+J138</f>
        <v>0</v>
      </c>
      <c r="N138" s="1176">
        <f t="shared" ref="N138:N150" si="27">I138-M138</f>
        <v>0</v>
      </c>
      <c r="O138" s="645"/>
    </row>
    <row r="139" spans="1:15" s="646" customFormat="1" ht="19.5" x14ac:dyDescent="0.2">
      <c r="A139" s="597"/>
      <c r="B139" s="597"/>
      <c r="C139" s="597"/>
      <c r="D139" s="1175" t="str">
        <f t="shared" si="24"/>
        <v/>
      </c>
      <c r="E139" s="1175" t="str">
        <f t="shared" si="25"/>
        <v/>
      </c>
      <c r="F139" s="597"/>
      <c r="G139" s="611"/>
      <c r="H139" s="611"/>
      <c r="I139" s="598"/>
      <c r="J139" s="660"/>
      <c r="K139" s="598"/>
      <c r="L139" s="613"/>
      <c r="M139" s="1176">
        <f t="shared" si="26"/>
        <v>0</v>
      </c>
      <c r="N139" s="1176">
        <f t="shared" si="27"/>
        <v>0</v>
      </c>
      <c r="O139" s="645"/>
    </row>
    <row r="140" spans="1:15" s="646" customFormat="1" ht="19.5" x14ac:dyDescent="0.2">
      <c r="A140" s="597"/>
      <c r="B140" s="597"/>
      <c r="C140" s="597"/>
      <c r="D140" s="1175" t="str">
        <f t="shared" si="24"/>
        <v/>
      </c>
      <c r="E140" s="1175" t="str">
        <f t="shared" si="25"/>
        <v/>
      </c>
      <c r="F140" s="597"/>
      <c r="G140" s="611"/>
      <c r="H140" s="611"/>
      <c r="I140" s="598"/>
      <c r="J140" s="660"/>
      <c r="K140" s="598"/>
      <c r="L140" s="613"/>
      <c r="M140" s="1176">
        <f t="shared" si="26"/>
        <v>0</v>
      </c>
      <c r="N140" s="1176">
        <f t="shared" si="27"/>
        <v>0</v>
      </c>
      <c r="O140" s="645"/>
    </row>
    <row r="141" spans="1:15" s="646" customFormat="1" ht="19.5" x14ac:dyDescent="0.2">
      <c r="A141" s="597"/>
      <c r="B141" s="597"/>
      <c r="C141" s="597"/>
      <c r="D141" s="1175" t="str">
        <f t="shared" si="24"/>
        <v/>
      </c>
      <c r="E141" s="1175" t="str">
        <f t="shared" si="25"/>
        <v/>
      </c>
      <c r="F141" s="597"/>
      <c r="G141" s="611"/>
      <c r="H141" s="611"/>
      <c r="I141" s="598"/>
      <c r="J141" s="660"/>
      <c r="K141" s="598"/>
      <c r="L141" s="613"/>
      <c r="M141" s="1176">
        <f t="shared" si="26"/>
        <v>0</v>
      </c>
      <c r="N141" s="1176">
        <f t="shared" si="27"/>
        <v>0</v>
      </c>
      <c r="O141" s="645"/>
    </row>
    <row r="142" spans="1:15" s="646" customFormat="1" ht="19.5" x14ac:dyDescent="0.2">
      <c r="A142" s="597"/>
      <c r="B142" s="597"/>
      <c r="C142" s="597"/>
      <c r="D142" s="1175" t="str">
        <f t="shared" si="24"/>
        <v/>
      </c>
      <c r="E142" s="1175" t="str">
        <f t="shared" si="25"/>
        <v/>
      </c>
      <c r="F142" s="597"/>
      <c r="G142" s="611"/>
      <c r="H142" s="611"/>
      <c r="I142" s="598"/>
      <c r="J142" s="660"/>
      <c r="K142" s="598"/>
      <c r="L142" s="613"/>
      <c r="M142" s="1176">
        <f t="shared" si="26"/>
        <v>0</v>
      </c>
      <c r="N142" s="1176">
        <f t="shared" si="27"/>
        <v>0</v>
      </c>
      <c r="O142" s="645"/>
    </row>
    <row r="143" spans="1:15" s="646" customFormat="1" ht="19.5" x14ac:dyDescent="0.2">
      <c r="A143" s="597"/>
      <c r="B143" s="597"/>
      <c r="C143" s="597"/>
      <c r="D143" s="1175" t="str">
        <f t="shared" si="24"/>
        <v/>
      </c>
      <c r="E143" s="1175" t="str">
        <f t="shared" si="25"/>
        <v/>
      </c>
      <c r="F143" s="597"/>
      <c r="G143" s="611"/>
      <c r="H143" s="611"/>
      <c r="I143" s="598"/>
      <c r="J143" s="660"/>
      <c r="K143" s="598"/>
      <c r="L143" s="613"/>
      <c r="M143" s="1176">
        <f t="shared" si="26"/>
        <v>0</v>
      </c>
      <c r="N143" s="1176">
        <f t="shared" si="27"/>
        <v>0</v>
      </c>
      <c r="O143" s="645"/>
    </row>
    <row r="144" spans="1:15" s="646" customFormat="1" ht="19.5" x14ac:dyDescent="0.2">
      <c r="A144" s="597"/>
      <c r="B144" s="597"/>
      <c r="C144" s="597"/>
      <c r="D144" s="1175" t="str">
        <f t="shared" si="24"/>
        <v/>
      </c>
      <c r="E144" s="1175" t="str">
        <f t="shared" si="25"/>
        <v/>
      </c>
      <c r="F144" s="597"/>
      <c r="G144" s="611"/>
      <c r="H144" s="611"/>
      <c r="I144" s="598"/>
      <c r="J144" s="660"/>
      <c r="K144" s="598"/>
      <c r="L144" s="613"/>
      <c r="M144" s="1176">
        <f t="shared" si="26"/>
        <v>0</v>
      </c>
      <c r="N144" s="1176">
        <f t="shared" si="27"/>
        <v>0</v>
      </c>
      <c r="O144" s="645"/>
    </row>
    <row r="145" spans="1:15" s="646" customFormat="1" ht="19.5" x14ac:dyDescent="0.2">
      <c r="A145" s="597"/>
      <c r="B145" s="597"/>
      <c r="C145" s="597"/>
      <c r="D145" s="1175" t="str">
        <f t="shared" si="24"/>
        <v/>
      </c>
      <c r="E145" s="1175" t="str">
        <f t="shared" si="25"/>
        <v/>
      </c>
      <c r="F145" s="597"/>
      <c r="G145" s="611"/>
      <c r="H145" s="611"/>
      <c r="I145" s="598"/>
      <c r="J145" s="660"/>
      <c r="K145" s="598"/>
      <c r="L145" s="613"/>
      <c r="M145" s="1176">
        <f t="shared" si="26"/>
        <v>0</v>
      </c>
      <c r="N145" s="1176">
        <f t="shared" si="27"/>
        <v>0</v>
      </c>
      <c r="O145" s="645"/>
    </row>
    <row r="146" spans="1:15" s="646" customFormat="1" ht="19.5" x14ac:dyDescent="0.2">
      <c r="A146" s="597"/>
      <c r="B146" s="597"/>
      <c r="C146" s="597"/>
      <c r="D146" s="1175" t="str">
        <f t="shared" si="24"/>
        <v/>
      </c>
      <c r="E146" s="1175" t="str">
        <f t="shared" si="25"/>
        <v/>
      </c>
      <c r="F146" s="597"/>
      <c r="G146" s="611"/>
      <c r="H146" s="611"/>
      <c r="I146" s="598"/>
      <c r="J146" s="660"/>
      <c r="K146" s="598"/>
      <c r="L146" s="613"/>
      <c r="M146" s="1176">
        <f t="shared" si="26"/>
        <v>0</v>
      </c>
      <c r="N146" s="1176">
        <f t="shared" si="27"/>
        <v>0</v>
      </c>
      <c r="O146" s="645"/>
    </row>
    <row r="147" spans="1:15" s="646" customFormat="1" ht="19.5" x14ac:dyDescent="0.2">
      <c r="A147" s="597"/>
      <c r="B147" s="597"/>
      <c r="C147" s="597"/>
      <c r="D147" s="1175" t="str">
        <f t="shared" si="24"/>
        <v/>
      </c>
      <c r="E147" s="1175" t="str">
        <f t="shared" si="25"/>
        <v/>
      </c>
      <c r="F147" s="597"/>
      <c r="G147" s="611"/>
      <c r="H147" s="611"/>
      <c r="I147" s="598"/>
      <c r="J147" s="660"/>
      <c r="K147" s="598"/>
      <c r="L147" s="613"/>
      <c r="M147" s="1176">
        <f t="shared" si="26"/>
        <v>0</v>
      </c>
      <c r="N147" s="1176">
        <f t="shared" si="27"/>
        <v>0</v>
      </c>
      <c r="O147" s="645"/>
    </row>
    <row r="148" spans="1:15" s="646" customFormat="1" ht="19.5" x14ac:dyDescent="0.2">
      <c r="A148" s="597"/>
      <c r="B148" s="597"/>
      <c r="C148" s="597"/>
      <c r="D148" s="1175" t="str">
        <f t="shared" si="24"/>
        <v/>
      </c>
      <c r="E148" s="1175" t="str">
        <f t="shared" si="25"/>
        <v/>
      </c>
      <c r="F148" s="597"/>
      <c r="G148" s="611"/>
      <c r="H148" s="611"/>
      <c r="I148" s="598"/>
      <c r="J148" s="660"/>
      <c r="K148" s="598"/>
      <c r="L148" s="613"/>
      <c r="M148" s="1176">
        <f t="shared" si="26"/>
        <v>0</v>
      </c>
      <c r="N148" s="1176">
        <f t="shared" si="27"/>
        <v>0</v>
      </c>
      <c r="O148" s="645"/>
    </row>
    <row r="149" spans="1:15" s="646" customFormat="1" ht="19.5" x14ac:dyDescent="0.2">
      <c r="A149" s="597"/>
      <c r="B149" s="597"/>
      <c r="C149" s="597"/>
      <c r="D149" s="1175" t="str">
        <f t="shared" si="24"/>
        <v/>
      </c>
      <c r="E149" s="1175" t="str">
        <f t="shared" si="25"/>
        <v/>
      </c>
      <c r="F149" s="597"/>
      <c r="G149" s="611"/>
      <c r="H149" s="611"/>
      <c r="I149" s="598"/>
      <c r="J149" s="660"/>
      <c r="K149" s="598"/>
      <c r="L149" s="613"/>
      <c r="M149" s="1176">
        <f t="shared" si="26"/>
        <v>0</v>
      </c>
      <c r="N149" s="1176">
        <f t="shared" si="27"/>
        <v>0</v>
      </c>
      <c r="O149" s="645"/>
    </row>
    <row r="150" spans="1:15" s="646" customFormat="1" ht="19.5" x14ac:dyDescent="0.2">
      <c r="A150" s="597"/>
      <c r="B150" s="597"/>
      <c r="C150" s="597"/>
      <c r="D150" s="1175" t="str">
        <f t="shared" si="24"/>
        <v/>
      </c>
      <c r="E150" s="1175" t="str">
        <f t="shared" si="25"/>
        <v/>
      </c>
      <c r="F150" s="597"/>
      <c r="G150" s="611"/>
      <c r="H150" s="611"/>
      <c r="I150" s="598"/>
      <c r="J150" s="660"/>
      <c r="K150" s="598"/>
      <c r="L150" s="613"/>
      <c r="M150" s="1176">
        <f t="shared" si="26"/>
        <v>0</v>
      </c>
      <c r="N150" s="1176">
        <f t="shared" si="27"/>
        <v>0</v>
      </c>
      <c r="O150" s="645"/>
    </row>
    <row r="151" spans="1:15" hidden="1" x14ac:dyDescent="0.2">
      <c r="J151" s="249"/>
    </row>
    <row r="152" spans="1:15" hidden="1" x14ac:dyDescent="0.2">
      <c r="J152" s="249"/>
    </row>
    <row r="153" spans="1:15" hidden="1" x14ac:dyDescent="0.2">
      <c r="J153" s="249"/>
    </row>
    <row r="154" spans="1:15" hidden="1" x14ac:dyDescent="0.2">
      <c r="J154" s="249"/>
    </row>
    <row r="155" spans="1:15" hidden="1" x14ac:dyDescent="0.2"/>
    <row r="156" spans="1:15" hidden="1" x14ac:dyDescent="0.2"/>
    <row r="157" spans="1:15" hidden="1" x14ac:dyDescent="0.2"/>
    <row r="158" spans="1:15" hidden="1" x14ac:dyDescent="0.2"/>
    <row r="159" spans="1:15" hidden="1" x14ac:dyDescent="0.2"/>
    <row r="160" spans="1:15"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sheetData>
  <sheetProtection sheet="1" objects="1" scenarios="1" formatCells="0" formatColumns="0" formatRows="0" insertRows="0" deleteRows="0" sort="0" autoFilter="0"/>
  <dataConsolidate/>
  <mergeCells count="13">
    <mergeCell ref="A4:J4"/>
    <mergeCell ref="L4:N4"/>
    <mergeCell ref="A1:N1"/>
    <mergeCell ref="A2:N2"/>
    <mergeCell ref="A3:J3"/>
    <mergeCell ref="L3:N3"/>
    <mergeCell ref="A8:J8"/>
    <mergeCell ref="A5:J5"/>
    <mergeCell ref="L5:N5"/>
    <mergeCell ref="A6:J6"/>
    <mergeCell ref="L6:N6"/>
    <mergeCell ref="A7:J7"/>
    <mergeCell ref="L7:N7"/>
  </mergeCells>
  <conditionalFormatting sqref="K12:K150">
    <cfRule type="notContainsBlanks" dxfId="239" priority="1">
      <formula>LEN(TRIM(K12))&gt;0</formula>
    </cfRule>
  </conditionalFormatting>
  <dataValidations count="14">
    <dataValidation allowBlank="1" showInputMessage="1" showErrorMessage="1" promptTitle="Performance Period End Date" prompt="This field automatically populates the Subgrant Performance Period End Date" sqref="L7"/>
    <dataValidation allowBlank="1" showInputMessage="1" showErrorMessage="1" promptTitle="Cal OES ONLY" prompt="For Cal OES use only.  Do not enter." sqref="M8:N8"/>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L5:N5">
      <formula1>0</formula1>
    </dataValidation>
    <dataValidation type="whole" operator="greaterThan" allowBlank="1" showInputMessage="1" showErrorMessage="1" errorTitle="BUDGETED COST" error="Enter the Budged Cost for this project, rounded DOWN to the nearest dollar." sqref="I11">
      <formula1>0</formula1>
    </dataValidation>
    <dataValidation allowBlank="1" showErrorMessage="1" prompt="blank" sqref="O8:O10"/>
    <dataValidation type="list" allowBlank="1" showInputMessage="1" showErrorMessage="1" sqref="B11:B150">
      <formula1>"Direct,Subaward"</formula1>
    </dataValidation>
    <dataValidation type="list" allowBlank="1" showInputMessage="1" sqref="H11:H150">
      <formula1>"Staffing, Backfill, Overtime, N/A"</formula1>
    </dataValidation>
    <dataValidation type="list" allowBlank="1" showInputMessage="1" showErrorMessage="1" sqref="F11:F150">
      <formula1>SOURCE_SolutionAreaSubCategoryOrganization</formula1>
    </dataValidation>
    <dataValidation type="list" allowBlank="1" showInputMessage="1" showErrorMessage="1" sqref="A11:A150">
      <formula1>SOURCE_ProjectLetter</formula1>
    </dataValidation>
    <dataValidation type="whole" operator="greaterThanOrEqual" allowBlank="1" showInputMessage="1" showErrorMessage="1" errorTitle="BUDGETED COST" error="Enter the Budged Cost for this project, rounded DOWN to the nearest dollar." sqref="I12:I150">
      <formula1>0</formula1>
    </dataValidation>
    <dataValidation type="list" allowBlank="1" showInputMessage="1" showErrorMessage="1" sqref="G11:G150">
      <formula1>INDIRECT(VLOOKUP(F11,Source_OrganizationNameLookup,2,0))</formula1>
    </dataValidation>
    <dataValidation type="whole" operator="lessThanOrEqual" allowBlank="1" showInputMessage="1" showErrorMessage="1" errorTitle="Insufficient Funds" error="Please enter a request amount, rounded to the nearest dollar, that is less than or equal to the remaining balance for this project." sqref="K11:K150">
      <formula1>I11-J11</formula1>
    </dataValidation>
    <dataValidation type="date" operator="greaterThan" allowBlank="1" showErrorMessage="1" prompt="Enter the date this request is initiated." sqref="L4:N4">
      <formula1>43857</formula1>
    </dataValidation>
    <dataValidation type="list" allowBlank="1" showErrorMessage="1" promptTitle="Ledger Type" prompt="Select the request type from the drop down list." sqref="L3:N3">
      <formula1>"Initial Application, Modification, Reimbursement, Final Reimbursement"</formula1>
    </dataValidation>
  </dataValidations>
  <printOptions horizontalCentered="1"/>
  <pageMargins left="0.15" right="0.15" top="0.5" bottom="0.5" header="0.25" footer="0.25"/>
  <pageSetup scale="41" fitToHeight="0" orientation="landscape" useFirstPageNumber="1" r:id="rId1"/>
  <headerFooter scaleWithDoc="0">
    <oddHeader>&amp;C&amp;"Century Gothic,Regular"CALIFORNIA GOVERNOR'S OFFICE OF EMERGENCY SERVICES (Cal OES)</oddHeader>
    <oddFooter>&amp;L&amp;"Tahoma,Regular"EMPG-S FMFW (NON-MACRO) v1.20 - 2020&amp;R&amp;A</oddFooter>
  </headerFooter>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3" tint="0.59999389629810485"/>
    <pageSetUpPr fitToPage="1"/>
  </sheetPr>
  <dimension ref="A1:XFC516"/>
  <sheetViews>
    <sheetView showGridLines="0" showZeros="0" zoomScale="55" zoomScaleNormal="55" zoomScaleSheetLayoutView="55" workbookViewId="0">
      <selection activeCell="V3" sqref="V3:X3"/>
    </sheetView>
  </sheetViews>
  <sheetFormatPr defaultColWidth="0" defaultRowHeight="12.75" zeroHeight="1" x14ac:dyDescent="0.2"/>
  <cols>
    <col min="1" max="1" width="14.28515625" style="657" customWidth="1"/>
    <col min="2" max="2" width="31.85546875" style="657" customWidth="1"/>
    <col min="3" max="3" width="13.7109375" style="657" customWidth="1"/>
    <col min="4" max="4" width="22.85546875" style="657" customWidth="1"/>
    <col min="5" max="5" width="18.7109375" style="657" customWidth="1"/>
    <col min="6" max="6" width="19.5703125" style="657" customWidth="1"/>
    <col min="7" max="7" width="17.7109375" style="657" customWidth="1"/>
    <col min="8" max="8" width="25.28515625" style="657" customWidth="1"/>
    <col min="9" max="9" width="18.85546875" style="658" customWidth="1"/>
    <col min="10" max="10" width="16" style="657" customWidth="1"/>
    <col min="11" max="11" width="18" style="657" customWidth="1"/>
    <col min="12" max="12" width="23.42578125" style="657" customWidth="1"/>
    <col min="13" max="13" width="18" style="657" customWidth="1"/>
    <col min="14" max="14" width="17.140625" style="657" customWidth="1"/>
    <col min="15" max="15" width="19.140625" style="657" customWidth="1"/>
    <col min="16" max="16" width="24.85546875" style="657" customWidth="1"/>
    <col min="17" max="17" width="15.85546875" style="657" customWidth="1"/>
    <col min="18" max="18" width="17.5703125" style="657" customWidth="1"/>
    <col min="19" max="20" width="18.7109375" style="657" customWidth="1"/>
    <col min="21" max="21" width="21.28515625" style="657" customWidth="1"/>
    <col min="22" max="22" width="25" style="657" customWidth="1"/>
    <col min="23" max="23" width="18.7109375" style="657" customWidth="1"/>
    <col min="24" max="24" width="20.28515625" style="657" customWidth="1"/>
    <col min="25" max="25" width="0.140625" style="579" customWidth="1"/>
    <col min="26" max="16383" width="9.140625" style="579" hidden="1"/>
    <col min="16384" max="16384" width="7.85546875" style="579" hidden="1"/>
  </cols>
  <sheetData>
    <row r="1" spans="1:25" ht="30" customHeight="1" x14ac:dyDescent="0.2">
      <c r="A1" s="1012" t="s">
        <v>1331</v>
      </c>
      <c r="B1" s="1013"/>
      <c r="C1" s="1013"/>
      <c r="D1" s="1013"/>
      <c r="E1" s="1013"/>
      <c r="F1" s="1013"/>
      <c r="G1" s="1013"/>
      <c r="H1" s="1013"/>
      <c r="I1" s="1013"/>
      <c r="J1" s="1013"/>
      <c r="K1" s="1013"/>
      <c r="L1" s="1013"/>
      <c r="M1" s="1013"/>
      <c r="N1" s="1013"/>
      <c r="O1" s="1013"/>
      <c r="P1" s="1013"/>
      <c r="Q1" s="1013"/>
      <c r="R1" s="1013"/>
      <c r="S1" s="1013"/>
      <c r="T1" s="1013"/>
      <c r="U1" s="1013"/>
      <c r="V1" s="1013"/>
      <c r="W1" s="1013"/>
      <c r="X1" s="1014"/>
      <c r="Y1" s="247"/>
    </row>
    <row r="2" spans="1:25" ht="20.100000000000001" customHeight="1" x14ac:dyDescent="0.2">
      <c r="A2" s="1016" t="s">
        <v>1335</v>
      </c>
      <c r="B2" s="1017"/>
      <c r="C2" s="1017"/>
      <c r="D2" s="1017"/>
      <c r="E2" s="1017"/>
      <c r="F2" s="1017"/>
      <c r="G2" s="1017"/>
      <c r="H2" s="1017"/>
      <c r="I2" s="1017"/>
      <c r="J2" s="1017"/>
      <c r="K2" s="1017"/>
      <c r="L2" s="1017"/>
      <c r="M2" s="1017"/>
      <c r="N2" s="1017"/>
      <c r="O2" s="1017"/>
      <c r="P2" s="1017"/>
      <c r="Q2" s="1017"/>
      <c r="R2" s="1017"/>
      <c r="S2" s="1017"/>
      <c r="T2" s="1017"/>
      <c r="U2" s="1017"/>
      <c r="V2" s="1017"/>
      <c r="W2" s="1017"/>
      <c r="X2" s="1018"/>
      <c r="Y2" s="247"/>
    </row>
    <row r="3" spans="1:25" ht="24.95" customHeight="1" x14ac:dyDescent="0.2">
      <c r="A3" s="965">
        <f>SubrecipientName</f>
        <v>0</v>
      </c>
      <c r="B3" s="1020"/>
      <c r="C3" s="1020"/>
      <c r="D3" s="1020"/>
      <c r="E3" s="1020"/>
      <c r="F3" s="1020"/>
      <c r="G3" s="1020"/>
      <c r="H3" s="1020"/>
      <c r="I3" s="1020"/>
      <c r="J3" s="1020"/>
      <c r="K3" s="1020"/>
      <c r="L3" s="1020"/>
      <c r="M3" s="1020"/>
      <c r="N3" s="1020"/>
      <c r="O3" s="1020"/>
      <c r="P3" s="1020"/>
      <c r="Q3" s="1020"/>
      <c r="R3" s="1020"/>
      <c r="S3" s="1020"/>
      <c r="T3" s="1020"/>
      <c r="U3" s="480" t="s">
        <v>48</v>
      </c>
      <c r="V3" s="1021"/>
      <c r="W3" s="1022"/>
      <c r="X3" s="1022"/>
      <c r="Y3" s="247"/>
    </row>
    <row r="4" spans="1:25" ht="24.95" customHeight="1" x14ac:dyDescent="0.25">
      <c r="A4" s="974">
        <f>FIPSNumber</f>
        <v>0</v>
      </c>
      <c r="B4" s="974"/>
      <c r="C4" s="974"/>
      <c r="D4" s="974"/>
      <c r="E4" s="974"/>
      <c r="F4" s="974"/>
      <c r="G4" s="974"/>
      <c r="H4" s="974"/>
      <c r="I4" s="974"/>
      <c r="J4" s="974"/>
      <c r="K4" s="974"/>
      <c r="L4" s="974"/>
      <c r="M4" s="974"/>
      <c r="N4" s="974"/>
      <c r="O4" s="974"/>
      <c r="P4" s="974"/>
      <c r="Q4" s="974"/>
      <c r="R4" s="974"/>
      <c r="S4" s="974"/>
      <c r="T4" s="452"/>
      <c r="U4" s="480" t="s">
        <v>10</v>
      </c>
      <c r="V4" s="1015"/>
      <c r="W4" s="1015"/>
      <c r="X4" s="1015"/>
      <c r="Y4" s="247"/>
    </row>
    <row r="5" spans="1:25" s="709" customFormat="1" ht="24.95" customHeight="1" x14ac:dyDescent="0.3">
      <c r="A5" s="992">
        <f>SubawardNumber</f>
        <v>0</v>
      </c>
      <c r="B5" s="1023"/>
      <c r="C5" s="1023"/>
      <c r="D5" s="1023"/>
      <c r="E5" s="1023"/>
      <c r="F5" s="1023"/>
      <c r="G5" s="1023"/>
      <c r="H5" s="1023"/>
      <c r="I5" s="1023"/>
      <c r="J5" s="1023"/>
      <c r="K5" s="1023"/>
      <c r="L5" s="1023"/>
      <c r="M5" s="1023"/>
      <c r="N5" s="1023"/>
      <c r="O5" s="1023"/>
      <c r="P5" s="1023"/>
      <c r="Q5" s="1023"/>
      <c r="R5" s="1023"/>
      <c r="S5" s="1023"/>
      <c r="T5" s="474"/>
      <c r="U5" s="480" t="s">
        <v>1344</v>
      </c>
      <c r="V5" s="1019"/>
      <c r="W5" s="1019"/>
      <c r="X5" s="1019"/>
      <c r="Y5" s="395"/>
    </row>
    <row r="6" spans="1:25" ht="24.95" customHeight="1" x14ac:dyDescent="0.25">
      <c r="A6" s="987"/>
      <c r="B6" s="987"/>
      <c r="C6" s="987"/>
      <c r="D6" s="987"/>
      <c r="E6" s="987"/>
      <c r="F6" s="987"/>
      <c r="G6" s="987"/>
      <c r="H6" s="987"/>
      <c r="I6" s="987"/>
      <c r="J6" s="987"/>
      <c r="K6" s="987"/>
      <c r="L6" s="987"/>
      <c r="M6" s="987"/>
      <c r="N6" s="987"/>
      <c r="O6" s="987"/>
      <c r="P6" s="987"/>
      <c r="Q6" s="987"/>
      <c r="R6" s="987"/>
      <c r="S6" s="987"/>
      <c r="T6" s="473"/>
      <c r="U6" s="481" t="s">
        <v>1039</v>
      </c>
      <c r="V6" s="1025">
        <f>StartDate</f>
        <v>43857</v>
      </c>
      <c r="W6" s="1026"/>
      <c r="X6" s="1026"/>
      <c r="Y6" s="247"/>
    </row>
    <row r="7" spans="1:25" ht="24.95" customHeight="1" x14ac:dyDescent="0.25">
      <c r="A7" s="987"/>
      <c r="B7" s="987"/>
      <c r="C7" s="987"/>
      <c r="D7" s="987"/>
      <c r="E7" s="987"/>
      <c r="F7" s="987"/>
      <c r="G7" s="987"/>
      <c r="H7" s="987"/>
      <c r="I7" s="987"/>
      <c r="J7" s="987"/>
      <c r="K7" s="987"/>
      <c r="L7" s="987"/>
      <c r="M7" s="987"/>
      <c r="N7" s="987"/>
      <c r="O7" s="987"/>
      <c r="P7" s="987"/>
      <c r="Q7" s="987"/>
      <c r="R7" s="987"/>
      <c r="S7" s="987"/>
      <c r="T7" s="473"/>
      <c r="U7" s="481" t="s">
        <v>1040</v>
      </c>
      <c r="V7" s="1025">
        <f>EndDate</f>
        <v>44495</v>
      </c>
      <c r="W7" s="1026"/>
      <c r="X7" s="1026"/>
      <c r="Y7" s="4"/>
    </row>
    <row r="8" spans="1:25" s="710" customFormat="1" ht="39.950000000000003" customHeight="1" x14ac:dyDescent="0.3">
      <c r="A8" s="1024"/>
      <c r="B8" s="1024"/>
      <c r="C8" s="1024"/>
      <c r="D8" s="1024"/>
      <c r="E8" s="1024"/>
      <c r="F8" s="1024"/>
      <c r="G8" s="1024"/>
      <c r="H8" s="1024"/>
      <c r="I8" s="1024"/>
      <c r="J8" s="1024"/>
      <c r="K8" s="1024"/>
      <c r="L8" s="1024"/>
      <c r="M8" s="1024"/>
      <c r="N8" s="1024"/>
      <c r="O8" s="1024"/>
      <c r="P8" s="1024"/>
      <c r="Q8" s="1024"/>
      <c r="R8" s="1024"/>
      <c r="S8" s="1024"/>
      <c r="T8" s="475"/>
      <c r="U8" s="234" t="s">
        <v>1009</v>
      </c>
      <c r="V8" s="653" t="s">
        <v>1107</v>
      </c>
      <c r="W8" s="654"/>
      <c r="X8" s="655"/>
      <c r="Y8" s="273"/>
    </row>
    <row r="9" spans="1:25" s="581" customFormat="1" ht="54.95" customHeight="1" x14ac:dyDescent="0.2">
      <c r="A9" s="701" t="s">
        <v>216</v>
      </c>
      <c r="B9" s="702" t="s">
        <v>1337</v>
      </c>
      <c r="C9" s="702" t="s">
        <v>327</v>
      </c>
      <c r="D9" s="702" t="s">
        <v>1083</v>
      </c>
      <c r="E9" s="702" t="s">
        <v>1034</v>
      </c>
      <c r="F9" s="702" t="s">
        <v>1007</v>
      </c>
      <c r="G9" s="702" t="s">
        <v>326</v>
      </c>
      <c r="H9" s="702" t="s">
        <v>1008</v>
      </c>
      <c r="I9" s="703" t="s">
        <v>1084</v>
      </c>
      <c r="J9" s="702" t="s">
        <v>63</v>
      </c>
      <c r="K9" s="702" t="s">
        <v>1097</v>
      </c>
      <c r="L9" s="702" t="s">
        <v>1098</v>
      </c>
      <c r="M9" s="702" t="s">
        <v>1085</v>
      </c>
      <c r="N9" s="702" t="s">
        <v>1086</v>
      </c>
      <c r="O9" s="702" t="s">
        <v>1193</v>
      </c>
      <c r="P9" s="702" t="s">
        <v>1170</v>
      </c>
      <c r="Q9" s="702" t="s">
        <v>1081</v>
      </c>
      <c r="R9" s="702" t="s">
        <v>1080</v>
      </c>
      <c r="S9" s="701" t="s">
        <v>1075</v>
      </c>
      <c r="T9" s="701" t="s">
        <v>1092</v>
      </c>
      <c r="U9" s="701" t="s">
        <v>1071</v>
      </c>
      <c r="V9" s="701" t="s">
        <v>1072</v>
      </c>
      <c r="W9" s="701" t="s">
        <v>1073</v>
      </c>
      <c r="X9" s="701" t="s">
        <v>1042</v>
      </c>
    </row>
    <row r="10" spans="1:25" s="584" customFormat="1" ht="21.95" customHeight="1" x14ac:dyDescent="0.3">
      <c r="A10" s="672">
        <v>0</v>
      </c>
      <c r="B10" s="672"/>
      <c r="C10" s="673"/>
      <c r="D10" s="673"/>
      <c r="E10" s="673"/>
      <c r="F10" s="673"/>
      <c r="G10" s="673"/>
      <c r="H10" s="674"/>
      <c r="I10" s="675"/>
      <c r="J10" s="676"/>
      <c r="K10" s="676"/>
      <c r="L10" s="676"/>
      <c r="M10" s="676"/>
      <c r="N10" s="676"/>
      <c r="O10" s="677"/>
      <c r="P10" s="677"/>
      <c r="Q10" s="676"/>
      <c r="R10" s="676"/>
      <c r="S10" s="678">
        <f>SUM(RangeCost)</f>
        <v>0</v>
      </c>
      <c r="T10" s="678">
        <f>SUM(RangePrevious)</f>
        <v>0</v>
      </c>
      <c r="U10" s="678">
        <f>SUM(RangeThisRequest)</f>
        <v>0</v>
      </c>
      <c r="V10" s="679"/>
      <c r="W10" s="680">
        <f>SUM(RangeApproved)</f>
        <v>0</v>
      </c>
      <c r="X10" s="680">
        <f>SUM(RangeBalance)</f>
        <v>0</v>
      </c>
    </row>
    <row r="11" spans="1:25" s="656" customFormat="1" ht="14.1" customHeight="1" x14ac:dyDescent="0.2">
      <c r="A11" s="704" t="s">
        <v>216</v>
      </c>
      <c r="B11" s="661" t="s">
        <v>1337</v>
      </c>
      <c r="C11" s="661" t="s">
        <v>327</v>
      </c>
      <c r="D11" s="661" t="s">
        <v>1083</v>
      </c>
      <c r="E11" s="661" t="s">
        <v>1034</v>
      </c>
      <c r="F11" s="661" t="s">
        <v>1007</v>
      </c>
      <c r="G11" s="661" t="s">
        <v>326</v>
      </c>
      <c r="H11" s="661" t="s">
        <v>1008</v>
      </c>
      <c r="I11" s="662" t="s">
        <v>1084</v>
      </c>
      <c r="J11" s="661" t="s">
        <v>63</v>
      </c>
      <c r="K11" s="661" t="s">
        <v>1097</v>
      </c>
      <c r="L11" s="661" t="s">
        <v>1098</v>
      </c>
      <c r="M11" s="661" t="s">
        <v>1085</v>
      </c>
      <c r="N11" s="661" t="s">
        <v>1086</v>
      </c>
      <c r="O11" s="661" t="s">
        <v>1193</v>
      </c>
      <c r="P11" s="661" t="s">
        <v>1170</v>
      </c>
      <c r="Q11" s="661" t="s">
        <v>1081</v>
      </c>
      <c r="R11" s="661" t="s">
        <v>1080</v>
      </c>
      <c r="S11" s="663" t="s">
        <v>1075</v>
      </c>
      <c r="T11" s="663" t="s">
        <v>1092</v>
      </c>
      <c r="U11" s="663" t="s">
        <v>1071</v>
      </c>
      <c r="V11" s="663" t="s">
        <v>1072</v>
      </c>
      <c r="W11" s="663" t="s">
        <v>1073</v>
      </c>
      <c r="X11" s="704" t="s">
        <v>1042</v>
      </c>
    </row>
    <row r="12" spans="1:25" s="585" customFormat="1" ht="19.5" x14ac:dyDescent="0.2">
      <c r="A12" s="597"/>
      <c r="B12" s="597"/>
      <c r="C12" s="611"/>
      <c r="D12" s="621"/>
      <c r="E12" s="621"/>
      <c r="F12" s="1179" t="str">
        <f t="shared" ref="F12:F43" si="0">IF(ISBLANK(A12),"", "EMPG-S")</f>
        <v/>
      </c>
      <c r="G12" s="1180" t="str">
        <f t="shared" ref="G12:G43" si="1">IF(ISBLANK(A12),"", "EMG")</f>
        <v/>
      </c>
      <c r="H12" s="621"/>
      <c r="I12" s="611"/>
      <c r="J12" s="611"/>
      <c r="K12" s="611"/>
      <c r="L12" s="622"/>
      <c r="M12" s="623"/>
      <c r="N12" s="623"/>
      <c r="O12" s="624"/>
      <c r="P12" s="611"/>
      <c r="Q12" s="611"/>
      <c r="R12" s="624"/>
      <c r="S12" s="612"/>
      <c r="T12" s="612"/>
      <c r="U12" s="598"/>
      <c r="V12" s="625"/>
      <c r="W12" s="1176">
        <f t="shared" ref="W12:W43" si="2">U12+T12</f>
        <v>0</v>
      </c>
      <c r="X12" s="1176">
        <f t="shared" ref="X12:X43" si="3">S12-W12</f>
        <v>0</v>
      </c>
      <c r="Y12" s="1181"/>
    </row>
    <row r="13" spans="1:25" s="585" customFormat="1" ht="19.5" x14ac:dyDescent="0.2">
      <c r="A13" s="597"/>
      <c r="B13" s="597"/>
      <c r="C13" s="611"/>
      <c r="D13" s="621"/>
      <c r="E13" s="621"/>
      <c r="F13" s="1179" t="str">
        <f t="shared" si="0"/>
        <v/>
      </c>
      <c r="G13" s="1180" t="str">
        <f t="shared" si="1"/>
        <v/>
      </c>
      <c r="H13" s="621"/>
      <c r="I13" s="611"/>
      <c r="J13" s="611"/>
      <c r="K13" s="611"/>
      <c r="L13" s="622"/>
      <c r="M13" s="623"/>
      <c r="N13" s="623"/>
      <c r="O13" s="624"/>
      <c r="P13" s="611"/>
      <c r="Q13" s="611"/>
      <c r="R13" s="624"/>
      <c r="S13" s="612"/>
      <c r="T13" s="612"/>
      <c r="U13" s="598"/>
      <c r="V13" s="625"/>
      <c r="W13" s="1176">
        <f t="shared" si="2"/>
        <v>0</v>
      </c>
      <c r="X13" s="1176">
        <f t="shared" si="3"/>
        <v>0</v>
      </c>
      <c r="Y13" s="1181"/>
    </row>
    <row r="14" spans="1:25" s="585" customFormat="1" ht="19.5" x14ac:dyDescent="0.2">
      <c r="A14" s="597"/>
      <c r="B14" s="597"/>
      <c r="C14" s="611"/>
      <c r="D14" s="621"/>
      <c r="E14" s="621"/>
      <c r="F14" s="1179" t="str">
        <f t="shared" si="0"/>
        <v/>
      </c>
      <c r="G14" s="1180" t="str">
        <f t="shared" si="1"/>
        <v/>
      </c>
      <c r="H14" s="621"/>
      <c r="I14" s="611"/>
      <c r="J14" s="611"/>
      <c r="K14" s="611"/>
      <c r="L14" s="622"/>
      <c r="M14" s="623"/>
      <c r="N14" s="623"/>
      <c r="O14" s="624"/>
      <c r="P14" s="611"/>
      <c r="Q14" s="611"/>
      <c r="R14" s="624"/>
      <c r="S14" s="612"/>
      <c r="T14" s="612"/>
      <c r="U14" s="598"/>
      <c r="V14" s="625"/>
      <c r="W14" s="1176">
        <f t="shared" si="2"/>
        <v>0</v>
      </c>
      <c r="X14" s="1176">
        <f t="shared" si="3"/>
        <v>0</v>
      </c>
      <c r="Y14" s="1181"/>
    </row>
    <row r="15" spans="1:25" s="652" customFormat="1" ht="19.5" x14ac:dyDescent="0.2">
      <c r="A15" s="597"/>
      <c r="B15" s="597"/>
      <c r="C15" s="611"/>
      <c r="D15" s="621"/>
      <c r="E15" s="621"/>
      <c r="F15" s="1179" t="str">
        <f t="shared" si="0"/>
        <v/>
      </c>
      <c r="G15" s="1180" t="str">
        <f t="shared" si="1"/>
        <v/>
      </c>
      <c r="H15" s="621"/>
      <c r="I15" s="611"/>
      <c r="J15" s="611"/>
      <c r="K15" s="611"/>
      <c r="L15" s="622"/>
      <c r="M15" s="623"/>
      <c r="N15" s="623"/>
      <c r="O15" s="624"/>
      <c r="P15" s="611"/>
      <c r="Q15" s="611"/>
      <c r="R15" s="624"/>
      <c r="S15" s="612"/>
      <c r="T15" s="612"/>
      <c r="U15" s="598"/>
      <c r="V15" s="625"/>
      <c r="W15" s="1176">
        <f t="shared" si="2"/>
        <v>0</v>
      </c>
      <c r="X15" s="1176">
        <f t="shared" si="3"/>
        <v>0</v>
      </c>
      <c r="Y15" s="1181"/>
    </row>
    <row r="16" spans="1:25" s="585" customFormat="1" ht="19.5" x14ac:dyDescent="0.2">
      <c r="A16" s="597"/>
      <c r="B16" s="597"/>
      <c r="C16" s="611"/>
      <c r="D16" s="621"/>
      <c r="E16" s="621"/>
      <c r="F16" s="1179" t="str">
        <f t="shared" si="0"/>
        <v/>
      </c>
      <c r="G16" s="1180" t="str">
        <f t="shared" si="1"/>
        <v/>
      </c>
      <c r="H16" s="621"/>
      <c r="I16" s="611"/>
      <c r="J16" s="611"/>
      <c r="K16" s="611"/>
      <c r="L16" s="622"/>
      <c r="M16" s="623"/>
      <c r="N16" s="623"/>
      <c r="O16" s="624"/>
      <c r="P16" s="611"/>
      <c r="Q16" s="611"/>
      <c r="R16" s="624"/>
      <c r="S16" s="612"/>
      <c r="T16" s="612"/>
      <c r="U16" s="598"/>
      <c r="V16" s="625"/>
      <c r="W16" s="1176">
        <f t="shared" si="2"/>
        <v>0</v>
      </c>
      <c r="X16" s="1176">
        <f t="shared" si="3"/>
        <v>0</v>
      </c>
      <c r="Y16" s="1181"/>
    </row>
    <row r="17" spans="1:25" s="585" customFormat="1" ht="19.5" x14ac:dyDescent="0.2">
      <c r="A17" s="597"/>
      <c r="B17" s="597"/>
      <c r="C17" s="611"/>
      <c r="D17" s="621"/>
      <c r="E17" s="621"/>
      <c r="F17" s="1179" t="str">
        <f t="shared" si="0"/>
        <v/>
      </c>
      <c r="G17" s="1180" t="str">
        <f t="shared" si="1"/>
        <v/>
      </c>
      <c r="H17" s="621"/>
      <c r="I17" s="611"/>
      <c r="J17" s="611"/>
      <c r="K17" s="611"/>
      <c r="L17" s="622"/>
      <c r="M17" s="623"/>
      <c r="N17" s="623"/>
      <c r="O17" s="624"/>
      <c r="P17" s="611"/>
      <c r="Q17" s="611"/>
      <c r="R17" s="624"/>
      <c r="S17" s="612"/>
      <c r="T17" s="612"/>
      <c r="U17" s="598"/>
      <c r="V17" s="625"/>
      <c r="W17" s="1176">
        <f t="shared" si="2"/>
        <v>0</v>
      </c>
      <c r="X17" s="1176">
        <f t="shared" si="3"/>
        <v>0</v>
      </c>
      <c r="Y17" s="1181"/>
    </row>
    <row r="18" spans="1:25" s="652" customFormat="1" ht="19.5" x14ac:dyDescent="0.2">
      <c r="A18" s="597"/>
      <c r="B18" s="597"/>
      <c r="C18" s="611"/>
      <c r="D18" s="621"/>
      <c r="E18" s="621"/>
      <c r="F18" s="1179" t="str">
        <f t="shared" si="0"/>
        <v/>
      </c>
      <c r="G18" s="1180" t="str">
        <f t="shared" si="1"/>
        <v/>
      </c>
      <c r="H18" s="621"/>
      <c r="I18" s="611"/>
      <c r="J18" s="611"/>
      <c r="K18" s="611"/>
      <c r="L18" s="622"/>
      <c r="M18" s="623"/>
      <c r="N18" s="623"/>
      <c r="O18" s="624"/>
      <c r="P18" s="611"/>
      <c r="Q18" s="611"/>
      <c r="R18" s="624"/>
      <c r="S18" s="612"/>
      <c r="T18" s="612"/>
      <c r="U18" s="598"/>
      <c r="V18" s="625"/>
      <c r="W18" s="1176">
        <f t="shared" si="2"/>
        <v>0</v>
      </c>
      <c r="X18" s="1176">
        <f t="shared" si="3"/>
        <v>0</v>
      </c>
      <c r="Y18" s="1181"/>
    </row>
    <row r="19" spans="1:25" s="585" customFormat="1" ht="19.5" x14ac:dyDescent="0.2">
      <c r="A19" s="597"/>
      <c r="B19" s="597"/>
      <c r="C19" s="611"/>
      <c r="D19" s="621"/>
      <c r="E19" s="621"/>
      <c r="F19" s="1179" t="str">
        <f t="shared" si="0"/>
        <v/>
      </c>
      <c r="G19" s="1180" t="str">
        <f t="shared" si="1"/>
        <v/>
      </c>
      <c r="H19" s="621"/>
      <c r="I19" s="611"/>
      <c r="J19" s="611"/>
      <c r="K19" s="611"/>
      <c r="L19" s="622"/>
      <c r="M19" s="623"/>
      <c r="N19" s="623"/>
      <c r="O19" s="624"/>
      <c r="P19" s="611"/>
      <c r="Q19" s="611"/>
      <c r="R19" s="624"/>
      <c r="S19" s="612"/>
      <c r="T19" s="612"/>
      <c r="U19" s="598"/>
      <c r="V19" s="625"/>
      <c r="W19" s="1176">
        <f t="shared" si="2"/>
        <v>0</v>
      </c>
      <c r="X19" s="1176">
        <f t="shared" si="3"/>
        <v>0</v>
      </c>
      <c r="Y19" s="1181"/>
    </row>
    <row r="20" spans="1:25" s="585" customFormat="1" ht="19.5" x14ac:dyDescent="0.2">
      <c r="A20" s="597"/>
      <c r="B20" s="597"/>
      <c r="C20" s="611"/>
      <c r="D20" s="621"/>
      <c r="E20" s="621"/>
      <c r="F20" s="1179" t="str">
        <f t="shared" si="0"/>
        <v/>
      </c>
      <c r="G20" s="1180" t="str">
        <f t="shared" si="1"/>
        <v/>
      </c>
      <c r="H20" s="621"/>
      <c r="I20" s="611"/>
      <c r="J20" s="611"/>
      <c r="K20" s="611"/>
      <c r="L20" s="622"/>
      <c r="M20" s="623"/>
      <c r="N20" s="623"/>
      <c r="O20" s="624"/>
      <c r="P20" s="611"/>
      <c r="Q20" s="611"/>
      <c r="R20" s="624"/>
      <c r="S20" s="612"/>
      <c r="T20" s="612"/>
      <c r="U20" s="598"/>
      <c r="V20" s="625"/>
      <c r="W20" s="1176">
        <f t="shared" si="2"/>
        <v>0</v>
      </c>
      <c r="X20" s="1176">
        <f t="shared" si="3"/>
        <v>0</v>
      </c>
      <c r="Y20" s="1181"/>
    </row>
    <row r="21" spans="1:25" s="585" customFormat="1" ht="19.5" x14ac:dyDescent="0.2">
      <c r="A21" s="597"/>
      <c r="B21" s="597"/>
      <c r="C21" s="611"/>
      <c r="D21" s="621"/>
      <c r="E21" s="621"/>
      <c r="F21" s="1179" t="str">
        <f t="shared" si="0"/>
        <v/>
      </c>
      <c r="G21" s="1180" t="str">
        <f t="shared" si="1"/>
        <v/>
      </c>
      <c r="H21" s="621"/>
      <c r="I21" s="611"/>
      <c r="J21" s="611"/>
      <c r="K21" s="611"/>
      <c r="L21" s="622"/>
      <c r="M21" s="623"/>
      <c r="N21" s="623"/>
      <c r="O21" s="624"/>
      <c r="P21" s="611"/>
      <c r="Q21" s="611"/>
      <c r="R21" s="624"/>
      <c r="S21" s="612"/>
      <c r="T21" s="612"/>
      <c r="U21" s="598"/>
      <c r="V21" s="625"/>
      <c r="W21" s="1176">
        <f t="shared" si="2"/>
        <v>0</v>
      </c>
      <c r="X21" s="1176">
        <f t="shared" si="3"/>
        <v>0</v>
      </c>
      <c r="Y21" s="1181"/>
    </row>
    <row r="22" spans="1:25" s="585" customFormat="1" ht="19.5" x14ac:dyDescent="0.2">
      <c r="A22" s="597"/>
      <c r="B22" s="597"/>
      <c r="C22" s="611"/>
      <c r="D22" s="621"/>
      <c r="E22" s="621"/>
      <c r="F22" s="1179" t="str">
        <f t="shared" si="0"/>
        <v/>
      </c>
      <c r="G22" s="1180" t="str">
        <f t="shared" si="1"/>
        <v/>
      </c>
      <c r="H22" s="621"/>
      <c r="I22" s="611"/>
      <c r="J22" s="611"/>
      <c r="K22" s="611"/>
      <c r="L22" s="622"/>
      <c r="M22" s="623"/>
      <c r="N22" s="623"/>
      <c r="O22" s="624"/>
      <c r="P22" s="611"/>
      <c r="Q22" s="611"/>
      <c r="R22" s="624"/>
      <c r="S22" s="612"/>
      <c r="T22" s="612"/>
      <c r="U22" s="598"/>
      <c r="V22" s="625"/>
      <c r="W22" s="1176">
        <f t="shared" si="2"/>
        <v>0</v>
      </c>
      <c r="X22" s="1176">
        <f t="shared" si="3"/>
        <v>0</v>
      </c>
      <c r="Y22" s="1181"/>
    </row>
    <row r="23" spans="1:25" s="585" customFormat="1" ht="19.5" x14ac:dyDescent="0.2">
      <c r="A23" s="597"/>
      <c r="B23" s="597"/>
      <c r="C23" s="611"/>
      <c r="D23" s="621"/>
      <c r="E23" s="621"/>
      <c r="F23" s="1179" t="str">
        <f t="shared" si="0"/>
        <v/>
      </c>
      <c r="G23" s="1180" t="str">
        <f t="shared" si="1"/>
        <v/>
      </c>
      <c r="H23" s="621"/>
      <c r="I23" s="611"/>
      <c r="J23" s="611"/>
      <c r="K23" s="611"/>
      <c r="L23" s="622"/>
      <c r="M23" s="623"/>
      <c r="N23" s="623"/>
      <c r="O23" s="624"/>
      <c r="P23" s="611"/>
      <c r="Q23" s="611"/>
      <c r="R23" s="624"/>
      <c r="S23" s="612"/>
      <c r="T23" s="612"/>
      <c r="U23" s="598"/>
      <c r="V23" s="625"/>
      <c r="W23" s="1176">
        <f t="shared" si="2"/>
        <v>0</v>
      </c>
      <c r="X23" s="1176">
        <f t="shared" si="3"/>
        <v>0</v>
      </c>
      <c r="Y23" s="1181"/>
    </row>
    <row r="24" spans="1:25" s="585" customFormat="1" ht="19.5" x14ac:dyDescent="0.2">
      <c r="A24" s="597"/>
      <c r="B24" s="597"/>
      <c r="C24" s="611"/>
      <c r="D24" s="621"/>
      <c r="E24" s="621"/>
      <c r="F24" s="1179" t="str">
        <f t="shared" si="0"/>
        <v/>
      </c>
      <c r="G24" s="1180" t="str">
        <f t="shared" si="1"/>
        <v/>
      </c>
      <c r="H24" s="621"/>
      <c r="I24" s="611"/>
      <c r="J24" s="611"/>
      <c r="K24" s="611"/>
      <c r="L24" s="622"/>
      <c r="M24" s="623"/>
      <c r="N24" s="623"/>
      <c r="O24" s="624"/>
      <c r="P24" s="611"/>
      <c r="Q24" s="611"/>
      <c r="R24" s="624"/>
      <c r="S24" s="612"/>
      <c r="T24" s="612"/>
      <c r="U24" s="598"/>
      <c r="V24" s="625"/>
      <c r="W24" s="1176">
        <f t="shared" si="2"/>
        <v>0</v>
      </c>
      <c r="X24" s="1176">
        <f t="shared" si="3"/>
        <v>0</v>
      </c>
      <c r="Y24" s="1181"/>
    </row>
    <row r="25" spans="1:25" s="585" customFormat="1" ht="19.5" x14ac:dyDescent="0.2">
      <c r="A25" s="597"/>
      <c r="B25" s="597"/>
      <c r="C25" s="611"/>
      <c r="D25" s="621"/>
      <c r="E25" s="621"/>
      <c r="F25" s="1179" t="str">
        <f t="shared" si="0"/>
        <v/>
      </c>
      <c r="G25" s="1180" t="str">
        <f t="shared" si="1"/>
        <v/>
      </c>
      <c r="H25" s="621"/>
      <c r="I25" s="611"/>
      <c r="J25" s="611"/>
      <c r="K25" s="611"/>
      <c r="L25" s="622"/>
      <c r="M25" s="623"/>
      <c r="N25" s="623"/>
      <c r="O25" s="624"/>
      <c r="P25" s="611"/>
      <c r="Q25" s="611"/>
      <c r="R25" s="624"/>
      <c r="S25" s="612"/>
      <c r="T25" s="612"/>
      <c r="U25" s="598"/>
      <c r="V25" s="625"/>
      <c r="W25" s="1176">
        <f t="shared" si="2"/>
        <v>0</v>
      </c>
      <c r="X25" s="1176">
        <f t="shared" si="3"/>
        <v>0</v>
      </c>
      <c r="Y25" s="1181"/>
    </row>
    <row r="26" spans="1:25" s="585" customFormat="1" ht="19.5" x14ac:dyDescent="0.2">
      <c r="A26" s="597"/>
      <c r="B26" s="597"/>
      <c r="C26" s="611"/>
      <c r="D26" s="621"/>
      <c r="E26" s="621"/>
      <c r="F26" s="1179" t="str">
        <f t="shared" si="0"/>
        <v/>
      </c>
      <c r="G26" s="1180" t="str">
        <f t="shared" si="1"/>
        <v/>
      </c>
      <c r="H26" s="621"/>
      <c r="I26" s="611"/>
      <c r="J26" s="611"/>
      <c r="K26" s="611"/>
      <c r="L26" s="622"/>
      <c r="M26" s="623"/>
      <c r="N26" s="623"/>
      <c r="O26" s="624"/>
      <c r="P26" s="611"/>
      <c r="Q26" s="611"/>
      <c r="R26" s="624"/>
      <c r="S26" s="612"/>
      <c r="T26" s="612"/>
      <c r="U26" s="598"/>
      <c r="V26" s="625"/>
      <c r="W26" s="1176">
        <f t="shared" si="2"/>
        <v>0</v>
      </c>
      <c r="X26" s="1176">
        <f t="shared" si="3"/>
        <v>0</v>
      </c>
      <c r="Y26" s="1181"/>
    </row>
    <row r="27" spans="1:25" s="585" customFormat="1" ht="19.5" x14ac:dyDescent="0.2">
      <c r="A27" s="597"/>
      <c r="B27" s="597"/>
      <c r="C27" s="611"/>
      <c r="D27" s="621"/>
      <c r="E27" s="621"/>
      <c r="F27" s="1179" t="str">
        <f t="shared" si="0"/>
        <v/>
      </c>
      <c r="G27" s="1180" t="str">
        <f t="shared" si="1"/>
        <v/>
      </c>
      <c r="H27" s="621"/>
      <c r="I27" s="611"/>
      <c r="J27" s="611"/>
      <c r="K27" s="611"/>
      <c r="L27" s="622"/>
      <c r="M27" s="623"/>
      <c r="N27" s="623"/>
      <c r="O27" s="624"/>
      <c r="P27" s="611"/>
      <c r="Q27" s="611"/>
      <c r="R27" s="624"/>
      <c r="S27" s="612"/>
      <c r="T27" s="612"/>
      <c r="U27" s="598"/>
      <c r="V27" s="625"/>
      <c r="W27" s="1176">
        <f t="shared" si="2"/>
        <v>0</v>
      </c>
      <c r="X27" s="1176">
        <f t="shared" si="3"/>
        <v>0</v>
      </c>
      <c r="Y27" s="1181"/>
    </row>
    <row r="28" spans="1:25" s="585" customFormat="1" ht="19.5" x14ac:dyDescent="0.2">
      <c r="A28" s="597"/>
      <c r="B28" s="597"/>
      <c r="C28" s="611"/>
      <c r="D28" s="621"/>
      <c r="E28" s="621"/>
      <c r="F28" s="1179" t="str">
        <f t="shared" si="0"/>
        <v/>
      </c>
      <c r="G28" s="1180" t="str">
        <f t="shared" si="1"/>
        <v/>
      </c>
      <c r="H28" s="621"/>
      <c r="I28" s="611"/>
      <c r="J28" s="611"/>
      <c r="K28" s="611"/>
      <c r="L28" s="622"/>
      <c r="M28" s="623"/>
      <c r="N28" s="623"/>
      <c r="O28" s="624"/>
      <c r="P28" s="611"/>
      <c r="Q28" s="611"/>
      <c r="R28" s="624"/>
      <c r="S28" s="612"/>
      <c r="T28" s="612"/>
      <c r="U28" s="598"/>
      <c r="V28" s="625"/>
      <c r="W28" s="1176">
        <f t="shared" si="2"/>
        <v>0</v>
      </c>
      <c r="X28" s="1176">
        <f t="shared" si="3"/>
        <v>0</v>
      </c>
      <c r="Y28" s="1181"/>
    </row>
    <row r="29" spans="1:25" s="585" customFormat="1" ht="19.5" x14ac:dyDescent="0.2">
      <c r="A29" s="597"/>
      <c r="B29" s="597"/>
      <c r="C29" s="611"/>
      <c r="D29" s="621"/>
      <c r="E29" s="621"/>
      <c r="F29" s="1179" t="str">
        <f t="shared" si="0"/>
        <v/>
      </c>
      <c r="G29" s="1180" t="str">
        <f t="shared" si="1"/>
        <v/>
      </c>
      <c r="H29" s="621"/>
      <c r="I29" s="611"/>
      <c r="J29" s="611"/>
      <c r="K29" s="611"/>
      <c r="L29" s="622"/>
      <c r="M29" s="623"/>
      <c r="N29" s="623"/>
      <c r="O29" s="624"/>
      <c r="P29" s="611"/>
      <c r="Q29" s="611"/>
      <c r="R29" s="624"/>
      <c r="S29" s="612"/>
      <c r="T29" s="612"/>
      <c r="U29" s="598"/>
      <c r="V29" s="625"/>
      <c r="W29" s="1176">
        <f t="shared" si="2"/>
        <v>0</v>
      </c>
      <c r="X29" s="1176">
        <f t="shared" si="3"/>
        <v>0</v>
      </c>
      <c r="Y29" s="1181"/>
    </row>
    <row r="30" spans="1:25" s="585" customFormat="1" ht="19.5" x14ac:dyDescent="0.2">
      <c r="A30" s="597"/>
      <c r="B30" s="597"/>
      <c r="C30" s="611"/>
      <c r="D30" s="621"/>
      <c r="E30" s="621"/>
      <c r="F30" s="1179" t="str">
        <f t="shared" si="0"/>
        <v/>
      </c>
      <c r="G30" s="1180" t="str">
        <f t="shared" si="1"/>
        <v/>
      </c>
      <c r="H30" s="621"/>
      <c r="I30" s="611"/>
      <c r="J30" s="611"/>
      <c r="K30" s="611"/>
      <c r="L30" s="622"/>
      <c r="M30" s="623"/>
      <c r="N30" s="623"/>
      <c r="O30" s="624"/>
      <c r="P30" s="611"/>
      <c r="Q30" s="611"/>
      <c r="R30" s="624"/>
      <c r="S30" s="612"/>
      <c r="T30" s="612"/>
      <c r="U30" s="598"/>
      <c r="V30" s="625"/>
      <c r="W30" s="1176">
        <f t="shared" si="2"/>
        <v>0</v>
      </c>
      <c r="X30" s="1176">
        <f t="shared" si="3"/>
        <v>0</v>
      </c>
      <c r="Y30" s="1181"/>
    </row>
    <row r="31" spans="1:25" s="585" customFormat="1" ht="19.5" x14ac:dyDescent="0.2">
      <c r="A31" s="597"/>
      <c r="B31" s="597"/>
      <c r="C31" s="611"/>
      <c r="D31" s="621"/>
      <c r="E31" s="621"/>
      <c r="F31" s="1179" t="str">
        <f t="shared" si="0"/>
        <v/>
      </c>
      <c r="G31" s="1180" t="str">
        <f t="shared" si="1"/>
        <v/>
      </c>
      <c r="H31" s="621"/>
      <c r="I31" s="611"/>
      <c r="J31" s="611"/>
      <c r="K31" s="611"/>
      <c r="L31" s="622"/>
      <c r="M31" s="623"/>
      <c r="N31" s="623"/>
      <c r="O31" s="624"/>
      <c r="P31" s="611"/>
      <c r="Q31" s="611"/>
      <c r="R31" s="624"/>
      <c r="S31" s="612"/>
      <c r="T31" s="612"/>
      <c r="U31" s="598"/>
      <c r="V31" s="625"/>
      <c r="W31" s="1176">
        <f t="shared" si="2"/>
        <v>0</v>
      </c>
      <c r="X31" s="1176">
        <f t="shared" si="3"/>
        <v>0</v>
      </c>
      <c r="Y31" s="1181"/>
    </row>
    <row r="32" spans="1:25" s="585" customFormat="1" ht="19.5" x14ac:dyDescent="0.2">
      <c r="A32" s="597"/>
      <c r="B32" s="597"/>
      <c r="C32" s="611"/>
      <c r="D32" s="621"/>
      <c r="E32" s="621"/>
      <c r="F32" s="1179" t="str">
        <f t="shared" si="0"/>
        <v/>
      </c>
      <c r="G32" s="1180" t="str">
        <f t="shared" si="1"/>
        <v/>
      </c>
      <c r="H32" s="621"/>
      <c r="I32" s="611"/>
      <c r="J32" s="611"/>
      <c r="K32" s="611"/>
      <c r="L32" s="622"/>
      <c r="M32" s="623"/>
      <c r="N32" s="623"/>
      <c r="O32" s="624"/>
      <c r="P32" s="611"/>
      <c r="Q32" s="611"/>
      <c r="R32" s="624"/>
      <c r="S32" s="612"/>
      <c r="T32" s="612"/>
      <c r="U32" s="598"/>
      <c r="V32" s="625"/>
      <c r="W32" s="1176">
        <f t="shared" si="2"/>
        <v>0</v>
      </c>
      <c r="X32" s="1176">
        <f t="shared" si="3"/>
        <v>0</v>
      </c>
      <c r="Y32" s="1181"/>
    </row>
    <row r="33" spans="1:25" s="585" customFormat="1" ht="19.5" x14ac:dyDescent="0.2">
      <c r="A33" s="597"/>
      <c r="B33" s="597"/>
      <c r="C33" s="611"/>
      <c r="D33" s="621"/>
      <c r="E33" s="621"/>
      <c r="F33" s="1179" t="str">
        <f t="shared" si="0"/>
        <v/>
      </c>
      <c r="G33" s="1180" t="str">
        <f t="shared" si="1"/>
        <v/>
      </c>
      <c r="H33" s="621"/>
      <c r="I33" s="611"/>
      <c r="J33" s="611"/>
      <c r="K33" s="611"/>
      <c r="L33" s="622"/>
      <c r="M33" s="623"/>
      <c r="N33" s="623"/>
      <c r="O33" s="624"/>
      <c r="P33" s="611"/>
      <c r="Q33" s="611"/>
      <c r="R33" s="624"/>
      <c r="S33" s="612"/>
      <c r="T33" s="612"/>
      <c r="U33" s="598"/>
      <c r="V33" s="625"/>
      <c r="W33" s="1176">
        <f t="shared" si="2"/>
        <v>0</v>
      </c>
      <c r="X33" s="1176">
        <f t="shared" si="3"/>
        <v>0</v>
      </c>
      <c r="Y33" s="1181"/>
    </row>
    <row r="34" spans="1:25" s="585" customFormat="1" ht="19.5" x14ac:dyDescent="0.2">
      <c r="A34" s="597"/>
      <c r="B34" s="597"/>
      <c r="C34" s="611"/>
      <c r="D34" s="621"/>
      <c r="E34" s="621"/>
      <c r="F34" s="1179" t="str">
        <f t="shared" si="0"/>
        <v/>
      </c>
      <c r="G34" s="1180" t="str">
        <f t="shared" si="1"/>
        <v/>
      </c>
      <c r="H34" s="621"/>
      <c r="I34" s="611"/>
      <c r="J34" s="611"/>
      <c r="K34" s="611"/>
      <c r="L34" s="622"/>
      <c r="M34" s="623"/>
      <c r="N34" s="623"/>
      <c r="O34" s="624"/>
      <c r="P34" s="611"/>
      <c r="Q34" s="611"/>
      <c r="R34" s="624"/>
      <c r="S34" s="612"/>
      <c r="T34" s="612"/>
      <c r="U34" s="598"/>
      <c r="V34" s="625"/>
      <c r="W34" s="1176">
        <f t="shared" si="2"/>
        <v>0</v>
      </c>
      <c r="X34" s="1176">
        <f t="shared" si="3"/>
        <v>0</v>
      </c>
      <c r="Y34" s="1181"/>
    </row>
    <row r="35" spans="1:25" s="585" customFormat="1" ht="19.5" x14ac:dyDescent="0.2">
      <c r="A35" s="597"/>
      <c r="B35" s="597"/>
      <c r="C35" s="611"/>
      <c r="D35" s="621"/>
      <c r="E35" s="621"/>
      <c r="F35" s="1179" t="str">
        <f t="shared" si="0"/>
        <v/>
      </c>
      <c r="G35" s="1180" t="str">
        <f t="shared" si="1"/>
        <v/>
      </c>
      <c r="H35" s="621"/>
      <c r="I35" s="611"/>
      <c r="J35" s="611"/>
      <c r="K35" s="611"/>
      <c r="L35" s="622"/>
      <c r="M35" s="623"/>
      <c r="N35" s="623"/>
      <c r="O35" s="624"/>
      <c r="P35" s="611"/>
      <c r="Q35" s="611"/>
      <c r="R35" s="624"/>
      <c r="S35" s="612"/>
      <c r="T35" s="612"/>
      <c r="U35" s="598"/>
      <c r="V35" s="625"/>
      <c r="W35" s="1176">
        <f t="shared" si="2"/>
        <v>0</v>
      </c>
      <c r="X35" s="1176">
        <f t="shared" si="3"/>
        <v>0</v>
      </c>
      <c r="Y35" s="1181"/>
    </row>
    <row r="36" spans="1:25" s="585" customFormat="1" ht="19.5" x14ac:dyDescent="0.2">
      <c r="A36" s="597"/>
      <c r="B36" s="597"/>
      <c r="C36" s="611"/>
      <c r="D36" s="621"/>
      <c r="E36" s="621"/>
      <c r="F36" s="1179" t="str">
        <f t="shared" si="0"/>
        <v/>
      </c>
      <c r="G36" s="1180" t="str">
        <f t="shared" si="1"/>
        <v/>
      </c>
      <c r="H36" s="621"/>
      <c r="I36" s="611"/>
      <c r="J36" s="611"/>
      <c r="K36" s="611"/>
      <c r="L36" s="622"/>
      <c r="M36" s="623"/>
      <c r="N36" s="623"/>
      <c r="O36" s="624"/>
      <c r="P36" s="611"/>
      <c r="Q36" s="611"/>
      <c r="R36" s="624"/>
      <c r="S36" s="612"/>
      <c r="T36" s="612"/>
      <c r="U36" s="598"/>
      <c r="V36" s="625"/>
      <c r="W36" s="1176">
        <f t="shared" si="2"/>
        <v>0</v>
      </c>
      <c r="X36" s="1176">
        <f t="shared" si="3"/>
        <v>0</v>
      </c>
      <c r="Y36" s="1181"/>
    </row>
    <row r="37" spans="1:25" s="585" customFormat="1" ht="19.5" x14ac:dyDescent="0.2">
      <c r="A37" s="597"/>
      <c r="B37" s="597"/>
      <c r="C37" s="611"/>
      <c r="D37" s="621"/>
      <c r="E37" s="621"/>
      <c r="F37" s="1179" t="str">
        <f t="shared" si="0"/>
        <v/>
      </c>
      <c r="G37" s="1180" t="str">
        <f t="shared" si="1"/>
        <v/>
      </c>
      <c r="H37" s="621"/>
      <c r="I37" s="611"/>
      <c r="J37" s="611"/>
      <c r="K37" s="611"/>
      <c r="L37" s="622"/>
      <c r="M37" s="623"/>
      <c r="N37" s="623"/>
      <c r="O37" s="624"/>
      <c r="P37" s="611"/>
      <c r="Q37" s="611"/>
      <c r="R37" s="624"/>
      <c r="S37" s="612"/>
      <c r="T37" s="612"/>
      <c r="U37" s="598"/>
      <c r="V37" s="625"/>
      <c r="W37" s="1176">
        <f t="shared" si="2"/>
        <v>0</v>
      </c>
      <c r="X37" s="1176">
        <f t="shared" si="3"/>
        <v>0</v>
      </c>
      <c r="Y37" s="1181"/>
    </row>
    <row r="38" spans="1:25" s="585" customFormat="1" ht="19.5" x14ac:dyDescent="0.2">
      <c r="A38" s="597"/>
      <c r="B38" s="597"/>
      <c r="C38" s="611"/>
      <c r="D38" s="621"/>
      <c r="E38" s="621"/>
      <c r="F38" s="1179" t="str">
        <f t="shared" si="0"/>
        <v/>
      </c>
      <c r="G38" s="1180" t="str">
        <f t="shared" si="1"/>
        <v/>
      </c>
      <c r="H38" s="621"/>
      <c r="I38" s="611"/>
      <c r="J38" s="611"/>
      <c r="K38" s="611"/>
      <c r="L38" s="622"/>
      <c r="M38" s="623"/>
      <c r="N38" s="623"/>
      <c r="O38" s="624"/>
      <c r="P38" s="611"/>
      <c r="Q38" s="611"/>
      <c r="R38" s="624"/>
      <c r="S38" s="612"/>
      <c r="T38" s="612"/>
      <c r="U38" s="598"/>
      <c r="V38" s="625"/>
      <c r="W38" s="1176">
        <f t="shared" si="2"/>
        <v>0</v>
      </c>
      <c r="X38" s="1176">
        <f t="shared" si="3"/>
        <v>0</v>
      </c>
      <c r="Y38" s="1181"/>
    </row>
    <row r="39" spans="1:25" s="585" customFormat="1" ht="19.5" x14ac:dyDescent="0.2">
      <c r="A39" s="597"/>
      <c r="B39" s="597"/>
      <c r="C39" s="611"/>
      <c r="D39" s="621"/>
      <c r="E39" s="621"/>
      <c r="F39" s="1179" t="str">
        <f t="shared" si="0"/>
        <v/>
      </c>
      <c r="G39" s="1180" t="str">
        <f t="shared" si="1"/>
        <v/>
      </c>
      <c r="H39" s="621"/>
      <c r="I39" s="611"/>
      <c r="J39" s="611"/>
      <c r="K39" s="611"/>
      <c r="L39" s="622"/>
      <c r="M39" s="623"/>
      <c r="N39" s="623"/>
      <c r="O39" s="624"/>
      <c r="P39" s="611"/>
      <c r="Q39" s="611"/>
      <c r="R39" s="624"/>
      <c r="S39" s="612"/>
      <c r="T39" s="612"/>
      <c r="U39" s="598"/>
      <c r="V39" s="625"/>
      <c r="W39" s="1176">
        <f t="shared" si="2"/>
        <v>0</v>
      </c>
      <c r="X39" s="1176">
        <f t="shared" si="3"/>
        <v>0</v>
      </c>
      <c r="Y39" s="1181"/>
    </row>
    <row r="40" spans="1:25" s="585" customFormat="1" ht="19.5" x14ac:dyDescent="0.2">
      <c r="A40" s="597"/>
      <c r="B40" s="597"/>
      <c r="C40" s="611"/>
      <c r="D40" s="621"/>
      <c r="E40" s="621"/>
      <c r="F40" s="1179" t="str">
        <f t="shared" si="0"/>
        <v/>
      </c>
      <c r="G40" s="1180" t="str">
        <f t="shared" si="1"/>
        <v/>
      </c>
      <c r="H40" s="621"/>
      <c r="I40" s="611"/>
      <c r="J40" s="611"/>
      <c r="K40" s="611"/>
      <c r="L40" s="622"/>
      <c r="M40" s="623"/>
      <c r="N40" s="623"/>
      <c r="O40" s="624"/>
      <c r="P40" s="611"/>
      <c r="Q40" s="611"/>
      <c r="R40" s="624"/>
      <c r="S40" s="612"/>
      <c r="T40" s="612"/>
      <c r="U40" s="598"/>
      <c r="V40" s="625"/>
      <c r="W40" s="1176">
        <f t="shared" si="2"/>
        <v>0</v>
      </c>
      <c r="X40" s="1176">
        <f t="shared" si="3"/>
        <v>0</v>
      </c>
      <c r="Y40" s="1181"/>
    </row>
    <row r="41" spans="1:25" s="585" customFormat="1" ht="19.5" x14ac:dyDescent="0.2">
      <c r="A41" s="597"/>
      <c r="B41" s="597"/>
      <c r="C41" s="611"/>
      <c r="D41" s="621"/>
      <c r="E41" s="621"/>
      <c r="F41" s="1179" t="str">
        <f t="shared" si="0"/>
        <v/>
      </c>
      <c r="G41" s="1180" t="str">
        <f t="shared" si="1"/>
        <v/>
      </c>
      <c r="H41" s="621"/>
      <c r="I41" s="611"/>
      <c r="J41" s="611"/>
      <c r="K41" s="611"/>
      <c r="L41" s="622"/>
      <c r="M41" s="623"/>
      <c r="N41" s="623"/>
      <c r="O41" s="624"/>
      <c r="P41" s="611"/>
      <c r="Q41" s="611"/>
      <c r="R41" s="624"/>
      <c r="S41" s="612"/>
      <c r="T41" s="612"/>
      <c r="U41" s="598"/>
      <c r="V41" s="625"/>
      <c r="W41" s="1176">
        <f t="shared" si="2"/>
        <v>0</v>
      </c>
      <c r="X41" s="1176">
        <f t="shared" si="3"/>
        <v>0</v>
      </c>
      <c r="Y41" s="1181"/>
    </row>
    <row r="42" spans="1:25" s="585" customFormat="1" ht="19.5" x14ac:dyDescent="0.2">
      <c r="A42" s="597"/>
      <c r="B42" s="597"/>
      <c r="C42" s="611"/>
      <c r="D42" s="621"/>
      <c r="E42" s="621"/>
      <c r="F42" s="1179" t="str">
        <f t="shared" si="0"/>
        <v/>
      </c>
      <c r="G42" s="1180" t="str">
        <f t="shared" si="1"/>
        <v/>
      </c>
      <c r="H42" s="621"/>
      <c r="I42" s="611"/>
      <c r="J42" s="611"/>
      <c r="K42" s="611"/>
      <c r="L42" s="622"/>
      <c r="M42" s="623"/>
      <c r="N42" s="623"/>
      <c r="O42" s="624"/>
      <c r="P42" s="611"/>
      <c r="Q42" s="611"/>
      <c r="R42" s="624"/>
      <c r="S42" s="612"/>
      <c r="T42" s="612"/>
      <c r="U42" s="598"/>
      <c r="V42" s="625"/>
      <c r="W42" s="1176">
        <f t="shared" si="2"/>
        <v>0</v>
      </c>
      <c r="X42" s="1176">
        <f t="shared" si="3"/>
        <v>0</v>
      </c>
      <c r="Y42" s="1181"/>
    </row>
    <row r="43" spans="1:25" s="585" customFormat="1" ht="19.5" x14ac:dyDescent="0.2">
      <c r="A43" s="597"/>
      <c r="B43" s="597"/>
      <c r="C43" s="611"/>
      <c r="D43" s="621"/>
      <c r="E43" s="621"/>
      <c r="F43" s="1179" t="str">
        <f t="shared" si="0"/>
        <v/>
      </c>
      <c r="G43" s="1180" t="str">
        <f t="shared" si="1"/>
        <v/>
      </c>
      <c r="H43" s="621"/>
      <c r="I43" s="611"/>
      <c r="J43" s="611"/>
      <c r="K43" s="611"/>
      <c r="L43" s="622"/>
      <c r="M43" s="623"/>
      <c r="N43" s="623"/>
      <c r="O43" s="624"/>
      <c r="P43" s="611"/>
      <c r="Q43" s="611"/>
      <c r="R43" s="624"/>
      <c r="S43" s="612"/>
      <c r="T43" s="612"/>
      <c r="U43" s="598"/>
      <c r="V43" s="625"/>
      <c r="W43" s="1176">
        <f t="shared" si="2"/>
        <v>0</v>
      </c>
      <c r="X43" s="1176">
        <f t="shared" si="3"/>
        <v>0</v>
      </c>
      <c r="Y43" s="1181"/>
    </row>
    <row r="44" spans="1:25" s="585" customFormat="1" ht="19.5" x14ac:dyDescent="0.2">
      <c r="A44" s="597"/>
      <c r="B44" s="597"/>
      <c r="C44" s="611"/>
      <c r="D44" s="621"/>
      <c r="E44" s="621"/>
      <c r="F44" s="1179" t="str">
        <f t="shared" ref="F44:F93" si="4">IF(ISBLANK(A44),"", "EMPG-S")</f>
        <v/>
      </c>
      <c r="G44" s="1180" t="str">
        <f t="shared" ref="G44:G93" si="5">IF(ISBLANK(A44),"", "EMG")</f>
        <v/>
      </c>
      <c r="H44" s="621"/>
      <c r="I44" s="611"/>
      <c r="J44" s="611"/>
      <c r="K44" s="611"/>
      <c r="L44" s="622"/>
      <c r="M44" s="623"/>
      <c r="N44" s="623"/>
      <c r="O44" s="624"/>
      <c r="P44" s="611"/>
      <c r="Q44" s="611"/>
      <c r="R44" s="624"/>
      <c r="S44" s="612"/>
      <c r="T44" s="612"/>
      <c r="U44" s="598"/>
      <c r="V44" s="625"/>
      <c r="W44" s="1176">
        <f t="shared" ref="W44:W93" si="6">U44+T44</f>
        <v>0</v>
      </c>
      <c r="X44" s="1176">
        <f t="shared" ref="X44:X93" si="7">S44-W44</f>
        <v>0</v>
      </c>
      <c r="Y44" s="1181"/>
    </row>
    <row r="45" spans="1:25" s="585" customFormat="1" ht="19.5" x14ac:dyDescent="0.2">
      <c r="A45" s="597"/>
      <c r="B45" s="597"/>
      <c r="C45" s="611"/>
      <c r="D45" s="621"/>
      <c r="E45" s="621"/>
      <c r="F45" s="1179" t="str">
        <f t="shared" si="4"/>
        <v/>
      </c>
      <c r="G45" s="1180" t="str">
        <f t="shared" si="5"/>
        <v/>
      </c>
      <c r="H45" s="621"/>
      <c r="I45" s="611"/>
      <c r="J45" s="611"/>
      <c r="K45" s="611"/>
      <c r="L45" s="622"/>
      <c r="M45" s="623"/>
      <c r="N45" s="623"/>
      <c r="O45" s="624"/>
      <c r="P45" s="611"/>
      <c r="Q45" s="611"/>
      <c r="R45" s="624"/>
      <c r="S45" s="612"/>
      <c r="T45" s="612"/>
      <c r="U45" s="598"/>
      <c r="V45" s="625"/>
      <c r="W45" s="1176">
        <f t="shared" si="6"/>
        <v>0</v>
      </c>
      <c r="X45" s="1176">
        <f t="shared" si="7"/>
        <v>0</v>
      </c>
      <c r="Y45" s="1181"/>
    </row>
    <row r="46" spans="1:25" s="585" customFormat="1" ht="19.5" x14ac:dyDescent="0.2">
      <c r="A46" s="597"/>
      <c r="B46" s="597"/>
      <c r="C46" s="611"/>
      <c r="D46" s="621"/>
      <c r="E46" s="621"/>
      <c r="F46" s="1179" t="str">
        <f t="shared" si="4"/>
        <v/>
      </c>
      <c r="G46" s="1180" t="str">
        <f t="shared" si="5"/>
        <v/>
      </c>
      <c r="H46" s="621"/>
      <c r="I46" s="611"/>
      <c r="J46" s="611"/>
      <c r="K46" s="611"/>
      <c r="L46" s="622"/>
      <c r="M46" s="623"/>
      <c r="N46" s="623"/>
      <c r="O46" s="624"/>
      <c r="P46" s="611"/>
      <c r="Q46" s="611"/>
      <c r="R46" s="624"/>
      <c r="S46" s="612"/>
      <c r="T46" s="612"/>
      <c r="U46" s="598"/>
      <c r="V46" s="625"/>
      <c r="W46" s="1176">
        <f t="shared" si="6"/>
        <v>0</v>
      </c>
      <c r="X46" s="1176">
        <f t="shared" si="7"/>
        <v>0</v>
      </c>
      <c r="Y46" s="1181"/>
    </row>
    <row r="47" spans="1:25" s="585" customFormat="1" ht="19.5" x14ac:dyDescent="0.2">
      <c r="A47" s="597"/>
      <c r="B47" s="597"/>
      <c r="C47" s="611"/>
      <c r="D47" s="621"/>
      <c r="E47" s="621"/>
      <c r="F47" s="1179" t="str">
        <f t="shared" si="4"/>
        <v/>
      </c>
      <c r="G47" s="1180" t="str">
        <f t="shared" si="5"/>
        <v/>
      </c>
      <c r="H47" s="621"/>
      <c r="I47" s="611"/>
      <c r="J47" s="611"/>
      <c r="K47" s="611"/>
      <c r="L47" s="622"/>
      <c r="M47" s="623"/>
      <c r="N47" s="623"/>
      <c r="O47" s="624"/>
      <c r="P47" s="611"/>
      <c r="Q47" s="611"/>
      <c r="R47" s="624"/>
      <c r="S47" s="612"/>
      <c r="T47" s="612"/>
      <c r="U47" s="598"/>
      <c r="V47" s="625"/>
      <c r="W47" s="1176">
        <f t="shared" si="6"/>
        <v>0</v>
      </c>
      <c r="X47" s="1176">
        <f t="shared" si="7"/>
        <v>0</v>
      </c>
      <c r="Y47" s="1181"/>
    </row>
    <row r="48" spans="1:25" s="585" customFormat="1" ht="19.5" x14ac:dyDescent="0.2">
      <c r="A48" s="597"/>
      <c r="B48" s="597"/>
      <c r="C48" s="611"/>
      <c r="D48" s="621"/>
      <c r="E48" s="621"/>
      <c r="F48" s="1179" t="str">
        <f t="shared" ref="F48:F65" si="8">IF(ISBLANK(A48),"", "EMPG-S")</f>
        <v/>
      </c>
      <c r="G48" s="1180" t="str">
        <f t="shared" ref="G48:G65" si="9">IF(ISBLANK(A48),"", "EMG")</f>
        <v/>
      </c>
      <c r="H48" s="621"/>
      <c r="I48" s="611"/>
      <c r="J48" s="611"/>
      <c r="K48" s="611"/>
      <c r="L48" s="622"/>
      <c r="M48" s="623"/>
      <c r="N48" s="623"/>
      <c r="O48" s="624"/>
      <c r="P48" s="611"/>
      <c r="Q48" s="611"/>
      <c r="R48" s="624"/>
      <c r="S48" s="612"/>
      <c r="T48" s="612"/>
      <c r="U48" s="598"/>
      <c r="V48" s="625"/>
      <c r="W48" s="1176">
        <f t="shared" ref="W48:W65" si="10">U48+T48</f>
        <v>0</v>
      </c>
      <c r="X48" s="1176">
        <f t="shared" ref="X48:X65" si="11">S48-W48</f>
        <v>0</v>
      </c>
      <c r="Y48" s="1181"/>
    </row>
    <row r="49" spans="1:25" s="585" customFormat="1" ht="19.5" x14ac:dyDescent="0.2">
      <c r="A49" s="597"/>
      <c r="B49" s="597"/>
      <c r="C49" s="611"/>
      <c r="D49" s="621"/>
      <c r="E49" s="621"/>
      <c r="F49" s="1179" t="str">
        <f t="shared" si="8"/>
        <v/>
      </c>
      <c r="G49" s="1180" t="str">
        <f t="shared" si="9"/>
        <v/>
      </c>
      <c r="H49" s="621"/>
      <c r="I49" s="611"/>
      <c r="J49" s="611"/>
      <c r="K49" s="611"/>
      <c r="L49" s="622"/>
      <c r="M49" s="623"/>
      <c r="N49" s="623"/>
      <c r="O49" s="624"/>
      <c r="P49" s="611"/>
      <c r="Q49" s="611"/>
      <c r="R49" s="624"/>
      <c r="S49" s="612"/>
      <c r="T49" s="612"/>
      <c r="U49" s="598"/>
      <c r="V49" s="625"/>
      <c r="W49" s="1176">
        <f t="shared" si="10"/>
        <v>0</v>
      </c>
      <c r="X49" s="1176">
        <f t="shared" si="11"/>
        <v>0</v>
      </c>
      <c r="Y49" s="1181"/>
    </row>
    <row r="50" spans="1:25" s="585" customFormat="1" ht="19.5" x14ac:dyDescent="0.2">
      <c r="A50" s="597"/>
      <c r="B50" s="597"/>
      <c r="C50" s="611"/>
      <c r="D50" s="621"/>
      <c r="E50" s="621"/>
      <c r="F50" s="1179" t="str">
        <f t="shared" si="8"/>
        <v/>
      </c>
      <c r="G50" s="1180" t="str">
        <f t="shared" si="9"/>
        <v/>
      </c>
      <c r="H50" s="621"/>
      <c r="I50" s="611"/>
      <c r="J50" s="611"/>
      <c r="K50" s="611"/>
      <c r="L50" s="622"/>
      <c r="M50" s="623"/>
      <c r="N50" s="623"/>
      <c r="O50" s="624"/>
      <c r="P50" s="611"/>
      <c r="Q50" s="611"/>
      <c r="R50" s="624"/>
      <c r="S50" s="612"/>
      <c r="T50" s="612"/>
      <c r="U50" s="598"/>
      <c r="V50" s="625"/>
      <c r="W50" s="1176">
        <f t="shared" si="10"/>
        <v>0</v>
      </c>
      <c r="X50" s="1176">
        <f t="shared" si="11"/>
        <v>0</v>
      </c>
      <c r="Y50" s="1181"/>
    </row>
    <row r="51" spans="1:25" s="585" customFormat="1" ht="19.5" x14ac:dyDescent="0.2">
      <c r="A51" s="597"/>
      <c r="B51" s="597"/>
      <c r="C51" s="611"/>
      <c r="D51" s="621"/>
      <c r="E51" s="621"/>
      <c r="F51" s="1179" t="str">
        <f t="shared" si="8"/>
        <v/>
      </c>
      <c r="G51" s="1180" t="str">
        <f t="shared" si="9"/>
        <v/>
      </c>
      <c r="H51" s="621"/>
      <c r="I51" s="611"/>
      <c r="J51" s="611"/>
      <c r="K51" s="611"/>
      <c r="L51" s="622"/>
      <c r="M51" s="623"/>
      <c r="N51" s="623"/>
      <c r="O51" s="624"/>
      <c r="P51" s="611"/>
      <c r="Q51" s="611"/>
      <c r="R51" s="624"/>
      <c r="S51" s="612"/>
      <c r="T51" s="612"/>
      <c r="U51" s="598"/>
      <c r="V51" s="625"/>
      <c r="W51" s="1176">
        <f t="shared" si="10"/>
        <v>0</v>
      </c>
      <c r="X51" s="1176">
        <f t="shared" si="11"/>
        <v>0</v>
      </c>
      <c r="Y51" s="1181"/>
    </row>
    <row r="52" spans="1:25" s="585" customFormat="1" ht="19.5" x14ac:dyDescent="0.2">
      <c r="A52" s="597"/>
      <c r="B52" s="597"/>
      <c r="C52" s="611"/>
      <c r="D52" s="621"/>
      <c r="E52" s="621"/>
      <c r="F52" s="1179" t="str">
        <f t="shared" si="8"/>
        <v/>
      </c>
      <c r="G52" s="1180" t="str">
        <f t="shared" si="9"/>
        <v/>
      </c>
      <c r="H52" s="621"/>
      <c r="I52" s="611"/>
      <c r="J52" s="611"/>
      <c r="K52" s="611"/>
      <c r="L52" s="622"/>
      <c r="M52" s="623"/>
      <c r="N52" s="623"/>
      <c r="O52" s="624"/>
      <c r="P52" s="611"/>
      <c r="Q52" s="611"/>
      <c r="R52" s="624"/>
      <c r="S52" s="612"/>
      <c r="T52" s="612"/>
      <c r="U52" s="598"/>
      <c r="V52" s="625"/>
      <c r="W52" s="1176">
        <f t="shared" si="10"/>
        <v>0</v>
      </c>
      <c r="X52" s="1176">
        <f t="shared" si="11"/>
        <v>0</v>
      </c>
      <c r="Y52" s="1181"/>
    </row>
    <row r="53" spans="1:25" s="585" customFormat="1" ht="19.5" x14ac:dyDescent="0.2">
      <c r="A53" s="597"/>
      <c r="B53" s="597"/>
      <c r="C53" s="611"/>
      <c r="D53" s="621"/>
      <c r="E53" s="621"/>
      <c r="F53" s="1179" t="str">
        <f t="shared" si="8"/>
        <v/>
      </c>
      <c r="G53" s="1180" t="str">
        <f t="shared" si="9"/>
        <v/>
      </c>
      <c r="H53" s="621"/>
      <c r="I53" s="611"/>
      <c r="J53" s="611"/>
      <c r="K53" s="611"/>
      <c r="L53" s="622"/>
      <c r="M53" s="623"/>
      <c r="N53" s="623"/>
      <c r="O53" s="624"/>
      <c r="P53" s="611"/>
      <c r="Q53" s="611"/>
      <c r="R53" s="624"/>
      <c r="S53" s="612"/>
      <c r="T53" s="612"/>
      <c r="U53" s="598"/>
      <c r="V53" s="625"/>
      <c r="W53" s="1176">
        <f t="shared" si="10"/>
        <v>0</v>
      </c>
      <c r="X53" s="1176">
        <f t="shared" si="11"/>
        <v>0</v>
      </c>
      <c r="Y53" s="1181"/>
    </row>
    <row r="54" spans="1:25" s="585" customFormat="1" ht="19.5" x14ac:dyDescent="0.2">
      <c r="A54" s="597"/>
      <c r="B54" s="597"/>
      <c r="C54" s="611"/>
      <c r="D54" s="621"/>
      <c r="E54" s="621"/>
      <c r="F54" s="1179" t="str">
        <f t="shared" si="8"/>
        <v/>
      </c>
      <c r="G54" s="1180" t="str">
        <f t="shared" si="9"/>
        <v/>
      </c>
      <c r="H54" s="621"/>
      <c r="I54" s="611"/>
      <c r="J54" s="611"/>
      <c r="K54" s="611"/>
      <c r="L54" s="622"/>
      <c r="M54" s="623"/>
      <c r="N54" s="623"/>
      <c r="O54" s="624"/>
      <c r="P54" s="611"/>
      <c r="Q54" s="611"/>
      <c r="R54" s="624"/>
      <c r="S54" s="612"/>
      <c r="T54" s="612"/>
      <c r="U54" s="598"/>
      <c r="V54" s="625"/>
      <c r="W54" s="1176">
        <f t="shared" si="10"/>
        <v>0</v>
      </c>
      <c r="X54" s="1176">
        <f t="shared" si="11"/>
        <v>0</v>
      </c>
      <c r="Y54" s="1181"/>
    </row>
    <row r="55" spans="1:25" s="585" customFormat="1" ht="19.5" x14ac:dyDescent="0.2">
      <c r="A55" s="597"/>
      <c r="B55" s="597"/>
      <c r="C55" s="611"/>
      <c r="D55" s="621"/>
      <c r="E55" s="621"/>
      <c r="F55" s="1179" t="str">
        <f t="shared" si="8"/>
        <v/>
      </c>
      <c r="G55" s="1180" t="str">
        <f t="shared" si="9"/>
        <v/>
      </c>
      <c r="H55" s="621"/>
      <c r="I55" s="611"/>
      <c r="J55" s="611"/>
      <c r="K55" s="611"/>
      <c r="L55" s="622"/>
      <c r="M55" s="623"/>
      <c r="N55" s="623"/>
      <c r="O55" s="624"/>
      <c r="P55" s="611"/>
      <c r="Q55" s="611"/>
      <c r="R55" s="624"/>
      <c r="S55" s="612"/>
      <c r="T55" s="612"/>
      <c r="U55" s="598"/>
      <c r="V55" s="625"/>
      <c r="W55" s="1176">
        <f t="shared" si="10"/>
        <v>0</v>
      </c>
      <c r="X55" s="1176">
        <f t="shared" si="11"/>
        <v>0</v>
      </c>
      <c r="Y55" s="1181"/>
    </row>
    <row r="56" spans="1:25" s="585" customFormat="1" ht="19.5" x14ac:dyDescent="0.2">
      <c r="A56" s="597"/>
      <c r="B56" s="597"/>
      <c r="C56" s="611"/>
      <c r="D56" s="621"/>
      <c r="E56" s="621"/>
      <c r="F56" s="1179" t="str">
        <f t="shared" si="8"/>
        <v/>
      </c>
      <c r="G56" s="1180" t="str">
        <f t="shared" si="9"/>
        <v/>
      </c>
      <c r="H56" s="621"/>
      <c r="I56" s="611"/>
      <c r="J56" s="611"/>
      <c r="K56" s="611"/>
      <c r="L56" s="622"/>
      <c r="M56" s="623"/>
      <c r="N56" s="623"/>
      <c r="O56" s="624"/>
      <c r="P56" s="611"/>
      <c r="Q56" s="611"/>
      <c r="R56" s="624"/>
      <c r="S56" s="612"/>
      <c r="T56" s="612"/>
      <c r="U56" s="598"/>
      <c r="V56" s="625"/>
      <c r="W56" s="1176">
        <f t="shared" si="10"/>
        <v>0</v>
      </c>
      <c r="X56" s="1176">
        <f t="shared" si="11"/>
        <v>0</v>
      </c>
      <c r="Y56" s="1181"/>
    </row>
    <row r="57" spans="1:25" s="585" customFormat="1" ht="19.5" x14ac:dyDescent="0.2">
      <c r="A57" s="597"/>
      <c r="B57" s="597"/>
      <c r="C57" s="611"/>
      <c r="D57" s="621"/>
      <c r="E57" s="621"/>
      <c r="F57" s="1179" t="str">
        <f t="shared" si="8"/>
        <v/>
      </c>
      <c r="G57" s="1180" t="str">
        <f t="shared" si="9"/>
        <v/>
      </c>
      <c r="H57" s="621"/>
      <c r="I57" s="611"/>
      <c r="J57" s="611"/>
      <c r="K57" s="611"/>
      <c r="L57" s="622"/>
      <c r="M57" s="623"/>
      <c r="N57" s="623"/>
      <c r="O57" s="624"/>
      <c r="P57" s="611"/>
      <c r="Q57" s="611"/>
      <c r="R57" s="624"/>
      <c r="S57" s="612"/>
      <c r="T57" s="612"/>
      <c r="U57" s="598"/>
      <c r="V57" s="625"/>
      <c r="W57" s="1176">
        <f t="shared" si="10"/>
        <v>0</v>
      </c>
      <c r="X57" s="1176">
        <f t="shared" si="11"/>
        <v>0</v>
      </c>
      <c r="Y57" s="1181"/>
    </row>
    <row r="58" spans="1:25" s="585" customFormat="1" ht="19.5" x14ac:dyDescent="0.2">
      <c r="A58" s="597"/>
      <c r="B58" s="597"/>
      <c r="C58" s="611"/>
      <c r="D58" s="621"/>
      <c r="E58" s="621"/>
      <c r="F58" s="1179" t="str">
        <f t="shared" si="8"/>
        <v/>
      </c>
      <c r="G58" s="1180" t="str">
        <f t="shared" si="9"/>
        <v/>
      </c>
      <c r="H58" s="621"/>
      <c r="I58" s="611"/>
      <c r="J58" s="611"/>
      <c r="K58" s="611"/>
      <c r="L58" s="622"/>
      <c r="M58" s="623"/>
      <c r="N58" s="623"/>
      <c r="O58" s="624"/>
      <c r="P58" s="611"/>
      <c r="Q58" s="611"/>
      <c r="R58" s="624"/>
      <c r="S58" s="612"/>
      <c r="T58" s="612"/>
      <c r="U58" s="598"/>
      <c r="V58" s="625"/>
      <c r="W58" s="1176">
        <f t="shared" si="10"/>
        <v>0</v>
      </c>
      <c r="X58" s="1176">
        <f t="shared" si="11"/>
        <v>0</v>
      </c>
      <c r="Y58" s="1181"/>
    </row>
    <row r="59" spans="1:25" s="585" customFormat="1" ht="19.5" x14ac:dyDescent="0.2">
      <c r="A59" s="597"/>
      <c r="B59" s="597"/>
      <c r="C59" s="611"/>
      <c r="D59" s="621"/>
      <c r="E59" s="621"/>
      <c r="F59" s="1179" t="str">
        <f t="shared" si="8"/>
        <v/>
      </c>
      <c r="G59" s="1180" t="str">
        <f t="shared" si="9"/>
        <v/>
      </c>
      <c r="H59" s="621"/>
      <c r="I59" s="611"/>
      <c r="J59" s="611"/>
      <c r="K59" s="611"/>
      <c r="L59" s="622"/>
      <c r="M59" s="623"/>
      <c r="N59" s="623"/>
      <c r="O59" s="624"/>
      <c r="P59" s="611"/>
      <c r="Q59" s="611"/>
      <c r="R59" s="624"/>
      <c r="S59" s="612"/>
      <c r="T59" s="612"/>
      <c r="U59" s="598"/>
      <c r="V59" s="625"/>
      <c r="W59" s="1176">
        <f t="shared" si="10"/>
        <v>0</v>
      </c>
      <c r="X59" s="1176">
        <f t="shared" si="11"/>
        <v>0</v>
      </c>
      <c r="Y59" s="1181"/>
    </row>
    <row r="60" spans="1:25" s="585" customFormat="1" ht="19.5" x14ac:dyDescent="0.2">
      <c r="A60" s="597"/>
      <c r="B60" s="597"/>
      <c r="C60" s="611"/>
      <c r="D60" s="621"/>
      <c r="E60" s="621"/>
      <c r="F60" s="1179" t="str">
        <f t="shared" si="8"/>
        <v/>
      </c>
      <c r="G60" s="1180" t="str">
        <f t="shared" si="9"/>
        <v/>
      </c>
      <c r="H60" s="621"/>
      <c r="I60" s="611"/>
      <c r="J60" s="611"/>
      <c r="K60" s="611"/>
      <c r="L60" s="622"/>
      <c r="M60" s="623"/>
      <c r="N60" s="623"/>
      <c r="O60" s="624"/>
      <c r="P60" s="611"/>
      <c r="Q60" s="611"/>
      <c r="R60" s="624"/>
      <c r="S60" s="612"/>
      <c r="T60" s="612"/>
      <c r="U60" s="598"/>
      <c r="V60" s="625"/>
      <c r="W60" s="1176">
        <f t="shared" si="10"/>
        <v>0</v>
      </c>
      <c r="X60" s="1176">
        <f t="shared" si="11"/>
        <v>0</v>
      </c>
      <c r="Y60" s="1181"/>
    </row>
    <row r="61" spans="1:25" s="585" customFormat="1" ht="19.5" x14ac:dyDescent="0.2">
      <c r="A61" s="597"/>
      <c r="B61" s="597"/>
      <c r="C61" s="611"/>
      <c r="D61" s="621"/>
      <c r="E61" s="621"/>
      <c r="F61" s="1179" t="str">
        <f t="shared" si="8"/>
        <v/>
      </c>
      <c r="G61" s="1180" t="str">
        <f t="shared" si="9"/>
        <v/>
      </c>
      <c r="H61" s="621"/>
      <c r="I61" s="611"/>
      <c r="J61" s="611"/>
      <c r="K61" s="611"/>
      <c r="L61" s="622"/>
      <c r="M61" s="623"/>
      <c r="N61" s="623"/>
      <c r="O61" s="624"/>
      <c r="P61" s="611"/>
      <c r="Q61" s="611"/>
      <c r="R61" s="624"/>
      <c r="S61" s="612"/>
      <c r="T61" s="612"/>
      <c r="U61" s="598"/>
      <c r="V61" s="625"/>
      <c r="W61" s="1176">
        <f t="shared" si="10"/>
        <v>0</v>
      </c>
      <c r="X61" s="1176">
        <f t="shared" si="11"/>
        <v>0</v>
      </c>
      <c r="Y61" s="1181"/>
    </row>
    <row r="62" spans="1:25" s="585" customFormat="1" ht="19.5" x14ac:dyDescent="0.2">
      <c r="A62" s="597"/>
      <c r="B62" s="597"/>
      <c r="C62" s="611"/>
      <c r="D62" s="621"/>
      <c r="E62" s="621"/>
      <c r="F62" s="1179" t="str">
        <f t="shared" si="8"/>
        <v/>
      </c>
      <c r="G62" s="1180" t="str">
        <f t="shared" si="9"/>
        <v/>
      </c>
      <c r="H62" s="621"/>
      <c r="I62" s="611"/>
      <c r="J62" s="611"/>
      <c r="K62" s="611"/>
      <c r="L62" s="622"/>
      <c r="M62" s="623"/>
      <c r="N62" s="623"/>
      <c r="O62" s="624"/>
      <c r="P62" s="611"/>
      <c r="Q62" s="611"/>
      <c r="R62" s="624"/>
      <c r="S62" s="612"/>
      <c r="T62" s="612"/>
      <c r="U62" s="598"/>
      <c r="V62" s="625"/>
      <c r="W62" s="1176">
        <f t="shared" si="10"/>
        <v>0</v>
      </c>
      <c r="X62" s="1176">
        <f t="shared" si="11"/>
        <v>0</v>
      </c>
      <c r="Y62" s="1181"/>
    </row>
    <row r="63" spans="1:25" s="585" customFormat="1" ht="19.5" x14ac:dyDescent="0.2">
      <c r="A63" s="597"/>
      <c r="B63" s="597"/>
      <c r="C63" s="611"/>
      <c r="D63" s="621"/>
      <c r="E63" s="621"/>
      <c r="F63" s="1179" t="str">
        <f t="shared" si="8"/>
        <v/>
      </c>
      <c r="G63" s="1180" t="str">
        <f t="shared" si="9"/>
        <v/>
      </c>
      <c r="H63" s="621"/>
      <c r="I63" s="611"/>
      <c r="J63" s="611"/>
      <c r="K63" s="611"/>
      <c r="L63" s="622"/>
      <c r="M63" s="623"/>
      <c r="N63" s="623"/>
      <c r="O63" s="624"/>
      <c r="P63" s="611"/>
      <c r="Q63" s="611"/>
      <c r="R63" s="624"/>
      <c r="S63" s="612"/>
      <c r="T63" s="612"/>
      <c r="U63" s="598"/>
      <c r="V63" s="625"/>
      <c r="W63" s="1176">
        <f t="shared" si="10"/>
        <v>0</v>
      </c>
      <c r="X63" s="1176">
        <f t="shared" si="11"/>
        <v>0</v>
      </c>
      <c r="Y63" s="1181"/>
    </row>
    <row r="64" spans="1:25" s="585" customFormat="1" ht="19.5" x14ac:dyDescent="0.2">
      <c r="A64" s="597"/>
      <c r="B64" s="597"/>
      <c r="C64" s="611"/>
      <c r="D64" s="621"/>
      <c r="E64" s="621"/>
      <c r="F64" s="1179" t="str">
        <f t="shared" si="8"/>
        <v/>
      </c>
      <c r="G64" s="1180" t="str">
        <f t="shared" si="9"/>
        <v/>
      </c>
      <c r="H64" s="621"/>
      <c r="I64" s="611"/>
      <c r="J64" s="611"/>
      <c r="K64" s="611"/>
      <c r="L64" s="622"/>
      <c r="M64" s="623"/>
      <c r="N64" s="623"/>
      <c r="O64" s="624"/>
      <c r="P64" s="611"/>
      <c r="Q64" s="611"/>
      <c r="R64" s="624"/>
      <c r="S64" s="612"/>
      <c r="T64" s="612"/>
      <c r="U64" s="598"/>
      <c r="V64" s="625"/>
      <c r="W64" s="1176">
        <f t="shared" si="10"/>
        <v>0</v>
      </c>
      <c r="X64" s="1176">
        <f t="shared" si="11"/>
        <v>0</v>
      </c>
      <c r="Y64" s="1181"/>
    </row>
    <row r="65" spans="1:25" s="585" customFormat="1" ht="19.5" x14ac:dyDescent="0.2">
      <c r="A65" s="597"/>
      <c r="B65" s="597"/>
      <c r="C65" s="611"/>
      <c r="D65" s="621"/>
      <c r="E65" s="621"/>
      <c r="F65" s="1179" t="str">
        <f t="shared" si="8"/>
        <v/>
      </c>
      <c r="G65" s="1180" t="str">
        <f t="shared" si="9"/>
        <v/>
      </c>
      <c r="H65" s="621"/>
      <c r="I65" s="611"/>
      <c r="J65" s="611"/>
      <c r="K65" s="611"/>
      <c r="L65" s="622"/>
      <c r="M65" s="623"/>
      <c r="N65" s="623"/>
      <c r="O65" s="624"/>
      <c r="P65" s="611"/>
      <c r="Q65" s="611"/>
      <c r="R65" s="624"/>
      <c r="S65" s="612"/>
      <c r="T65" s="612"/>
      <c r="U65" s="598"/>
      <c r="V65" s="625"/>
      <c r="W65" s="1176">
        <f t="shared" si="10"/>
        <v>0</v>
      </c>
      <c r="X65" s="1176">
        <f t="shared" si="11"/>
        <v>0</v>
      </c>
      <c r="Y65" s="1181"/>
    </row>
    <row r="66" spans="1:25" s="585" customFormat="1" ht="19.5" x14ac:dyDescent="0.2">
      <c r="A66" s="597"/>
      <c r="B66" s="597"/>
      <c r="C66" s="611"/>
      <c r="D66" s="621"/>
      <c r="E66" s="621"/>
      <c r="F66" s="1179" t="str">
        <f t="shared" si="4"/>
        <v/>
      </c>
      <c r="G66" s="1180" t="str">
        <f t="shared" si="5"/>
        <v/>
      </c>
      <c r="H66" s="621"/>
      <c r="I66" s="611"/>
      <c r="J66" s="611"/>
      <c r="K66" s="611"/>
      <c r="L66" s="622"/>
      <c r="M66" s="623"/>
      <c r="N66" s="623"/>
      <c r="O66" s="624"/>
      <c r="P66" s="611"/>
      <c r="Q66" s="611"/>
      <c r="R66" s="624"/>
      <c r="S66" s="612"/>
      <c r="T66" s="612"/>
      <c r="U66" s="598"/>
      <c r="V66" s="625"/>
      <c r="W66" s="1176">
        <f t="shared" si="6"/>
        <v>0</v>
      </c>
      <c r="X66" s="1176">
        <f t="shared" si="7"/>
        <v>0</v>
      </c>
      <c r="Y66" s="1181"/>
    </row>
    <row r="67" spans="1:25" s="585" customFormat="1" ht="19.5" x14ac:dyDescent="0.2">
      <c r="A67" s="597"/>
      <c r="B67" s="597"/>
      <c r="C67" s="611"/>
      <c r="D67" s="621"/>
      <c r="E67" s="621"/>
      <c r="F67" s="1179" t="str">
        <f t="shared" si="4"/>
        <v/>
      </c>
      <c r="G67" s="1180" t="str">
        <f t="shared" si="5"/>
        <v/>
      </c>
      <c r="H67" s="621"/>
      <c r="I67" s="611"/>
      <c r="J67" s="611"/>
      <c r="K67" s="611"/>
      <c r="L67" s="622"/>
      <c r="M67" s="623"/>
      <c r="N67" s="623"/>
      <c r="O67" s="624"/>
      <c r="P67" s="611"/>
      <c r="Q67" s="611"/>
      <c r="R67" s="624"/>
      <c r="S67" s="612"/>
      <c r="T67" s="612"/>
      <c r="U67" s="598"/>
      <c r="V67" s="625"/>
      <c r="W67" s="1176">
        <f t="shared" si="6"/>
        <v>0</v>
      </c>
      <c r="X67" s="1176">
        <f t="shared" si="7"/>
        <v>0</v>
      </c>
      <c r="Y67" s="1181"/>
    </row>
    <row r="68" spans="1:25" s="585" customFormat="1" ht="19.5" x14ac:dyDescent="0.2">
      <c r="A68" s="597"/>
      <c r="B68" s="597"/>
      <c r="C68" s="611"/>
      <c r="D68" s="621"/>
      <c r="E68" s="621"/>
      <c r="F68" s="1179" t="str">
        <f t="shared" si="4"/>
        <v/>
      </c>
      <c r="G68" s="1180" t="str">
        <f t="shared" si="5"/>
        <v/>
      </c>
      <c r="H68" s="621"/>
      <c r="I68" s="611"/>
      <c r="J68" s="611"/>
      <c r="K68" s="611"/>
      <c r="L68" s="622"/>
      <c r="M68" s="623"/>
      <c r="N68" s="623"/>
      <c r="O68" s="624"/>
      <c r="P68" s="611"/>
      <c r="Q68" s="611"/>
      <c r="R68" s="624"/>
      <c r="S68" s="612"/>
      <c r="T68" s="612"/>
      <c r="U68" s="598"/>
      <c r="V68" s="625"/>
      <c r="W68" s="1176">
        <f t="shared" si="6"/>
        <v>0</v>
      </c>
      <c r="X68" s="1176">
        <f t="shared" si="7"/>
        <v>0</v>
      </c>
      <c r="Y68" s="1181"/>
    </row>
    <row r="69" spans="1:25" s="585" customFormat="1" ht="19.5" x14ac:dyDescent="0.2">
      <c r="A69" s="597"/>
      <c r="B69" s="597"/>
      <c r="C69" s="611"/>
      <c r="D69" s="621"/>
      <c r="E69" s="621"/>
      <c r="F69" s="1179" t="str">
        <f t="shared" si="4"/>
        <v/>
      </c>
      <c r="G69" s="1180" t="str">
        <f t="shared" si="5"/>
        <v/>
      </c>
      <c r="H69" s="621"/>
      <c r="I69" s="611"/>
      <c r="J69" s="611"/>
      <c r="K69" s="611"/>
      <c r="L69" s="622"/>
      <c r="M69" s="623"/>
      <c r="N69" s="623"/>
      <c r="O69" s="624"/>
      <c r="P69" s="611"/>
      <c r="Q69" s="611"/>
      <c r="R69" s="624"/>
      <c r="S69" s="612"/>
      <c r="T69" s="612"/>
      <c r="U69" s="598"/>
      <c r="V69" s="625"/>
      <c r="W69" s="1176">
        <f t="shared" si="6"/>
        <v>0</v>
      </c>
      <c r="X69" s="1176">
        <f t="shared" si="7"/>
        <v>0</v>
      </c>
      <c r="Y69" s="1181"/>
    </row>
    <row r="70" spans="1:25" s="585" customFormat="1" ht="19.5" x14ac:dyDescent="0.2">
      <c r="A70" s="597"/>
      <c r="B70" s="597"/>
      <c r="C70" s="611"/>
      <c r="D70" s="621"/>
      <c r="E70" s="621"/>
      <c r="F70" s="1179" t="str">
        <f t="shared" si="4"/>
        <v/>
      </c>
      <c r="G70" s="1180" t="str">
        <f t="shared" si="5"/>
        <v/>
      </c>
      <c r="H70" s="621"/>
      <c r="I70" s="611"/>
      <c r="J70" s="611"/>
      <c r="K70" s="611"/>
      <c r="L70" s="622"/>
      <c r="M70" s="623"/>
      <c r="N70" s="623"/>
      <c r="O70" s="624"/>
      <c r="P70" s="611"/>
      <c r="Q70" s="611"/>
      <c r="R70" s="624"/>
      <c r="S70" s="612"/>
      <c r="T70" s="612"/>
      <c r="U70" s="598"/>
      <c r="V70" s="625"/>
      <c r="W70" s="1176">
        <f t="shared" si="6"/>
        <v>0</v>
      </c>
      <c r="X70" s="1176">
        <f t="shared" si="7"/>
        <v>0</v>
      </c>
      <c r="Y70" s="1181"/>
    </row>
    <row r="71" spans="1:25" s="585" customFormat="1" ht="19.5" x14ac:dyDescent="0.2">
      <c r="A71" s="597"/>
      <c r="B71" s="597"/>
      <c r="C71" s="611"/>
      <c r="D71" s="621"/>
      <c r="E71" s="621"/>
      <c r="F71" s="1179" t="str">
        <f t="shared" si="4"/>
        <v/>
      </c>
      <c r="G71" s="1180" t="str">
        <f t="shared" si="5"/>
        <v/>
      </c>
      <c r="H71" s="621"/>
      <c r="I71" s="611"/>
      <c r="J71" s="611"/>
      <c r="K71" s="611"/>
      <c r="L71" s="622"/>
      <c r="M71" s="623"/>
      <c r="N71" s="623"/>
      <c r="O71" s="624"/>
      <c r="P71" s="611"/>
      <c r="Q71" s="611"/>
      <c r="R71" s="624"/>
      <c r="S71" s="612"/>
      <c r="T71" s="612"/>
      <c r="U71" s="598"/>
      <c r="V71" s="625"/>
      <c r="W71" s="1176">
        <f t="shared" si="6"/>
        <v>0</v>
      </c>
      <c r="X71" s="1176">
        <f t="shared" si="7"/>
        <v>0</v>
      </c>
      <c r="Y71" s="1181"/>
    </row>
    <row r="72" spans="1:25" s="585" customFormat="1" ht="19.5" x14ac:dyDescent="0.2">
      <c r="A72" s="597"/>
      <c r="B72" s="597"/>
      <c r="C72" s="611"/>
      <c r="D72" s="621"/>
      <c r="E72" s="621"/>
      <c r="F72" s="1179" t="str">
        <f t="shared" si="4"/>
        <v/>
      </c>
      <c r="G72" s="1180" t="str">
        <f t="shared" si="5"/>
        <v/>
      </c>
      <c r="H72" s="621"/>
      <c r="I72" s="611"/>
      <c r="J72" s="611"/>
      <c r="K72" s="611"/>
      <c r="L72" s="622"/>
      <c r="M72" s="623"/>
      <c r="N72" s="623"/>
      <c r="O72" s="624"/>
      <c r="P72" s="611"/>
      <c r="Q72" s="611"/>
      <c r="R72" s="624"/>
      <c r="S72" s="612"/>
      <c r="T72" s="612"/>
      <c r="U72" s="598"/>
      <c r="V72" s="625"/>
      <c r="W72" s="1176">
        <f t="shared" si="6"/>
        <v>0</v>
      </c>
      <c r="X72" s="1176">
        <f t="shared" si="7"/>
        <v>0</v>
      </c>
      <c r="Y72" s="1181"/>
    </row>
    <row r="73" spans="1:25" s="585" customFormat="1" ht="19.5" x14ac:dyDescent="0.2">
      <c r="A73" s="597"/>
      <c r="B73" s="597"/>
      <c r="C73" s="611"/>
      <c r="D73" s="621"/>
      <c r="E73" s="621"/>
      <c r="F73" s="1179" t="str">
        <f t="shared" si="4"/>
        <v/>
      </c>
      <c r="G73" s="1180" t="str">
        <f t="shared" si="5"/>
        <v/>
      </c>
      <c r="H73" s="621"/>
      <c r="I73" s="611"/>
      <c r="J73" s="611"/>
      <c r="K73" s="611"/>
      <c r="L73" s="622"/>
      <c r="M73" s="623"/>
      <c r="N73" s="623"/>
      <c r="O73" s="624"/>
      <c r="P73" s="611"/>
      <c r="Q73" s="611"/>
      <c r="R73" s="624"/>
      <c r="S73" s="612"/>
      <c r="T73" s="612"/>
      <c r="U73" s="598"/>
      <c r="V73" s="625"/>
      <c r="W73" s="1176">
        <f t="shared" si="6"/>
        <v>0</v>
      </c>
      <c r="X73" s="1176">
        <f t="shared" si="7"/>
        <v>0</v>
      </c>
      <c r="Y73" s="1181"/>
    </row>
    <row r="74" spans="1:25" s="585" customFormat="1" ht="19.5" x14ac:dyDescent="0.2">
      <c r="A74" s="597"/>
      <c r="B74" s="597"/>
      <c r="C74" s="611"/>
      <c r="D74" s="621"/>
      <c r="E74" s="621"/>
      <c r="F74" s="1179" t="str">
        <f t="shared" si="4"/>
        <v/>
      </c>
      <c r="G74" s="1180" t="str">
        <f t="shared" si="5"/>
        <v/>
      </c>
      <c r="H74" s="621"/>
      <c r="I74" s="611"/>
      <c r="J74" s="611"/>
      <c r="K74" s="611"/>
      <c r="L74" s="622"/>
      <c r="M74" s="623"/>
      <c r="N74" s="623"/>
      <c r="O74" s="624"/>
      <c r="P74" s="611"/>
      <c r="Q74" s="611"/>
      <c r="R74" s="624"/>
      <c r="S74" s="612"/>
      <c r="T74" s="612"/>
      <c r="U74" s="598"/>
      <c r="V74" s="625"/>
      <c r="W74" s="1176">
        <f t="shared" si="6"/>
        <v>0</v>
      </c>
      <c r="X74" s="1176">
        <f t="shared" si="7"/>
        <v>0</v>
      </c>
      <c r="Y74" s="1181"/>
    </row>
    <row r="75" spans="1:25" s="585" customFormat="1" ht="19.5" x14ac:dyDescent="0.2">
      <c r="A75" s="597"/>
      <c r="B75" s="597"/>
      <c r="C75" s="611"/>
      <c r="D75" s="621"/>
      <c r="E75" s="621"/>
      <c r="F75" s="1179" t="str">
        <f t="shared" si="4"/>
        <v/>
      </c>
      <c r="G75" s="1180" t="str">
        <f t="shared" si="5"/>
        <v/>
      </c>
      <c r="H75" s="621"/>
      <c r="I75" s="611"/>
      <c r="J75" s="611"/>
      <c r="K75" s="611"/>
      <c r="L75" s="622"/>
      <c r="M75" s="623"/>
      <c r="N75" s="623"/>
      <c r="O75" s="624"/>
      <c r="P75" s="611"/>
      <c r="Q75" s="611"/>
      <c r="R75" s="624"/>
      <c r="S75" s="612"/>
      <c r="T75" s="612"/>
      <c r="U75" s="598"/>
      <c r="V75" s="625"/>
      <c r="W75" s="1176">
        <f t="shared" si="6"/>
        <v>0</v>
      </c>
      <c r="X75" s="1176">
        <f t="shared" si="7"/>
        <v>0</v>
      </c>
      <c r="Y75" s="1181"/>
    </row>
    <row r="76" spans="1:25" s="585" customFormat="1" ht="19.5" x14ac:dyDescent="0.2">
      <c r="A76" s="597"/>
      <c r="B76" s="597"/>
      <c r="C76" s="611"/>
      <c r="D76" s="621"/>
      <c r="E76" s="621"/>
      <c r="F76" s="1179" t="str">
        <f t="shared" si="4"/>
        <v/>
      </c>
      <c r="G76" s="1180" t="str">
        <f t="shared" si="5"/>
        <v/>
      </c>
      <c r="H76" s="621"/>
      <c r="I76" s="611"/>
      <c r="J76" s="611"/>
      <c r="K76" s="611"/>
      <c r="L76" s="622"/>
      <c r="M76" s="623"/>
      <c r="N76" s="623"/>
      <c r="O76" s="624"/>
      <c r="P76" s="611"/>
      <c r="Q76" s="611"/>
      <c r="R76" s="624"/>
      <c r="S76" s="612"/>
      <c r="T76" s="612"/>
      <c r="U76" s="598"/>
      <c r="V76" s="625"/>
      <c r="W76" s="1176">
        <f t="shared" si="6"/>
        <v>0</v>
      </c>
      <c r="X76" s="1176">
        <f t="shared" si="7"/>
        <v>0</v>
      </c>
      <c r="Y76" s="1181"/>
    </row>
    <row r="77" spans="1:25" s="585" customFormat="1" ht="19.5" x14ac:dyDescent="0.2">
      <c r="A77" s="597"/>
      <c r="B77" s="597"/>
      <c r="C77" s="611"/>
      <c r="D77" s="621"/>
      <c r="E77" s="621"/>
      <c r="F77" s="1179" t="str">
        <f t="shared" si="4"/>
        <v/>
      </c>
      <c r="G77" s="1180" t="str">
        <f t="shared" si="5"/>
        <v/>
      </c>
      <c r="H77" s="621"/>
      <c r="I77" s="611"/>
      <c r="J77" s="611"/>
      <c r="K77" s="611"/>
      <c r="L77" s="622"/>
      <c r="M77" s="623"/>
      <c r="N77" s="623"/>
      <c r="O77" s="624"/>
      <c r="P77" s="611"/>
      <c r="Q77" s="611"/>
      <c r="R77" s="624"/>
      <c r="S77" s="612"/>
      <c r="T77" s="612"/>
      <c r="U77" s="598"/>
      <c r="V77" s="625"/>
      <c r="W77" s="1176">
        <f t="shared" si="6"/>
        <v>0</v>
      </c>
      <c r="X77" s="1176">
        <f t="shared" si="7"/>
        <v>0</v>
      </c>
      <c r="Y77" s="1181"/>
    </row>
    <row r="78" spans="1:25" s="585" customFormat="1" ht="19.5" x14ac:dyDescent="0.2">
      <c r="A78" s="597"/>
      <c r="B78" s="597"/>
      <c r="C78" s="611"/>
      <c r="D78" s="621"/>
      <c r="E78" s="621"/>
      <c r="F78" s="1179" t="str">
        <f t="shared" si="4"/>
        <v/>
      </c>
      <c r="G78" s="1180" t="str">
        <f t="shared" si="5"/>
        <v/>
      </c>
      <c r="H78" s="621"/>
      <c r="I78" s="611"/>
      <c r="J78" s="611"/>
      <c r="K78" s="611"/>
      <c r="L78" s="622"/>
      <c r="M78" s="623"/>
      <c r="N78" s="623"/>
      <c r="O78" s="624"/>
      <c r="P78" s="611"/>
      <c r="Q78" s="611"/>
      <c r="R78" s="624"/>
      <c r="S78" s="612"/>
      <c r="T78" s="612"/>
      <c r="U78" s="598"/>
      <c r="V78" s="625"/>
      <c r="W78" s="1176">
        <f t="shared" si="6"/>
        <v>0</v>
      </c>
      <c r="X78" s="1176">
        <f t="shared" si="7"/>
        <v>0</v>
      </c>
      <c r="Y78" s="1181"/>
    </row>
    <row r="79" spans="1:25" s="585" customFormat="1" ht="19.5" x14ac:dyDescent="0.2">
      <c r="A79" s="597"/>
      <c r="B79" s="597"/>
      <c r="C79" s="611"/>
      <c r="D79" s="621"/>
      <c r="E79" s="621"/>
      <c r="F79" s="1179" t="str">
        <f t="shared" si="4"/>
        <v/>
      </c>
      <c r="G79" s="1180" t="str">
        <f t="shared" si="5"/>
        <v/>
      </c>
      <c r="H79" s="621"/>
      <c r="I79" s="611"/>
      <c r="J79" s="611"/>
      <c r="K79" s="611"/>
      <c r="L79" s="622"/>
      <c r="M79" s="623"/>
      <c r="N79" s="623"/>
      <c r="O79" s="624"/>
      <c r="P79" s="611"/>
      <c r="Q79" s="611"/>
      <c r="R79" s="624"/>
      <c r="S79" s="612"/>
      <c r="T79" s="612"/>
      <c r="U79" s="598"/>
      <c r="V79" s="625"/>
      <c r="W79" s="1176">
        <f t="shared" si="6"/>
        <v>0</v>
      </c>
      <c r="X79" s="1176">
        <f t="shared" si="7"/>
        <v>0</v>
      </c>
      <c r="Y79" s="1181"/>
    </row>
    <row r="80" spans="1:25" s="585" customFormat="1" ht="19.5" x14ac:dyDescent="0.2">
      <c r="A80" s="597"/>
      <c r="B80" s="597"/>
      <c r="C80" s="611"/>
      <c r="D80" s="621"/>
      <c r="E80" s="621"/>
      <c r="F80" s="1179" t="str">
        <f t="shared" si="4"/>
        <v/>
      </c>
      <c r="G80" s="1180" t="str">
        <f t="shared" si="5"/>
        <v/>
      </c>
      <c r="H80" s="621"/>
      <c r="I80" s="611"/>
      <c r="J80" s="611"/>
      <c r="K80" s="611"/>
      <c r="L80" s="622"/>
      <c r="M80" s="623"/>
      <c r="N80" s="623"/>
      <c r="O80" s="624"/>
      <c r="P80" s="611"/>
      <c r="Q80" s="611"/>
      <c r="R80" s="624"/>
      <c r="S80" s="612"/>
      <c r="T80" s="612"/>
      <c r="U80" s="598"/>
      <c r="V80" s="625"/>
      <c r="W80" s="1176">
        <f t="shared" si="6"/>
        <v>0</v>
      </c>
      <c r="X80" s="1176">
        <f t="shared" si="7"/>
        <v>0</v>
      </c>
      <c r="Y80" s="1181"/>
    </row>
    <row r="81" spans="1:25" s="585" customFormat="1" ht="19.5" x14ac:dyDescent="0.2">
      <c r="A81" s="597"/>
      <c r="B81" s="597"/>
      <c r="C81" s="611"/>
      <c r="D81" s="621"/>
      <c r="E81" s="621"/>
      <c r="F81" s="1179" t="str">
        <f t="shared" si="4"/>
        <v/>
      </c>
      <c r="G81" s="1180" t="str">
        <f t="shared" si="5"/>
        <v/>
      </c>
      <c r="H81" s="621"/>
      <c r="I81" s="611"/>
      <c r="J81" s="611"/>
      <c r="K81" s="611"/>
      <c r="L81" s="622"/>
      <c r="M81" s="623"/>
      <c r="N81" s="623"/>
      <c r="O81" s="624"/>
      <c r="P81" s="611"/>
      <c r="Q81" s="611"/>
      <c r="R81" s="624"/>
      <c r="S81" s="612"/>
      <c r="T81" s="612"/>
      <c r="U81" s="598"/>
      <c r="V81" s="625"/>
      <c r="W81" s="1176">
        <f t="shared" si="6"/>
        <v>0</v>
      </c>
      <c r="X81" s="1176">
        <f t="shared" si="7"/>
        <v>0</v>
      </c>
      <c r="Y81" s="1181"/>
    </row>
    <row r="82" spans="1:25" s="585" customFormat="1" ht="19.5" x14ac:dyDescent="0.2">
      <c r="A82" s="597"/>
      <c r="B82" s="597"/>
      <c r="C82" s="611"/>
      <c r="D82" s="621"/>
      <c r="E82" s="621"/>
      <c r="F82" s="1179" t="str">
        <f t="shared" si="4"/>
        <v/>
      </c>
      <c r="G82" s="1180" t="str">
        <f t="shared" si="5"/>
        <v/>
      </c>
      <c r="H82" s="621"/>
      <c r="I82" s="611"/>
      <c r="J82" s="611"/>
      <c r="K82" s="611"/>
      <c r="L82" s="622"/>
      <c r="M82" s="623"/>
      <c r="N82" s="623"/>
      <c r="O82" s="624"/>
      <c r="P82" s="611"/>
      <c r="Q82" s="611"/>
      <c r="R82" s="624"/>
      <c r="S82" s="612"/>
      <c r="T82" s="612"/>
      <c r="U82" s="598"/>
      <c r="V82" s="625"/>
      <c r="W82" s="1176">
        <f t="shared" si="6"/>
        <v>0</v>
      </c>
      <c r="X82" s="1176">
        <f t="shared" si="7"/>
        <v>0</v>
      </c>
      <c r="Y82" s="1181"/>
    </row>
    <row r="83" spans="1:25" s="585" customFormat="1" ht="19.5" x14ac:dyDescent="0.2">
      <c r="A83" s="597"/>
      <c r="B83" s="597"/>
      <c r="C83" s="611"/>
      <c r="D83" s="621"/>
      <c r="E83" s="621"/>
      <c r="F83" s="1179" t="str">
        <f t="shared" si="4"/>
        <v/>
      </c>
      <c r="G83" s="1180" t="str">
        <f t="shared" si="5"/>
        <v/>
      </c>
      <c r="H83" s="621"/>
      <c r="I83" s="611"/>
      <c r="J83" s="611"/>
      <c r="K83" s="611"/>
      <c r="L83" s="622"/>
      <c r="M83" s="623"/>
      <c r="N83" s="623"/>
      <c r="O83" s="624"/>
      <c r="P83" s="611"/>
      <c r="Q83" s="611"/>
      <c r="R83" s="624"/>
      <c r="S83" s="612"/>
      <c r="T83" s="612"/>
      <c r="U83" s="598"/>
      <c r="V83" s="625"/>
      <c r="W83" s="1176">
        <f t="shared" si="6"/>
        <v>0</v>
      </c>
      <c r="X83" s="1176">
        <f t="shared" si="7"/>
        <v>0</v>
      </c>
      <c r="Y83" s="1181"/>
    </row>
    <row r="84" spans="1:25" s="585" customFormat="1" ht="19.5" x14ac:dyDescent="0.2">
      <c r="A84" s="597"/>
      <c r="B84" s="597"/>
      <c r="C84" s="611"/>
      <c r="D84" s="621"/>
      <c r="E84" s="621"/>
      <c r="F84" s="1179" t="str">
        <f t="shared" si="4"/>
        <v/>
      </c>
      <c r="G84" s="1180" t="str">
        <f t="shared" si="5"/>
        <v/>
      </c>
      <c r="H84" s="621"/>
      <c r="I84" s="611"/>
      <c r="J84" s="611"/>
      <c r="K84" s="611"/>
      <c r="L84" s="622"/>
      <c r="M84" s="623"/>
      <c r="N84" s="623"/>
      <c r="O84" s="624"/>
      <c r="P84" s="611"/>
      <c r="Q84" s="611"/>
      <c r="R84" s="624"/>
      <c r="S84" s="612"/>
      <c r="T84" s="612"/>
      <c r="U84" s="598"/>
      <c r="V84" s="625"/>
      <c r="W84" s="1176">
        <f t="shared" si="6"/>
        <v>0</v>
      </c>
      <c r="X84" s="1176">
        <f t="shared" si="7"/>
        <v>0</v>
      </c>
      <c r="Y84" s="1181"/>
    </row>
    <row r="85" spans="1:25" s="585" customFormat="1" ht="19.5" x14ac:dyDescent="0.2">
      <c r="A85" s="597"/>
      <c r="B85" s="597"/>
      <c r="C85" s="611"/>
      <c r="D85" s="621"/>
      <c r="E85" s="621"/>
      <c r="F85" s="1179" t="str">
        <f t="shared" si="4"/>
        <v/>
      </c>
      <c r="G85" s="1180" t="str">
        <f t="shared" si="5"/>
        <v/>
      </c>
      <c r="H85" s="621"/>
      <c r="I85" s="611"/>
      <c r="J85" s="611"/>
      <c r="K85" s="611"/>
      <c r="L85" s="622"/>
      <c r="M85" s="623"/>
      <c r="N85" s="623"/>
      <c r="O85" s="624"/>
      <c r="P85" s="611"/>
      <c r="Q85" s="611"/>
      <c r="R85" s="624"/>
      <c r="S85" s="612"/>
      <c r="T85" s="612"/>
      <c r="U85" s="598"/>
      <c r="V85" s="625"/>
      <c r="W85" s="1176">
        <f t="shared" si="6"/>
        <v>0</v>
      </c>
      <c r="X85" s="1176">
        <f t="shared" si="7"/>
        <v>0</v>
      </c>
      <c r="Y85" s="1181"/>
    </row>
    <row r="86" spans="1:25" s="585" customFormat="1" ht="19.5" x14ac:dyDescent="0.2">
      <c r="A86" s="597"/>
      <c r="B86" s="597"/>
      <c r="C86" s="611"/>
      <c r="D86" s="621"/>
      <c r="E86" s="621"/>
      <c r="F86" s="1179" t="str">
        <f t="shared" si="4"/>
        <v/>
      </c>
      <c r="G86" s="1180" t="str">
        <f t="shared" si="5"/>
        <v/>
      </c>
      <c r="H86" s="621"/>
      <c r="I86" s="611"/>
      <c r="J86" s="611"/>
      <c r="K86" s="611"/>
      <c r="L86" s="622"/>
      <c r="M86" s="623"/>
      <c r="N86" s="623"/>
      <c r="O86" s="624"/>
      <c r="P86" s="611"/>
      <c r="Q86" s="611"/>
      <c r="R86" s="624"/>
      <c r="S86" s="612"/>
      <c r="T86" s="612"/>
      <c r="U86" s="598"/>
      <c r="V86" s="625"/>
      <c r="W86" s="1176">
        <f t="shared" si="6"/>
        <v>0</v>
      </c>
      <c r="X86" s="1176">
        <f t="shared" si="7"/>
        <v>0</v>
      </c>
      <c r="Y86" s="1181"/>
    </row>
    <row r="87" spans="1:25" s="585" customFormat="1" ht="19.5" x14ac:dyDescent="0.2">
      <c r="A87" s="597"/>
      <c r="B87" s="597"/>
      <c r="C87" s="611"/>
      <c r="D87" s="621"/>
      <c r="E87" s="621"/>
      <c r="F87" s="1179" t="str">
        <f t="shared" si="4"/>
        <v/>
      </c>
      <c r="G87" s="1180" t="str">
        <f t="shared" si="5"/>
        <v/>
      </c>
      <c r="H87" s="621"/>
      <c r="I87" s="611"/>
      <c r="J87" s="611"/>
      <c r="K87" s="611"/>
      <c r="L87" s="622"/>
      <c r="M87" s="623"/>
      <c r="N87" s="623"/>
      <c r="O87" s="624"/>
      <c r="P87" s="611"/>
      <c r="Q87" s="611"/>
      <c r="R87" s="624"/>
      <c r="S87" s="612"/>
      <c r="T87" s="612"/>
      <c r="U87" s="598"/>
      <c r="V87" s="625"/>
      <c r="W87" s="1176">
        <f t="shared" si="6"/>
        <v>0</v>
      </c>
      <c r="X87" s="1176">
        <f t="shared" si="7"/>
        <v>0</v>
      </c>
      <c r="Y87" s="1181"/>
    </row>
    <row r="88" spans="1:25" s="585" customFormat="1" ht="19.5" x14ac:dyDescent="0.2">
      <c r="A88" s="597"/>
      <c r="B88" s="597"/>
      <c r="C88" s="611"/>
      <c r="D88" s="621"/>
      <c r="E88" s="621"/>
      <c r="F88" s="1179" t="str">
        <f t="shared" si="4"/>
        <v/>
      </c>
      <c r="G88" s="1180" t="str">
        <f t="shared" si="5"/>
        <v/>
      </c>
      <c r="H88" s="621"/>
      <c r="I88" s="611"/>
      <c r="J88" s="611"/>
      <c r="K88" s="611"/>
      <c r="L88" s="622"/>
      <c r="M88" s="623"/>
      <c r="N88" s="623"/>
      <c r="O88" s="624"/>
      <c r="P88" s="611"/>
      <c r="Q88" s="611"/>
      <c r="R88" s="624"/>
      <c r="S88" s="612"/>
      <c r="T88" s="612"/>
      <c r="U88" s="598"/>
      <c r="V88" s="625"/>
      <c r="W88" s="1176">
        <f t="shared" si="6"/>
        <v>0</v>
      </c>
      <c r="X88" s="1176">
        <f t="shared" si="7"/>
        <v>0</v>
      </c>
      <c r="Y88" s="1181"/>
    </row>
    <row r="89" spans="1:25" s="585" customFormat="1" ht="19.5" x14ac:dyDescent="0.2">
      <c r="A89" s="597"/>
      <c r="B89" s="597"/>
      <c r="C89" s="611"/>
      <c r="D89" s="621"/>
      <c r="E89" s="621"/>
      <c r="F89" s="1179" t="str">
        <f t="shared" si="4"/>
        <v/>
      </c>
      <c r="G89" s="1180" t="str">
        <f t="shared" si="5"/>
        <v/>
      </c>
      <c r="H89" s="621"/>
      <c r="I89" s="611"/>
      <c r="J89" s="611"/>
      <c r="K89" s="611"/>
      <c r="L89" s="622"/>
      <c r="M89" s="623"/>
      <c r="N89" s="623"/>
      <c r="O89" s="624"/>
      <c r="P89" s="611"/>
      <c r="Q89" s="611"/>
      <c r="R89" s="624"/>
      <c r="S89" s="612"/>
      <c r="T89" s="612"/>
      <c r="U89" s="598"/>
      <c r="V89" s="625"/>
      <c r="W89" s="1176">
        <f t="shared" si="6"/>
        <v>0</v>
      </c>
      <c r="X89" s="1176">
        <f t="shared" si="7"/>
        <v>0</v>
      </c>
      <c r="Y89" s="1181"/>
    </row>
    <row r="90" spans="1:25" s="585" customFormat="1" ht="19.5" x14ac:dyDescent="0.2">
      <c r="A90" s="597"/>
      <c r="B90" s="597"/>
      <c r="C90" s="611"/>
      <c r="D90" s="621"/>
      <c r="E90" s="621"/>
      <c r="F90" s="1179" t="str">
        <f t="shared" si="4"/>
        <v/>
      </c>
      <c r="G90" s="1180" t="str">
        <f t="shared" si="5"/>
        <v/>
      </c>
      <c r="H90" s="621"/>
      <c r="I90" s="611"/>
      <c r="J90" s="611"/>
      <c r="K90" s="611"/>
      <c r="L90" s="622"/>
      <c r="M90" s="623"/>
      <c r="N90" s="623"/>
      <c r="O90" s="624"/>
      <c r="P90" s="611"/>
      <c r="Q90" s="611"/>
      <c r="R90" s="624"/>
      <c r="S90" s="612"/>
      <c r="T90" s="612"/>
      <c r="U90" s="598"/>
      <c r="V90" s="625"/>
      <c r="W90" s="1176">
        <f t="shared" si="6"/>
        <v>0</v>
      </c>
      <c r="X90" s="1176">
        <f t="shared" si="7"/>
        <v>0</v>
      </c>
      <c r="Y90" s="1181"/>
    </row>
    <row r="91" spans="1:25" s="585" customFormat="1" ht="19.5" x14ac:dyDescent="0.2">
      <c r="A91" s="597"/>
      <c r="B91" s="597"/>
      <c r="C91" s="611"/>
      <c r="D91" s="621"/>
      <c r="E91" s="621"/>
      <c r="F91" s="1179" t="str">
        <f t="shared" si="4"/>
        <v/>
      </c>
      <c r="G91" s="1180" t="str">
        <f t="shared" si="5"/>
        <v/>
      </c>
      <c r="H91" s="621"/>
      <c r="I91" s="611"/>
      <c r="J91" s="611"/>
      <c r="K91" s="611"/>
      <c r="L91" s="622"/>
      <c r="M91" s="623"/>
      <c r="N91" s="623"/>
      <c r="O91" s="624"/>
      <c r="P91" s="611"/>
      <c r="Q91" s="611"/>
      <c r="R91" s="624"/>
      <c r="S91" s="612"/>
      <c r="T91" s="612"/>
      <c r="U91" s="598"/>
      <c r="V91" s="625"/>
      <c r="W91" s="1176">
        <f t="shared" si="6"/>
        <v>0</v>
      </c>
      <c r="X91" s="1176">
        <f t="shared" si="7"/>
        <v>0</v>
      </c>
      <c r="Y91" s="1181"/>
    </row>
    <row r="92" spans="1:25" s="585" customFormat="1" ht="19.5" x14ac:dyDescent="0.2">
      <c r="A92" s="597"/>
      <c r="B92" s="597"/>
      <c r="C92" s="611"/>
      <c r="D92" s="621"/>
      <c r="E92" s="621"/>
      <c r="F92" s="1179" t="str">
        <f t="shared" si="4"/>
        <v/>
      </c>
      <c r="G92" s="1180" t="str">
        <f t="shared" si="5"/>
        <v/>
      </c>
      <c r="H92" s="621"/>
      <c r="I92" s="611"/>
      <c r="J92" s="611"/>
      <c r="K92" s="611"/>
      <c r="L92" s="622"/>
      <c r="M92" s="623"/>
      <c r="N92" s="623"/>
      <c r="O92" s="624"/>
      <c r="P92" s="611"/>
      <c r="Q92" s="611"/>
      <c r="R92" s="624"/>
      <c r="S92" s="612"/>
      <c r="T92" s="612"/>
      <c r="U92" s="598"/>
      <c r="V92" s="625"/>
      <c r="W92" s="1176">
        <f t="shared" si="6"/>
        <v>0</v>
      </c>
      <c r="X92" s="1176">
        <f t="shared" si="7"/>
        <v>0</v>
      </c>
      <c r="Y92" s="1181"/>
    </row>
    <row r="93" spans="1:25" s="585" customFormat="1" ht="19.5" x14ac:dyDescent="0.2">
      <c r="A93" s="597"/>
      <c r="B93" s="597"/>
      <c r="C93" s="611"/>
      <c r="D93" s="621"/>
      <c r="E93" s="621"/>
      <c r="F93" s="1179" t="str">
        <f t="shared" si="4"/>
        <v/>
      </c>
      <c r="G93" s="1180" t="str">
        <f t="shared" si="5"/>
        <v/>
      </c>
      <c r="H93" s="621"/>
      <c r="I93" s="611"/>
      <c r="J93" s="611"/>
      <c r="K93" s="611"/>
      <c r="L93" s="622"/>
      <c r="M93" s="623"/>
      <c r="N93" s="623"/>
      <c r="O93" s="624"/>
      <c r="P93" s="611"/>
      <c r="Q93" s="611"/>
      <c r="R93" s="624"/>
      <c r="S93" s="612"/>
      <c r="T93" s="612"/>
      <c r="U93" s="598"/>
      <c r="V93" s="625"/>
      <c r="W93" s="1176">
        <f t="shared" si="6"/>
        <v>0</v>
      </c>
      <c r="X93" s="1176">
        <f t="shared" si="7"/>
        <v>0</v>
      </c>
      <c r="Y93" s="1181"/>
    </row>
    <row r="94" spans="1:25" s="585" customFormat="1" ht="19.5" x14ac:dyDescent="0.2">
      <c r="A94" s="597"/>
      <c r="B94" s="597"/>
      <c r="C94" s="611"/>
      <c r="D94" s="621"/>
      <c r="E94" s="621"/>
      <c r="F94" s="1179" t="str">
        <f t="shared" ref="F94:F125" si="12">IF(ISBLANK(A94),"", "EMPG-S")</f>
        <v/>
      </c>
      <c r="G94" s="1180" t="str">
        <f t="shared" ref="G94:G125" si="13">IF(ISBLANK(A94),"", "EMG")</f>
        <v/>
      </c>
      <c r="H94" s="621"/>
      <c r="I94" s="611"/>
      <c r="J94" s="611"/>
      <c r="K94" s="611"/>
      <c r="L94" s="622"/>
      <c r="M94" s="623"/>
      <c r="N94" s="623"/>
      <c r="O94" s="624"/>
      <c r="P94" s="611"/>
      <c r="Q94" s="611"/>
      <c r="R94" s="624"/>
      <c r="S94" s="612"/>
      <c r="T94" s="612"/>
      <c r="U94" s="598"/>
      <c r="V94" s="625"/>
      <c r="W94" s="1176">
        <f t="shared" ref="W94:W125" si="14">U94+T94</f>
        <v>0</v>
      </c>
      <c r="X94" s="1176">
        <f t="shared" ref="X94:X125" si="15">S94-W94</f>
        <v>0</v>
      </c>
      <c r="Y94" s="1181"/>
    </row>
    <row r="95" spans="1:25" s="585" customFormat="1" ht="19.5" x14ac:dyDescent="0.2">
      <c r="A95" s="597"/>
      <c r="B95" s="597"/>
      <c r="C95" s="611"/>
      <c r="D95" s="621"/>
      <c r="E95" s="621"/>
      <c r="F95" s="1179" t="str">
        <f t="shared" si="12"/>
        <v/>
      </c>
      <c r="G95" s="1180" t="str">
        <f t="shared" si="13"/>
        <v/>
      </c>
      <c r="H95" s="621"/>
      <c r="I95" s="611"/>
      <c r="J95" s="611"/>
      <c r="K95" s="611"/>
      <c r="L95" s="622"/>
      <c r="M95" s="623"/>
      <c r="N95" s="623"/>
      <c r="O95" s="624"/>
      <c r="P95" s="611"/>
      <c r="Q95" s="611"/>
      <c r="R95" s="624"/>
      <c r="S95" s="612"/>
      <c r="T95" s="612"/>
      <c r="U95" s="598"/>
      <c r="V95" s="625"/>
      <c r="W95" s="1176">
        <f t="shared" si="14"/>
        <v>0</v>
      </c>
      <c r="X95" s="1176">
        <f t="shared" si="15"/>
        <v>0</v>
      </c>
      <c r="Y95" s="1181"/>
    </row>
    <row r="96" spans="1:25" s="585" customFormat="1" ht="19.5" x14ac:dyDescent="0.2">
      <c r="A96" s="597"/>
      <c r="B96" s="597"/>
      <c r="C96" s="611"/>
      <c r="D96" s="621"/>
      <c r="E96" s="621"/>
      <c r="F96" s="1179" t="str">
        <f t="shared" si="12"/>
        <v/>
      </c>
      <c r="G96" s="1180" t="str">
        <f t="shared" si="13"/>
        <v/>
      </c>
      <c r="H96" s="621"/>
      <c r="I96" s="611"/>
      <c r="J96" s="611"/>
      <c r="K96" s="611"/>
      <c r="L96" s="622"/>
      <c r="M96" s="623"/>
      <c r="N96" s="623"/>
      <c r="O96" s="624"/>
      <c r="P96" s="611"/>
      <c r="Q96" s="611"/>
      <c r="R96" s="624"/>
      <c r="S96" s="612"/>
      <c r="T96" s="612"/>
      <c r="U96" s="598"/>
      <c r="V96" s="625"/>
      <c r="W96" s="1176">
        <f t="shared" si="14"/>
        <v>0</v>
      </c>
      <c r="X96" s="1176">
        <f t="shared" si="15"/>
        <v>0</v>
      </c>
      <c r="Y96" s="1181"/>
    </row>
    <row r="97" spans="1:25" s="585" customFormat="1" ht="19.5" x14ac:dyDescent="0.2">
      <c r="A97" s="597"/>
      <c r="B97" s="597"/>
      <c r="C97" s="611"/>
      <c r="D97" s="621"/>
      <c r="E97" s="621"/>
      <c r="F97" s="1179" t="str">
        <f t="shared" si="12"/>
        <v/>
      </c>
      <c r="G97" s="1180" t="str">
        <f t="shared" si="13"/>
        <v/>
      </c>
      <c r="H97" s="621"/>
      <c r="I97" s="611"/>
      <c r="J97" s="611"/>
      <c r="K97" s="611"/>
      <c r="L97" s="622"/>
      <c r="M97" s="623"/>
      <c r="N97" s="623"/>
      <c r="O97" s="624"/>
      <c r="P97" s="611"/>
      <c r="Q97" s="611"/>
      <c r="R97" s="624"/>
      <c r="S97" s="612"/>
      <c r="T97" s="612"/>
      <c r="U97" s="598"/>
      <c r="V97" s="625"/>
      <c r="W97" s="1176">
        <f t="shared" si="14"/>
        <v>0</v>
      </c>
      <c r="X97" s="1176">
        <f t="shared" si="15"/>
        <v>0</v>
      </c>
      <c r="Y97" s="1181"/>
    </row>
    <row r="98" spans="1:25" s="585" customFormat="1" ht="19.5" x14ac:dyDescent="0.2">
      <c r="A98" s="597"/>
      <c r="B98" s="597"/>
      <c r="C98" s="611"/>
      <c r="D98" s="621"/>
      <c r="E98" s="621"/>
      <c r="F98" s="1179" t="str">
        <f t="shared" si="12"/>
        <v/>
      </c>
      <c r="G98" s="1180" t="str">
        <f t="shared" si="13"/>
        <v/>
      </c>
      <c r="H98" s="621"/>
      <c r="I98" s="611"/>
      <c r="J98" s="611"/>
      <c r="K98" s="611"/>
      <c r="L98" s="622"/>
      <c r="M98" s="623"/>
      <c r="N98" s="623"/>
      <c r="O98" s="624"/>
      <c r="P98" s="611"/>
      <c r="Q98" s="611"/>
      <c r="R98" s="624"/>
      <c r="S98" s="612"/>
      <c r="T98" s="612"/>
      <c r="U98" s="598"/>
      <c r="V98" s="625"/>
      <c r="W98" s="1176">
        <f t="shared" si="14"/>
        <v>0</v>
      </c>
      <c r="X98" s="1176">
        <f t="shared" si="15"/>
        <v>0</v>
      </c>
      <c r="Y98" s="1181"/>
    </row>
    <row r="99" spans="1:25" s="585" customFormat="1" ht="19.5" x14ac:dyDescent="0.2">
      <c r="A99" s="597"/>
      <c r="B99" s="597"/>
      <c r="C99" s="611"/>
      <c r="D99" s="621"/>
      <c r="E99" s="621"/>
      <c r="F99" s="1179" t="str">
        <f t="shared" si="12"/>
        <v/>
      </c>
      <c r="G99" s="1180" t="str">
        <f t="shared" si="13"/>
        <v/>
      </c>
      <c r="H99" s="621"/>
      <c r="I99" s="611"/>
      <c r="J99" s="611"/>
      <c r="K99" s="611"/>
      <c r="L99" s="622"/>
      <c r="M99" s="623"/>
      <c r="N99" s="623"/>
      <c r="O99" s="624"/>
      <c r="P99" s="611"/>
      <c r="Q99" s="611"/>
      <c r="R99" s="624"/>
      <c r="S99" s="612"/>
      <c r="T99" s="612"/>
      <c r="U99" s="598"/>
      <c r="V99" s="625"/>
      <c r="W99" s="1176">
        <f t="shared" si="14"/>
        <v>0</v>
      </c>
      <c r="X99" s="1176">
        <f t="shared" si="15"/>
        <v>0</v>
      </c>
      <c r="Y99" s="1181"/>
    </row>
    <row r="100" spans="1:25" s="585" customFormat="1" ht="19.5" x14ac:dyDescent="0.2">
      <c r="A100" s="597"/>
      <c r="B100" s="597"/>
      <c r="C100" s="611"/>
      <c r="D100" s="621"/>
      <c r="E100" s="621"/>
      <c r="F100" s="1179" t="str">
        <f t="shared" si="12"/>
        <v/>
      </c>
      <c r="G100" s="1180" t="str">
        <f t="shared" si="13"/>
        <v/>
      </c>
      <c r="H100" s="621"/>
      <c r="I100" s="611"/>
      <c r="J100" s="611"/>
      <c r="K100" s="611"/>
      <c r="L100" s="622"/>
      <c r="M100" s="623"/>
      <c r="N100" s="623"/>
      <c r="O100" s="624"/>
      <c r="P100" s="611"/>
      <c r="Q100" s="611"/>
      <c r="R100" s="624"/>
      <c r="S100" s="612"/>
      <c r="T100" s="612"/>
      <c r="U100" s="598"/>
      <c r="V100" s="625"/>
      <c r="W100" s="1176">
        <f t="shared" si="14"/>
        <v>0</v>
      </c>
      <c r="X100" s="1176">
        <f t="shared" si="15"/>
        <v>0</v>
      </c>
      <c r="Y100" s="1181"/>
    </row>
    <row r="101" spans="1:25" s="585" customFormat="1" ht="19.5" x14ac:dyDescent="0.2">
      <c r="A101" s="597"/>
      <c r="B101" s="597"/>
      <c r="C101" s="611"/>
      <c r="D101" s="621"/>
      <c r="E101" s="621"/>
      <c r="F101" s="1179" t="str">
        <f t="shared" si="12"/>
        <v/>
      </c>
      <c r="G101" s="1180" t="str">
        <f t="shared" si="13"/>
        <v/>
      </c>
      <c r="H101" s="621"/>
      <c r="I101" s="611"/>
      <c r="J101" s="611"/>
      <c r="K101" s="611"/>
      <c r="L101" s="622"/>
      <c r="M101" s="623"/>
      <c r="N101" s="623"/>
      <c r="O101" s="624"/>
      <c r="P101" s="611"/>
      <c r="Q101" s="611"/>
      <c r="R101" s="624"/>
      <c r="S101" s="612"/>
      <c r="T101" s="612"/>
      <c r="U101" s="598"/>
      <c r="V101" s="625"/>
      <c r="W101" s="1176">
        <f t="shared" si="14"/>
        <v>0</v>
      </c>
      <c r="X101" s="1176">
        <f t="shared" si="15"/>
        <v>0</v>
      </c>
      <c r="Y101" s="1181"/>
    </row>
    <row r="102" spans="1:25" s="585" customFormat="1" ht="19.5" x14ac:dyDescent="0.2">
      <c r="A102" s="597"/>
      <c r="B102" s="597"/>
      <c r="C102" s="611"/>
      <c r="D102" s="621"/>
      <c r="E102" s="621"/>
      <c r="F102" s="1179" t="str">
        <f t="shared" si="12"/>
        <v/>
      </c>
      <c r="G102" s="1180" t="str">
        <f t="shared" si="13"/>
        <v/>
      </c>
      <c r="H102" s="621"/>
      <c r="I102" s="611"/>
      <c r="J102" s="611"/>
      <c r="K102" s="611"/>
      <c r="L102" s="622"/>
      <c r="M102" s="623"/>
      <c r="N102" s="623"/>
      <c r="O102" s="624"/>
      <c r="P102" s="611"/>
      <c r="Q102" s="611"/>
      <c r="R102" s="624"/>
      <c r="S102" s="612"/>
      <c r="T102" s="612"/>
      <c r="U102" s="598"/>
      <c r="V102" s="625"/>
      <c r="W102" s="1176">
        <f t="shared" si="14"/>
        <v>0</v>
      </c>
      <c r="X102" s="1176">
        <f t="shared" si="15"/>
        <v>0</v>
      </c>
      <c r="Y102" s="1181"/>
    </row>
    <row r="103" spans="1:25" s="585" customFormat="1" ht="19.5" x14ac:dyDescent="0.2">
      <c r="A103" s="597"/>
      <c r="B103" s="597"/>
      <c r="C103" s="611"/>
      <c r="D103" s="621"/>
      <c r="E103" s="621"/>
      <c r="F103" s="1179" t="str">
        <f t="shared" si="12"/>
        <v/>
      </c>
      <c r="G103" s="1180" t="str">
        <f t="shared" si="13"/>
        <v/>
      </c>
      <c r="H103" s="621"/>
      <c r="I103" s="611"/>
      <c r="J103" s="611"/>
      <c r="K103" s="611"/>
      <c r="L103" s="622"/>
      <c r="M103" s="623"/>
      <c r="N103" s="623"/>
      <c r="O103" s="624"/>
      <c r="P103" s="611"/>
      <c r="Q103" s="611"/>
      <c r="R103" s="624"/>
      <c r="S103" s="612"/>
      <c r="T103" s="612"/>
      <c r="U103" s="598"/>
      <c r="V103" s="625"/>
      <c r="W103" s="1176">
        <f t="shared" si="14"/>
        <v>0</v>
      </c>
      <c r="X103" s="1176">
        <f t="shared" si="15"/>
        <v>0</v>
      </c>
      <c r="Y103" s="1181"/>
    </row>
    <row r="104" spans="1:25" s="585" customFormat="1" ht="19.5" x14ac:dyDescent="0.2">
      <c r="A104" s="597"/>
      <c r="B104" s="597"/>
      <c r="C104" s="611"/>
      <c r="D104" s="621"/>
      <c r="E104" s="621"/>
      <c r="F104" s="1179" t="str">
        <f t="shared" si="12"/>
        <v/>
      </c>
      <c r="G104" s="1180" t="str">
        <f t="shared" si="13"/>
        <v/>
      </c>
      <c r="H104" s="621"/>
      <c r="I104" s="611"/>
      <c r="J104" s="611"/>
      <c r="K104" s="611"/>
      <c r="L104" s="622"/>
      <c r="M104" s="623"/>
      <c r="N104" s="623"/>
      <c r="O104" s="624"/>
      <c r="P104" s="611"/>
      <c r="Q104" s="611"/>
      <c r="R104" s="624"/>
      <c r="S104" s="612"/>
      <c r="T104" s="612"/>
      <c r="U104" s="598"/>
      <c r="V104" s="625"/>
      <c r="W104" s="1176">
        <f t="shared" si="14"/>
        <v>0</v>
      </c>
      <c r="X104" s="1176">
        <f t="shared" si="15"/>
        <v>0</v>
      </c>
      <c r="Y104" s="1181"/>
    </row>
    <row r="105" spans="1:25" s="585" customFormat="1" ht="19.5" x14ac:dyDescent="0.2">
      <c r="A105" s="597"/>
      <c r="B105" s="597"/>
      <c r="C105" s="611"/>
      <c r="D105" s="621"/>
      <c r="E105" s="621"/>
      <c r="F105" s="1179" t="str">
        <f t="shared" si="12"/>
        <v/>
      </c>
      <c r="G105" s="1180" t="str">
        <f t="shared" si="13"/>
        <v/>
      </c>
      <c r="H105" s="621"/>
      <c r="I105" s="611"/>
      <c r="J105" s="611"/>
      <c r="K105" s="611"/>
      <c r="L105" s="622"/>
      <c r="M105" s="623"/>
      <c r="N105" s="623"/>
      <c r="O105" s="624"/>
      <c r="P105" s="611"/>
      <c r="Q105" s="611"/>
      <c r="R105" s="624"/>
      <c r="S105" s="612"/>
      <c r="T105" s="612"/>
      <c r="U105" s="598"/>
      <c r="V105" s="625"/>
      <c r="W105" s="1176">
        <f t="shared" si="14"/>
        <v>0</v>
      </c>
      <c r="X105" s="1176">
        <f t="shared" si="15"/>
        <v>0</v>
      </c>
      <c r="Y105" s="1181"/>
    </row>
    <row r="106" spans="1:25" s="585" customFormat="1" ht="19.5" x14ac:dyDescent="0.2">
      <c r="A106" s="597"/>
      <c r="B106" s="597"/>
      <c r="C106" s="611"/>
      <c r="D106" s="621"/>
      <c r="E106" s="621"/>
      <c r="F106" s="1179" t="str">
        <f t="shared" si="12"/>
        <v/>
      </c>
      <c r="G106" s="1180" t="str">
        <f t="shared" si="13"/>
        <v/>
      </c>
      <c r="H106" s="621"/>
      <c r="I106" s="611"/>
      <c r="J106" s="611"/>
      <c r="K106" s="611"/>
      <c r="L106" s="622"/>
      <c r="M106" s="623"/>
      <c r="N106" s="623"/>
      <c r="O106" s="624"/>
      <c r="P106" s="611"/>
      <c r="Q106" s="611"/>
      <c r="R106" s="624"/>
      <c r="S106" s="612"/>
      <c r="T106" s="612"/>
      <c r="U106" s="598"/>
      <c r="V106" s="625"/>
      <c r="W106" s="1176">
        <f t="shared" si="14"/>
        <v>0</v>
      </c>
      <c r="X106" s="1176">
        <f t="shared" si="15"/>
        <v>0</v>
      </c>
      <c r="Y106" s="1181"/>
    </row>
    <row r="107" spans="1:25" s="585" customFormat="1" ht="19.5" x14ac:dyDescent="0.2">
      <c r="A107" s="597"/>
      <c r="B107" s="597"/>
      <c r="C107" s="611"/>
      <c r="D107" s="621"/>
      <c r="E107" s="621"/>
      <c r="F107" s="1179" t="str">
        <f t="shared" si="12"/>
        <v/>
      </c>
      <c r="G107" s="1180" t="str">
        <f t="shared" si="13"/>
        <v/>
      </c>
      <c r="H107" s="621"/>
      <c r="I107" s="611"/>
      <c r="J107" s="611"/>
      <c r="K107" s="611"/>
      <c r="L107" s="622"/>
      <c r="M107" s="623"/>
      <c r="N107" s="623"/>
      <c r="O107" s="624"/>
      <c r="P107" s="611"/>
      <c r="Q107" s="611"/>
      <c r="R107" s="624"/>
      <c r="S107" s="612"/>
      <c r="T107" s="612"/>
      <c r="U107" s="598"/>
      <c r="V107" s="625"/>
      <c r="W107" s="1176">
        <f t="shared" si="14"/>
        <v>0</v>
      </c>
      <c r="X107" s="1176">
        <f t="shared" si="15"/>
        <v>0</v>
      </c>
      <c r="Y107" s="1181"/>
    </row>
    <row r="108" spans="1:25" s="585" customFormat="1" ht="19.5" x14ac:dyDescent="0.2">
      <c r="A108" s="597"/>
      <c r="B108" s="597"/>
      <c r="C108" s="611"/>
      <c r="D108" s="621"/>
      <c r="E108" s="621"/>
      <c r="F108" s="1179" t="str">
        <f t="shared" si="12"/>
        <v/>
      </c>
      <c r="G108" s="1180" t="str">
        <f t="shared" si="13"/>
        <v/>
      </c>
      <c r="H108" s="621"/>
      <c r="I108" s="611"/>
      <c r="J108" s="611"/>
      <c r="K108" s="611"/>
      <c r="L108" s="622"/>
      <c r="M108" s="623"/>
      <c r="N108" s="623"/>
      <c r="O108" s="624"/>
      <c r="P108" s="611"/>
      <c r="Q108" s="611"/>
      <c r="R108" s="624"/>
      <c r="S108" s="612"/>
      <c r="T108" s="612"/>
      <c r="U108" s="598"/>
      <c r="V108" s="625"/>
      <c r="W108" s="1176">
        <f t="shared" si="14"/>
        <v>0</v>
      </c>
      <c r="X108" s="1176">
        <f t="shared" si="15"/>
        <v>0</v>
      </c>
      <c r="Y108" s="1181"/>
    </row>
    <row r="109" spans="1:25" s="585" customFormat="1" ht="19.5" x14ac:dyDescent="0.2">
      <c r="A109" s="597"/>
      <c r="B109" s="597"/>
      <c r="C109" s="611"/>
      <c r="D109" s="621"/>
      <c r="E109" s="621"/>
      <c r="F109" s="1179" t="str">
        <f t="shared" si="12"/>
        <v/>
      </c>
      <c r="G109" s="1180" t="str">
        <f t="shared" si="13"/>
        <v/>
      </c>
      <c r="H109" s="621"/>
      <c r="I109" s="611"/>
      <c r="J109" s="611"/>
      <c r="K109" s="611"/>
      <c r="L109" s="622"/>
      <c r="M109" s="623"/>
      <c r="N109" s="623"/>
      <c r="O109" s="624"/>
      <c r="P109" s="611"/>
      <c r="Q109" s="611"/>
      <c r="R109" s="624"/>
      <c r="S109" s="612"/>
      <c r="T109" s="612"/>
      <c r="U109" s="598"/>
      <c r="V109" s="625"/>
      <c r="W109" s="1176">
        <f t="shared" si="14"/>
        <v>0</v>
      </c>
      <c r="X109" s="1176">
        <f t="shared" si="15"/>
        <v>0</v>
      </c>
      <c r="Y109" s="1181"/>
    </row>
    <row r="110" spans="1:25" s="585" customFormat="1" ht="19.5" x14ac:dyDescent="0.2">
      <c r="A110" s="597"/>
      <c r="B110" s="597"/>
      <c r="C110" s="611"/>
      <c r="D110" s="621"/>
      <c r="E110" s="621"/>
      <c r="F110" s="1179" t="str">
        <f t="shared" si="12"/>
        <v/>
      </c>
      <c r="G110" s="1180" t="str">
        <f t="shared" si="13"/>
        <v/>
      </c>
      <c r="H110" s="621"/>
      <c r="I110" s="611"/>
      <c r="J110" s="611"/>
      <c r="K110" s="611"/>
      <c r="L110" s="622"/>
      <c r="M110" s="623"/>
      <c r="N110" s="623"/>
      <c r="O110" s="624"/>
      <c r="P110" s="611"/>
      <c r="Q110" s="611"/>
      <c r="R110" s="624"/>
      <c r="S110" s="612"/>
      <c r="T110" s="612"/>
      <c r="U110" s="598"/>
      <c r="V110" s="625"/>
      <c r="W110" s="1176">
        <f t="shared" si="14"/>
        <v>0</v>
      </c>
      <c r="X110" s="1176">
        <f t="shared" si="15"/>
        <v>0</v>
      </c>
      <c r="Y110" s="1181"/>
    </row>
    <row r="111" spans="1:25" s="585" customFormat="1" ht="19.5" x14ac:dyDescent="0.2">
      <c r="A111" s="597"/>
      <c r="B111" s="597"/>
      <c r="C111" s="611"/>
      <c r="D111" s="621"/>
      <c r="E111" s="621"/>
      <c r="F111" s="1179" t="str">
        <f t="shared" si="12"/>
        <v/>
      </c>
      <c r="G111" s="1180" t="str">
        <f t="shared" si="13"/>
        <v/>
      </c>
      <c r="H111" s="621"/>
      <c r="I111" s="611"/>
      <c r="J111" s="611"/>
      <c r="K111" s="611"/>
      <c r="L111" s="622"/>
      <c r="M111" s="623"/>
      <c r="N111" s="623"/>
      <c r="O111" s="624"/>
      <c r="P111" s="611"/>
      <c r="Q111" s="611"/>
      <c r="R111" s="624"/>
      <c r="S111" s="612"/>
      <c r="T111" s="612"/>
      <c r="U111" s="598"/>
      <c r="V111" s="625"/>
      <c r="W111" s="1176">
        <f t="shared" si="14"/>
        <v>0</v>
      </c>
      <c r="X111" s="1176">
        <f t="shared" si="15"/>
        <v>0</v>
      </c>
      <c r="Y111" s="1181"/>
    </row>
    <row r="112" spans="1:25" s="585" customFormat="1" ht="19.5" x14ac:dyDescent="0.2">
      <c r="A112" s="597"/>
      <c r="B112" s="597"/>
      <c r="C112" s="611"/>
      <c r="D112" s="621"/>
      <c r="E112" s="621"/>
      <c r="F112" s="1179" t="str">
        <f t="shared" si="12"/>
        <v/>
      </c>
      <c r="G112" s="1180" t="str">
        <f t="shared" si="13"/>
        <v/>
      </c>
      <c r="H112" s="621"/>
      <c r="I112" s="611"/>
      <c r="J112" s="611"/>
      <c r="K112" s="611"/>
      <c r="L112" s="622"/>
      <c r="M112" s="623"/>
      <c r="N112" s="623"/>
      <c r="O112" s="624"/>
      <c r="P112" s="611"/>
      <c r="Q112" s="611"/>
      <c r="R112" s="624"/>
      <c r="S112" s="612"/>
      <c r="T112" s="612"/>
      <c r="U112" s="598"/>
      <c r="V112" s="625"/>
      <c r="W112" s="1176">
        <f t="shared" si="14"/>
        <v>0</v>
      </c>
      <c r="X112" s="1176">
        <f t="shared" si="15"/>
        <v>0</v>
      </c>
      <c r="Y112" s="1181"/>
    </row>
    <row r="113" spans="1:25" s="585" customFormat="1" ht="19.5" x14ac:dyDescent="0.2">
      <c r="A113" s="597"/>
      <c r="B113" s="597"/>
      <c r="C113" s="611"/>
      <c r="D113" s="621"/>
      <c r="E113" s="621"/>
      <c r="F113" s="1179" t="str">
        <f t="shared" si="12"/>
        <v/>
      </c>
      <c r="G113" s="1180" t="str">
        <f t="shared" si="13"/>
        <v/>
      </c>
      <c r="H113" s="621"/>
      <c r="I113" s="611"/>
      <c r="J113" s="611"/>
      <c r="K113" s="611"/>
      <c r="L113" s="622"/>
      <c r="M113" s="623"/>
      <c r="N113" s="623"/>
      <c r="O113" s="624"/>
      <c r="P113" s="611"/>
      <c r="Q113" s="611"/>
      <c r="R113" s="624"/>
      <c r="S113" s="612"/>
      <c r="T113" s="612"/>
      <c r="U113" s="598"/>
      <c r="V113" s="625"/>
      <c r="W113" s="1176">
        <f t="shared" si="14"/>
        <v>0</v>
      </c>
      <c r="X113" s="1176">
        <f t="shared" si="15"/>
        <v>0</v>
      </c>
      <c r="Y113" s="1181"/>
    </row>
    <row r="114" spans="1:25" s="585" customFormat="1" ht="19.5" x14ac:dyDescent="0.2">
      <c r="A114" s="597"/>
      <c r="B114" s="597"/>
      <c r="C114" s="611"/>
      <c r="D114" s="621"/>
      <c r="E114" s="621"/>
      <c r="F114" s="1179" t="str">
        <f t="shared" si="12"/>
        <v/>
      </c>
      <c r="G114" s="1180" t="str">
        <f t="shared" si="13"/>
        <v/>
      </c>
      <c r="H114" s="621"/>
      <c r="I114" s="611"/>
      <c r="J114" s="611"/>
      <c r="K114" s="611"/>
      <c r="L114" s="622"/>
      <c r="M114" s="623"/>
      <c r="N114" s="623"/>
      <c r="O114" s="624"/>
      <c r="P114" s="611"/>
      <c r="Q114" s="611"/>
      <c r="R114" s="624"/>
      <c r="S114" s="612"/>
      <c r="T114" s="612"/>
      <c r="U114" s="598"/>
      <c r="V114" s="625"/>
      <c r="W114" s="1176">
        <f t="shared" si="14"/>
        <v>0</v>
      </c>
      <c r="X114" s="1176">
        <f t="shared" si="15"/>
        <v>0</v>
      </c>
      <c r="Y114" s="1181"/>
    </row>
    <row r="115" spans="1:25" s="585" customFormat="1" ht="19.5" x14ac:dyDescent="0.2">
      <c r="A115" s="597"/>
      <c r="B115" s="597"/>
      <c r="C115" s="611"/>
      <c r="D115" s="621"/>
      <c r="E115" s="621"/>
      <c r="F115" s="1179" t="str">
        <f t="shared" si="12"/>
        <v/>
      </c>
      <c r="G115" s="1180" t="str">
        <f t="shared" si="13"/>
        <v/>
      </c>
      <c r="H115" s="621"/>
      <c r="I115" s="611"/>
      <c r="J115" s="611"/>
      <c r="K115" s="611"/>
      <c r="L115" s="622"/>
      <c r="M115" s="623"/>
      <c r="N115" s="623"/>
      <c r="O115" s="624"/>
      <c r="P115" s="611"/>
      <c r="Q115" s="611"/>
      <c r="R115" s="624"/>
      <c r="S115" s="612"/>
      <c r="T115" s="612"/>
      <c r="U115" s="598"/>
      <c r="V115" s="625"/>
      <c r="W115" s="1176">
        <f t="shared" si="14"/>
        <v>0</v>
      </c>
      <c r="X115" s="1176">
        <f t="shared" si="15"/>
        <v>0</v>
      </c>
      <c r="Y115" s="1181"/>
    </row>
    <row r="116" spans="1:25" s="585" customFormat="1" ht="19.5" x14ac:dyDescent="0.2">
      <c r="A116" s="597"/>
      <c r="B116" s="597"/>
      <c r="C116" s="611"/>
      <c r="D116" s="621"/>
      <c r="E116" s="621"/>
      <c r="F116" s="1179" t="str">
        <f t="shared" si="12"/>
        <v/>
      </c>
      <c r="G116" s="1180" t="str">
        <f t="shared" si="13"/>
        <v/>
      </c>
      <c r="H116" s="621"/>
      <c r="I116" s="611"/>
      <c r="J116" s="611"/>
      <c r="K116" s="611"/>
      <c r="L116" s="622"/>
      <c r="M116" s="623"/>
      <c r="N116" s="623"/>
      <c r="O116" s="624"/>
      <c r="P116" s="611"/>
      <c r="Q116" s="611"/>
      <c r="R116" s="624"/>
      <c r="S116" s="612"/>
      <c r="T116" s="612"/>
      <c r="U116" s="598"/>
      <c r="V116" s="625"/>
      <c r="W116" s="1176">
        <f t="shared" si="14"/>
        <v>0</v>
      </c>
      <c r="X116" s="1176">
        <f t="shared" si="15"/>
        <v>0</v>
      </c>
      <c r="Y116" s="1181"/>
    </row>
    <row r="117" spans="1:25" s="585" customFormat="1" ht="19.5" x14ac:dyDescent="0.2">
      <c r="A117" s="597"/>
      <c r="B117" s="597"/>
      <c r="C117" s="611"/>
      <c r="D117" s="621"/>
      <c r="E117" s="621"/>
      <c r="F117" s="1179" t="str">
        <f t="shared" si="12"/>
        <v/>
      </c>
      <c r="G117" s="1180" t="str">
        <f t="shared" si="13"/>
        <v/>
      </c>
      <c r="H117" s="621"/>
      <c r="I117" s="611"/>
      <c r="J117" s="611"/>
      <c r="K117" s="611"/>
      <c r="L117" s="622"/>
      <c r="M117" s="623"/>
      <c r="N117" s="623"/>
      <c r="O117" s="624"/>
      <c r="P117" s="611"/>
      <c r="Q117" s="611"/>
      <c r="R117" s="624"/>
      <c r="S117" s="612"/>
      <c r="T117" s="612"/>
      <c r="U117" s="598"/>
      <c r="V117" s="625"/>
      <c r="W117" s="1176">
        <f t="shared" si="14"/>
        <v>0</v>
      </c>
      <c r="X117" s="1176">
        <f t="shared" si="15"/>
        <v>0</v>
      </c>
      <c r="Y117" s="1181"/>
    </row>
    <row r="118" spans="1:25" s="585" customFormat="1" ht="19.5" x14ac:dyDescent="0.2">
      <c r="A118" s="597"/>
      <c r="B118" s="597"/>
      <c r="C118" s="611"/>
      <c r="D118" s="621"/>
      <c r="E118" s="621"/>
      <c r="F118" s="1179" t="str">
        <f t="shared" si="12"/>
        <v/>
      </c>
      <c r="G118" s="1180" t="str">
        <f t="shared" si="13"/>
        <v/>
      </c>
      <c r="H118" s="621"/>
      <c r="I118" s="611"/>
      <c r="J118" s="611"/>
      <c r="K118" s="611"/>
      <c r="L118" s="622"/>
      <c r="M118" s="623"/>
      <c r="N118" s="623"/>
      <c r="O118" s="624"/>
      <c r="P118" s="611"/>
      <c r="Q118" s="611"/>
      <c r="R118" s="624"/>
      <c r="S118" s="612"/>
      <c r="T118" s="612"/>
      <c r="U118" s="598"/>
      <c r="V118" s="625"/>
      <c r="W118" s="1176">
        <f t="shared" si="14"/>
        <v>0</v>
      </c>
      <c r="X118" s="1176">
        <f t="shared" si="15"/>
        <v>0</v>
      </c>
      <c r="Y118" s="1181"/>
    </row>
    <row r="119" spans="1:25" s="585" customFormat="1" ht="19.5" x14ac:dyDescent="0.2">
      <c r="A119" s="597"/>
      <c r="B119" s="597"/>
      <c r="C119" s="611"/>
      <c r="D119" s="621"/>
      <c r="E119" s="621"/>
      <c r="F119" s="1179" t="str">
        <f t="shared" si="12"/>
        <v/>
      </c>
      <c r="G119" s="1180" t="str">
        <f t="shared" si="13"/>
        <v/>
      </c>
      <c r="H119" s="621"/>
      <c r="I119" s="611"/>
      <c r="J119" s="611"/>
      <c r="K119" s="611"/>
      <c r="L119" s="622"/>
      <c r="M119" s="623"/>
      <c r="N119" s="623"/>
      <c r="O119" s="624"/>
      <c r="P119" s="611"/>
      <c r="Q119" s="611"/>
      <c r="R119" s="624"/>
      <c r="S119" s="612"/>
      <c r="T119" s="612"/>
      <c r="U119" s="598"/>
      <c r="V119" s="625"/>
      <c r="W119" s="1176">
        <f t="shared" si="14"/>
        <v>0</v>
      </c>
      <c r="X119" s="1176">
        <f t="shared" si="15"/>
        <v>0</v>
      </c>
      <c r="Y119" s="1181"/>
    </row>
    <row r="120" spans="1:25" s="585" customFormat="1" ht="19.5" x14ac:dyDescent="0.2">
      <c r="A120" s="597"/>
      <c r="B120" s="597"/>
      <c r="C120" s="611"/>
      <c r="D120" s="621"/>
      <c r="E120" s="621"/>
      <c r="F120" s="1179" t="str">
        <f t="shared" si="12"/>
        <v/>
      </c>
      <c r="G120" s="1180" t="str">
        <f t="shared" si="13"/>
        <v/>
      </c>
      <c r="H120" s="621"/>
      <c r="I120" s="611"/>
      <c r="J120" s="611"/>
      <c r="K120" s="611"/>
      <c r="L120" s="622"/>
      <c r="M120" s="623"/>
      <c r="N120" s="623"/>
      <c r="O120" s="624"/>
      <c r="P120" s="611"/>
      <c r="Q120" s="611"/>
      <c r="R120" s="624"/>
      <c r="S120" s="612"/>
      <c r="T120" s="612"/>
      <c r="U120" s="598"/>
      <c r="V120" s="625"/>
      <c r="W120" s="1176">
        <f t="shared" si="14"/>
        <v>0</v>
      </c>
      <c r="X120" s="1176">
        <f t="shared" si="15"/>
        <v>0</v>
      </c>
      <c r="Y120" s="1181"/>
    </row>
    <row r="121" spans="1:25" s="585" customFormat="1" ht="19.5" x14ac:dyDescent="0.2">
      <c r="A121" s="597"/>
      <c r="B121" s="597"/>
      <c r="C121" s="611"/>
      <c r="D121" s="621"/>
      <c r="E121" s="621"/>
      <c r="F121" s="1179" t="str">
        <f t="shared" si="12"/>
        <v/>
      </c>
      <c r="G121" s="1180" t="str">
        <f t="shared" si="13"/>
        <v/>
      </c>
      <c r="H121" s="621"/>
      <c r="I121" s="611"/>
      <c r="J121" s="611"/>
      <c r="K121" s="611"/>
      <c r="L121" s="622"/>
      <c r="M121" s="623"/>
      <c r="N121" s="623"/>
      <c r="O121" s="624"/>
      <c r="P121" s="611"/>
      <c r="Q121" s="611"/>
      <c r="R121" s="624"/>
      <c r="S121" s="612"/>
      <c r="T121" s="612"/>
      <c r="U121" s="598"/>
      <c r="V121" s="625"/>
      <c r="W121" s="1176">
        <f t="shared" si="14"/>
        <v>0</v>
      </c>
      <c r="X121" s="1176">
        <f t="shared" si="15"/>
        <v>0</v>
      </c>
      <c r="Y121" s="1181"/>
    </row>
    <row r="122" spans="1:25" s="585" customFormat="1" ht="19.5" x14ac:dyDescent="0.2">
      <c r="A122" s="597"/>
      <c r="B122" s="597"/>
      <c r="C122" s="611"/>
      <c r="D122" s="621"/>
      <c r="E122" s="621"/>
      <c r="F122" s="1179" t="str">
        <f t="shared" si="12"/>
        <v/>
      </c>
      <c r="G122" s="1180" t="str">
        <f t="shared" si="13"/>
        <v/>
      </c>
      <c r="H122" s="621"/>
      <c r="I122" s="611"/>
      <c r="J122" s="611"/>
      <c r="K122" s="611"/>
      <c r="L122" s="622"/>
      <c r="M122" s="623"/>
      <c r="N122" s="623"/>
      <c r="O122" s="624"/>
      <c r="P122" s="611"/>
      <c r="Q122" s="611"/>
      <c r="R122" s="624"/>
      <c r="S122" s="612"/>
      <c r="T122" s="612"/>
      <c r="U122" s="598"/>
      <c r="V122" s="625"/>
      <c r="W122" s="1176">
        <f t="shared" si="14"/>
        <v>0</v>
      </c>
      <c r="X122" s="1176">
        <f t="shared" si="15"/>
        <v>0</v>
      </c>
      <c r="Y122" s="1181"/>
    </row>
    <row r="123" spans="1:25" s="585" customFormat="1" ht="19.5" x14ac:dyDescent="0.2">
      <c r="A123" s="597"/>
      <c r="B123" s="597"/>
      <c r="C123" s="611"/>
      <c r="D123" s="621"/>
      <c r="E123" s="621"/>
      <c r="F123" s="1179" t="str">
        <f t="shared" si="12"/>
        <v/>
      </c>
      <c r="G123" s="1180" t="str">
        <f t="shared" si="13"/>
        <v/>
      </c>
      <c r="H123" s="621"/>
      <c r="I123" s="611"/>
      <c r="J123" s="611"/>
      <c r="K123" s="611"/>
      <c r="L123" s="622"/>
      <c r="M123" s="623"/>
      <c r="N123" s="623"/>
      <c r="O123" s="624"/>
      <c r="P123" s="611"/>
      <c r="Q123" s="611"/>
      <c r="R123" s="624"/>
      <c r="S123" s="612"/>
      <c r="T123" s="612"/>
      <c r="U123" s="598"/>
      <c r="V123" s="625"/>
      <c r="W123" s="1176">
        <f t="shared" si="14"/>
        <v>0</v>
      </c>
      <c r="X123" s="1176">
        <f t="shared" si="15"/>
        <v>0</v>
      </c>
      <c r="Y123" s="1181"/>
    </row>
    <row r="124" spans="1:25" s="585" customFormat="1" ht="19.5" x14ac:dyDescent="0.2">
      <c r="A124" s="597"/>
      <c r="B124" s="597"/>
      <c r="C124" s="611"/>
      <c r="D124" s="621"/>
      <c r="E124" s="621"/>
      <c r="F124" s="1179" t="str">
        <f t="shared" si="12"/>
        <v/>
      </c>
      <c r="G124" s="1180" t="str">
        <f t="shared" si="13"/>
        <v/>
      </c>
      <c r="H124" s="621"/>
      <c r="I124" s="611"/>
      <c r="J124" s="611"/>
      <c r="K124" s="611"/>
      <c r="L124" s="622"/>
      <c r="M124" s="623"/>
      <c r="N124" s="623"/>
      <c r="O124" s="624"/>
      <c r="P124" s="611"/>
      <c r="Q124" s="611"/>
      <c r="R124" s="624"/>
      <c r="S124" s="612"/>
      <c r="T124" s="612"/>
      <c r="U124" s="598"/>
      <c r="V124" s="625"/>
      <c r="W124" s="1176">
        <f t="shared" si="14"/>
        <v>0</v>
      </c>
      <c r="X124" s="1176">
        <f t="shared" si="15"/>
        <v>0</v>
      </c>
      <c r="Y124" s="1181"/>
    </row>
    <row r="125" spans="1:25" s="585" customFormat="1" ht="19.5" x14ac:dyDescent="0.2">
      <c r="A125" s="597"/>
      <c r="B125" s="597"/>
      <c r="C125" s="611"/>
      <c r="D125" s="621"/>
      <c r="E125" s="621"/>
      <c r="F125" s="1179" t="str">
        <f t="shared" si="12"/>
        <v/>
      </c>
      <c r="G125" s="1180" t="str">
        <f t="shared" si="13"/>
        <v/>
      </c>
      <c r="H125" s="621"/>
      <c r="I125" s="611"/>
      <c r="J125" s="611"/>
      <c r="K125" s="611"/>
      <c r="L125" s="622"/>
      <c r="M125" s="623"/>
      <c r="N125" s="623"/>
      <c r="O125" s="624"/>
      <c r="P125" s="611"/>
      <c r="Q125" s="611"/>
      <c r="R125" s="624"/>
      <c r="S125" s="612"/>
      <c r="T125" s="612"/>
      <c r="U125" s="598"/>
      <c r="V125" s="625"/>
      <c r="W125" s="1176">
        <f t="shared" si="14"/>
        <v>0</v>
      </c>
      <c r="X125" s="1176">
        <f t="shared" si="15"/>
        <v>0</v>
      </c>
      <c r="Y125" s="1181"/>
    </row>
    <row r="126" spans="1:25" s="585" customFormat="1" ht="19.5" x14ac:dyDescent="0.2">
      <c r="A126" s="597"/>
      <c r="B126" s="597"/>
      <c r="C126" s="611"/>
      <c r="D126" s="621"/>
      <c r="E126" s="621"/>
      <c r="F126" s="1179" t="str">
        <f t="shared" ref="F126:F150" si="16">IF(ISBLANK(A126),"", "EMPG-S")</f>
        <v/>
      </c>
      <c r="G126" s="1180" t="str">
        <f t="shared" ref="G126:G150" si="17">IF(ISBLANK(A126),"", "EMG")</f>
        <v/>
      </c>
      <c r="H126" s="621"/>
      <c r="I126" s="611"/>
      <c r="J126" s="611"/>
      <c r="K126" s="611"/>
      <c r="L126" s="622"/>
      <c r="M126" s="623"/>
      <c r="N126" s="623"/>
      <c r="O126" s="624"/>
      <c r="P126" s="611"/>
      <c r="Q126" s="611"/>
      <c r="R126" s="624"/>
      <c r="S126" s="612"/>
      <c r="T126" s="612"/>
      <c r="U126" s="598"/>
      <c r="V126" s="625"/>
      <c r="W126" s="1176">
        <f t="shared" ref="W126:W150" si="18">U126+T126</f>
        <v>0</v>
      </c>
      <c r="X126" s="1176">
        <f t="shared" ref="X126:X150" si="19">S126-W126</f>
        <v>0</v>
      </c>
      <c r="Y126" s="1181"/>
    </row>
    <row r="127" spans="1:25" s="585" customFormat="1" ht="19.5" x14ac:dyDescent="0.2">
      <c r="A127" s="597"/>
      <c r="B127" s="597"/>
      <c r="C127" s="611"/>
      <c r="D127" s="621"/>
      <c r="E127" s="621"/>
      <c r="F127" s="1179" t="str">
        <f t="shared" si="16"/>
        <v/>
      </c>
      <c r="G127" s="1180" t="str">
        <f t="shared" si="17"/>
        <v/>
      </c>
      <c r="H127" s="621"/>
      <c r="I127" s="611"/>
      <c r="J127" s="611"/>
      <c r="K127" s="611"/>
      <c r="L127" s="622"/>
      <c r="M127" s="623"/>
      <c r="N127" s="623"/>
      <c r="O127" s="624"/>
      <c r="P127" s="611"/>
      <c r="Q127" s="611"/>
      <c r="R127" s="624"/>
      <c r="S127" s="612"/>
      <c r="T127" s="612"/>
      <c r="U127" s="598"/>
      <c r="V127" s="625"/>
      <c r="W127" s="1176">
        <f t="shared" si="18"/>
        <v>0</v>
      </c>
      <c r="X127" s="1176">
        <f t="shared" si="19"/>
        <v>0</v>
      </c>
      <c r="Y127" s="1181"/>
    </row>
    <row r="128" spans="1:25" s="585" customFormat="1" ht="19.5" x14ac:dyDescent="0.2">
      <c r="A128" s="597"/>
      <c r="B128" s="597"/>
      <c r="C128" s="611"/>
      <c r="D128" s="621"/>
      <c r="E128" s="621"/>
      <c r="F128" s="1179" t="str">
        <f t="shared" si="16"/>
        <v/>
      </c>
      <c r="G128" s="1180" t="str">
        <f t="shared" si="17"/>
        <v/>
      </c>
      <c r="H128" s="621"/>
      <c r="I128" s="611"/>
      <c r="J128" s="611"/>
      <c r="K128" s="611"/>
      <c r="L128" s="622"/>
      <c r="M128" s="623"/>
      <c r="N128" s="623"/>
      <c r="O128" s="624"/>
      <c r="P128" s="611"/>
      <c r="Q128" s="611"/>
      <c r="R128" s="624"/>
      <c r="S128" s="612"/>
      <c r="T128" s="612"/>
      <c r="U128" s="598"/>
      <c r="V128" s="625"/>
      <c r="W128" s="1176">
        <f t="shared" si="18"/>
        <v>0</v>
      </c>
      <c r="X128" s="1176">
        <f t="shared" si="19"/>
        <v>0</v>
      </c>
      <c r="Y128" s="1181"/>
    </row>
    <row r="129" spans="1:25" s="585" customFormat="1" ht="19.5" x14ac:dyDescent="0.2">
      <c r="A129" s="597"/>
      <c r="B129" s="597"/>
      <c r="C129" s="611"/>
      <c r="D129" s="621"/>
      <c r="E129" s="621"/>
      <c r="F129" s="1179" t="str">
        <f t="shared" si="16"/>
        <v/>
      </c>
      <c r="G129" s="1180" t="str">
        <f t="shared" si="17"/>
        <v/>
      </c>
      <c r="H129" s="621"/>
      <c r="I129" s="611"/>
      <c r="J129" s="611"/>
      <c r="K129" s="611"/>
      <c r="L129" s="622"/>
      <c r="M129" s="623"/>
      <c r="N129" s="623"/>
      <c r="O129" s="624"/>
      <c r="P129" s="611"/>
      <c r="Q129" s="611"/>
      <c r="R129" s="624"/>
      <c r="S129" s="612"/>
      <c r="T129" s="612"/>
      <c r="U129" s="598"/>
      <c r="V129" s="625"/>
      <c r="W129" s="1176">
        <f t="shared" si="18"/>
        <v>0</v>
      </c>
      <c r="X129" s="1176">
        <f t="shared" si="19"/>
        <v>0</v>
      </c>
      <c r="Y129" s="1181"/>
    </row>
    <row r="130" spans="1:25" s="585" customFormat="1" ht="19.5" x14ac:dyDescent="0.2">
      <c r="A130" s="597"/>
      <c r="B130" s="597"/>
      <c r="C130" s="611"/>
      <c r="D130" s="621"/>
      <c r="E130" s="621"/>
      <c r="F130" s="1179" t="str">
        <f t="shared" si="16"/>
        <v/>
      </c>
      <c r="G130" s="1180" t="str">
        <f t="shared" si="17"/>
        <v/>
      </c>
      <c r="H130" s="621"/>
      <c r="I130" s="611"/>
      <c r="J130" s="611"/>
      <c r="K130" s="611"/>
      <c r="L130" s="622"/>
      <c r="M130" s="623"/>
      <c r="N130" s="623"/>
      <c r="O130" s="624"/>
      <c r="P130" s="611"/>
      <c r="Q130" s="611"/>
      <c r="R130" s="624"/>
      <c r="S130" s="612"/>
      <c r="T130" s="612"/>
      <c r="U130" s="598"/>
      <c r="V130" s="625"/>
      <c r="W130" s="1176">
        <f t="shared" si="18"/>
        <v>0</v>
      </c>
      <c r="X130" s="1176">
        <f t="shared" si="19"/>
        <v>0</v>
      </c>
      <c r="Y130" s="1181"/>
    </row>
    <row r="131" spans="1:25" s="585" customFormat="1" ht="19.5" x14ac:dyDescent="0.2">
      <c r="A131" s="597"/>
      <c r="B131" s="597"/>
      <c r="C131" s="611"/>
      <c r="D131" s="621"/>
      <c r="E131" s="621"/>
      <c r="F131" s="1179" t="str">
        <f t="shared" si="16"/>
        <v/>
      </c>
      <c r="G131" s="1180" t="str">
        <f t="shared" si="17"/>
        <v/>
      </c>
      <c r="H131" s="621"/>
      <c r="I131" s="611"/>
      <c r="J131" s="611"/>
      <c r="K131" s="611"/>
      <c r="L131" s="622"/>
      <c r="M131" s="623"/>
      <c r="N131" s="623"/>
      <c r="O131" s="624"/>
      <c r="P131" s="611"/>
      <c r="Q131" s="611"/>
      <c r="R131" s="624"/>
      <c r="S131" s="612"/>
      <c r="T131" s="612"/>
      <c r="U131" s="598"/>
      <c r="V131" s="625"/>
      <c r="W131" s="1176">
        <f t="shared" si="18"/>
        <v>0</v>
      </c>
      <c r="X131" s="1176">
        <f t="shared" si="19"/>
        <v>0</v>
      </c>
      <c r="Y131" s="1181"/>
    </row>
    <row r="132" spans="1:25" s="585" customFormat="1" ht="19.5" x14ac:dyDescent="0.2">
      <c r="A132" s="597"/>
      <c r="B132" s="597"/>
      <c r="C132" s="611"/>
      <c r="D132" s="621"/>
      <c r="E132" s="621"/>
      <c r="F132" s="1179" t="str">
        <f t="shared" si="16"/>
        <v/>
      </c>
      <c r="G132" s="1180" t="str">
        <f t="shared" si="17"/>
        <v/>
      </c>
      <c r="H132" s="621"/>
      <c r="I132" s="611"/>
      <c r="J132" s="611"/>
      <c r="K132" s="611"/>
      <c r="L132" s="622"/>
      <c r="M132" s="623"/>
      <c r="N132" s="623"/>
      <c r="O132" s="624"/>
      <c r="P132" s="611"/>
      <c r="Q132" s="611"/>
      <c r="R132" s="624"/>
      <c r="S132" s="612"/>
      <c r="T132" s="612"/>
      <c r="U132" s="598"/>
      <c r="V132" s="625"/>
      <c r="W132" s="1176">
        <f t="shared" si="18"/>
        <v>0</v>
      </c>
      <c r="X132" s="1176">
        <f t="shared" si="19"/>
        <v>0</v>
      </c>
      <c r="Y132" s="1181"/>
    </row>
    <row r="133" spans="1:25" s="585" customFormat="1" ht="19.5" x14ac:dyDescent="0.2">
      <c r="A133" s="597"/>
      <c r="B133" s="597"/>
      <c r="C133" s="611"/>
      <c r="D133" s="621"/>
      <c r="E133" s="621"/>
      <c r="F133" s="1179" t="str">
        <f t="shared" si="16"/>
        <v/>
      </c>
      <c r="G133" s="1180" t="str">
        <f t="shared" si="17"/>
        <v/>
      </c>
      <c r="H133" s="621"/>
      <c r="I133" s="611"/>
      <c r="J133" s="611"/>
      <c r="K133" s="611"/>
      <c r="L133" s="622"/>
      <c r="M133" s="623"/>
      <c r="N133" s="623"/>
      <c r="O133" s="624"/>
      <c r="P133" s="611"/>
      <c r="Q133" s="611"/>
      <c r="R133" s="624"/>
      <c r="S133" s="612"/>
      <c r="T133" s="612"/>
      <c r="U133" s="598"/>
      <c r="V133" s="625"/>
      <c r="W133" s="1176">
        <f t="shared" si="18"/>
        <v>0</v>
      </c>
      <c r="X133" s="1176">
        <f t="shared" si="19"/>
        <v>0</v>
      </c>
      <c r="Y133" s="1181"/>
    </row>
    <row r="134" spans="1:25" s="585" customFormat="1" ht="19.5" x14ac:dyDescent="0.2">
      <c r="A134" s="597"/>
      <c r="B134" s="597"/>
      <c r="C134" s="611"/>
      <c r="D134" s="621"/>
      <c r="E134" s="621"/>
      <c r="F134" s="1179" t="str">
        <f t="shared" si="16"/>
        <v/>
      </c>
      <c r="G134" s="1180" t="str">
        <f t="shared" si="17"/>
        <v/>
      </c>
      <c r="H134" s="621"/>
      <c r="I134" s="611"/>
      <c r="J134" s="611"/>
      <c r="K134" s="611"/>
      <c r="L134" s="622"/>
      <c r="M134" s="623"/>
      <c r="N134" s="623"/>
      <c r="O134" s="624"/>
      <c r="P134" s="611"/>
      <c r="Q134" s="611"/>
      <c r="R134" s="624"/>
      <c r="S134" s="612"/>
      <c r="T134" s="612"/>
      <c r="U134" s="598"/>
      <c r="V134" s="625"/>
      <c r="W134" s="1176">
        <f t="shared" si="18"/>
        <v>0</v>
      </c>
      <c r="X134" s="1176">
        <f t="shared" si="19"/>
        <v>0</v>
      </c>
      <c r="Y134" s="1181"/>
    </row>
    <row r="135" spans="1:25" s="585" customFormat="1" ht="19.5" x14ac:dyDescent="0.2">
      <c r="A135" s="597"/>
      <c r="B135" s="597"/>
      <c r="C135" s="611"/>
      <c r="D135" s="621"/>
      <c r="E135" s="621"/>
      <c r="F135" s="1179" t="str">
        <f t="shared" si="16"/>
        <v/>
      </c>
      <c r="G135" s="1180" t="str">
        <f t="shared" si="17"/>
        <v/>
      </c>
      <c r="H135" s="621"/>
      <c r="I135" s="611"/>
      <c r="J135" s="611"/>
      <c r="K135" s="611"/>
      <c r="L135" s="622"/>
      <c r="M135" s="623"/>
      <c r="N135" s="623"/>
      <c r="O135" s="624"/>
      <c r="P135" s="611"/>
      <c r="Q135" s="611"/>
      <c r="R135" s="624"/>
      <c r="S135" s="612"/>
      <c r="T135" s="612"/>
      <c r="U135" s="598"/>
      <c r="V135" s="625"/>
      <c r="W135" s="1176">
        <f t="shared" si="18"/>
        <v>0</v>
      </c>
      <c r="X135" s="1176">
        <f t="shared" si="19"/>
        <v>0</v>
      </c>
      <c r="Y135" s="1181"/>
    </row>
    <row r="136" spans="1:25" s="585" customFormat="1" ht="19.5" x14ac:dyDescent="0.2">
      <c r="A136" s="597"/>
      <c r="B136" s="597"/>
      <c r="C136" s="611"/>
      <c r="D136" s="621"/>
      <c r="E136" s="621"/>
      <c r="F136" s="1179" t="str">
        <f t="shared" si="16"/>
        <v/>
      </c>
      <c r="G136" s="1180" t="str">
        <f t="shared" si="17"/>
        <v/>
      </c>
      <c r="H136" s="621"/>
      <c r="I136" s="611"/>
      <c r="J136" s="611"/>
      <c r="K136" s="611"/>
      <c r="L136" s="622"/>
      <c r="M136" s="623"/>
      <c r="N136" s="623"/>
      <c r="O136" s="624"/>
      <c r="P136" s="611"/>
      <c r="Q136" s="611"/>
      <c r="R136" s="624"/>
      <c r="S136" s="612"/>
      <c r="T136" s="612"/>
      <c r="U136" s="598"/>
      <c r="V136" s="625"/>
      <c r="W136" s="1176">
        <f t="shared" si="18"/>
        <v>0</v>
      </c>
      <c r="X136" s="1176">
        <f t="shared" si="19"/>
        <v>0</v>
      </c>
      <c r="Y136" s="1181"/>
    </row>
    <row r="137" spans="1:25" s="585" customFormat="1" ht="19.5" x14ac:dyDescent="0.2">
      <c r="A137" s="597"/>
      <c r="B137" s="597"/>
      <c r="C137" s="611"/>
      <c r="D137" s="621"/>
      <c r="E137" s="621"/>
      <c r="F137" s="1179" t="str">
        <f t="shared" si="16"/>
        <v/>
      </c>
      <c r="G137" s="1180" t="str">
        <f t="shared" si="17"/>
        <v/>
      </c>
      <c r="H137" s="621"/>
      <c r="I137" s="611"/>
      <c r="J137" s="611"/>
      <c r="K137" s="611"/>
      <c r="L137" s="622"/>
      <c r="M137" s="623"/>
      <c r="N137" s="623"/>
      <c r="O137" s="624"/>
      <c r="P137" s="611"/>
      <c r="Q137" s="611"/>
      <c r="R137" s="624"/>
      <c r="S137" s="612"/>
      <c r="T137" s="612"/>
      <c r="U137" s="598"/>
      <c r="V137" s="625"/>
      <c r="W137" s="1176">
        <f t="shared" si="18"/>
        <v>0</v>
      </c>
      <c r="X137" s="1176">
        <f t="shared" si="19"/>
        <v>0</v>
      </c>
      <c r="Y137" s="1181"/>
    </row>
    <row r="138" spans="1:25" s="585" customFormat="1" ht="19.5" x14ac:dyDescent="0.2">
      <c r="A138" s="597"/>
      <c r="B138" s="597"/>
      <c r="C138" s="611"/>
      <c r="D138" s="621"/>
      <c r="E138" s="621"/>
      <c r="F138" s="1179" t="str">
        <f t="shared" si="16"/>
        <v/>
      </c>
      <c r="G138" s="1180" t="str">
        <f t="shared" si="17"/>
        <v/>
      </c>
      <c r="H138" s="621"/>
      <c r="I138" s="611"/>
      <c r="J138" s="611"/>
      <c r="K138" s="611"/>
      <c r="L138" s="622"/>
      <c r="M138" s="623"/>
      <c r="N138" s="623"/>
      <c r="O138" s="624"/>
      <c r="P138" s="611"/>
      <c r="Q138" s="611"/>
      <c r="R138" s="624"/>
      <c r="S138" s="612"/>
      <c r="T138" s="612"/>
      <c r="U138" s="598"/>
      <c r="V138" s="625"/>
      <c r="W138" s="1176">
        <f t="shared" si="18"/>
        <v>0</v>
      </c>
      <c r="X138" s="1176">
        <f t="shared" si="19"/>
        <v>0</v>
      </c>
      <c r="Y138" s="1181"/>
    </row>
    <row r="139" spans="1:25" s="585" customFormat="1" ht="19.5" x14ac:dyDescent="0.2">
      <c r="A139" s="597"/>
      <c r="B139" s="597"/>
      <c r="C139" s="611"/>
      <c r="D139" s="621"/>
      <c r="E139" s="621"/>
      <c r="F139" s="1179" t="str">
        <f t="shared" si="16"/>
        <v/>
      </c>
      <c r="G139" s="1180" t="str">
        <f t="shared" si="17"/>
        <v/>
      </c>
      <c r="H139" s="621"/>
      <c r="I139" s="611"/>
      <c r="J139" s="611"/>
      <c r="K139" s="611"/>
      <c r="L139" s="622"/>
      <c r="M139" s="623"/>
      <c r="N139" s="623"/>
      <c r="O139" s="624"/>
      <c r="P139" s="611"/>
      <c r="Q139" s="611"/>
      <c r="R139" s="624"/>
      <c r="S139" s="612"/>
      <c r="T139" s="612"/>
      <c r="U139" s="598"/>
      <c r="V139" s="625"/>
      <c r="W139" s="1176">
        <f t="shared" si="18"/>
        <v>0</v>
      </c>
      <c r="X139" s="1176">
        <f t="shared" si="19"/>
        <v>0</v>
      </c>
      <c r="Y139" s="1181"/>
    </row>
    <row r="140" spans="1:25" s="585" customFormat="1" ht="19.5" x14ac:dyDescent="0.2">
      <c r="A140" s="597"/>
      <c r="B140" s="597"/>
      <c r="C140" s="611"/>
      <c r="D140" s="621"/>
      <c r="E140" s="621"/>
      <c r="F140" s="1179" t="str">
        <f t="shared" si="16"/>
        <v/>
      </c>
      <c r="G140" s="1180" t="str">
        <f t="shared" si="17"/>
        <v/>
      </c>
      <c r="H140" s="621"/>
      <c r="I140" s="611"/>
      <c r="J140" s="611"/>
      <c r="K140" s="611"/>
      <c r="L140" s="622"/>
      <c r="M140" s="623"/>
      <c r="N140" s="623"/>
      <c r="O140" s="624"/>
      <c r="P140" s="611"/>
      <c r="Q140" s="611"/>
      <c r="R140" s="624"/>
      <c r="S140" s="612"/>
      <c r="T140" s="612"/>
      <c r="U140" s="598"/>
      <c r="V140" s="625"/>
      <c r="W140" s="1176">
        <f t="shared" si="18"/>
        <v>0</v>
      </c>
      <c r="X140" s="1176">
        <f t="shared" si="19"/>
        <v>0</v>
      </c>
      <c r="Y140" s="1181"/>
    </row>
    <row r="141" spans="1:25" s="585" customFormat="1" ht="19.5" x14ac:dyDescent="0.2">
      <c r="A141" s="597"/>
      <c r="B141" s="597"/>
      <c r="C141" s="611"/>
      <c r="D141" s="621"/>
      <c r="E141" s="621"/>
      <c r="F141" s="1179" t="str">
        <f t="shared" si="16"/>
        <v/>
      </c>
      <c r="G141" s="1180" t="str">
        <f t="shared" si="17"/>
        <v/>
      </c>
      <c r="H141" s="621"/>
      <c r="I141" s="611"/>
      <c r="J141" s="611"/>
      <c r="K141" s="611"/>
      <c r="L141" s="622"/>
      <c r="M141" s="623"/>
      <c r="N141" s="623"/>
      <c r="O141" s="624"/>
      <c r="P141" s="611"/>
      <c r="Q141" s="611"/>
      <c r="R141" s="624"/>
      <c r="S141" s="612"/>
      <c r="T141" s="612"/>
      <c r="U141" s="598"/>
      <c r="V141" s="625"/>
      <c r="W141" s="1176">
        <f t="shared" si="18"/>
        <v>0</v>
      </c>
      <c r="X141" s="1176">
        <f t="shared" si="19"/>
        <v>0</v>
      </c>
      <c r="Y141" s="1181"/>
    </row>
    <row r="142" spans="1:25" s="585" customFormat="1" ht="19.5" x14ac:dyDescent="0.2">
      <c r="A142" s="597"/>
      <c r="B142" s="597"/>
      <c r="C142" s="611"/>
      <c r="D142" s="621"/>
      <c r="E142" s="621"/>
      <c r="F142" s="1179" t="str">
        <f t="shared" si="16"/>
        <v/>
      </c>
      <c r="G142" s="1180" t="str">
        <f t="shared" si="17"/>
        <v/>
      </c>
      <c r="H142" s="621"/>
      <c r="I142" s="611"/>
      <c r="J142" s="611"/>
      <c r="K142" s="611"/>
      <c r="L142" s="622"/>
      <c r="M142" s="623"/>
      <c r="N142" s="623"/>
      <c r="O142" s="624"/>
      <c r="P142" s="611"/>
      <c r="Q142" s="611"/>
      <c r="R142" s="624"/>
      <c r="S142" s="612"/>
      <c r="T142" s="612"/>
      <c r="U142" s="598"/>
      <c r="V142" s="625"/>
      <c r="W142" s="1176">
        <f t="shared" si="18"/>
        <v>0</v>
      </c>
      <c r="X142" s="1176">
        <f t="shared" si="19"/>
        <v>0</v>
      </c>
      <c r="Y142" s="1181"/>
    </row>
    <row r="143" spans="1:25" s="585" customFormat="1" ht="19.5" x14ac:dyDescent="0.2">
      <c r="A143" s="597"/>
      <c r="B143" s="597"/>
      <c r="C143" s="611"/>
      <c r="D143" s="621"/>
      <c r="E143" s="621"/>
      <c r="F143" s="1179" t="str">
        <f t="shared" si="16"/>
        <v/>
      </c>
      <c r="G143" s="1180" t="str">
        <f t="shared" si="17"/>
        <v/>
      </c>
      <c r="H143" s="621"/>
      <c r="I143" s="611"/>
      <c r="J143" s="611"/>
      <c r="K143" s="611"/>
      <c r="L143" s="622"/>
      <c r="M143" s="623"/>
      <c r="N143" s="623"/>
      <c r="O143" s="624"/>
      <c r="P143" s="611"/>
      <c r="Q143" s="611"/>
      <c r="R143" s="624"/>
      <c r="S143" s="612"/>
      <c r="T143" s="612"/>
      <c r="U143" s="598"/>
      <c r="V143" s="625"/>
      <c r="W143" s="1176">
        <f t="shared" si="18"/>
        <v>0</v>
      </c>
      <c r="X143" s="1176">
        <f t="shared" si="19"/>
        <v>0</v>
      </c>
      <c r="Y143" s="1181"/>
    </row>
    <row r="144" spans="1:25" s="585" customFormat="1" ht="19.5" x14ac:dyDescent="0.2">
      <c r="A144" s="597"/>
      <c r="B144" s="597"/>
      <c r="C144" s="611"/>
      <c r="D144" s="621"/>
      <c r="E144" s="621"/>
      <c r="F144" s="1179" t="str">
        <f t="shared" si="16"/>
        <v/>
      </c>
      <c r="G144" s="1180" t="str">
        <f t="shared" si="17"/>
        <v/>
      </c>
      <c r="H144" s="621"/>
      <c r="I144" s="611"/>
      <c r="J144" s="611"/>
      <c r="K144" s="611"/>
      <c r="L144" s="622"/>
      <c r="M144" s="623"/>
      <c r="N144" s="623"/>
      <c r="O144" s="624"/>
      <c r="P144" s="611"/>
      <c r="Q144" s="611"/>
      <c r="R144" s="624"/>
      <c r="S144" s="612"/>
      <c r="T144" s="612"/>
      <c r="U144" s="598"/>
      <c r="V144" s="625"/>
      <c r="W144" s="1176">
        <f t="shared" si="18"/>
        <v>0</v>
      </c>
      <c r="X144" s="1176">
        <f t="shared" si="19"/>
        <v>0</v>
      </c>
      <c r="Y144" s="1181"/>
    </row>
    <row r="145" spans="1:25" s="585" customFormat="1" ht="19.5" x14ac:dyDescent="0.2">
      <c r="A145" s="597"/>
      <c r="B145" s="597"/>
      <c r="C145" s="611"/>
      <c r="D145" s="621"/>
      <c r="E145" s="621"/>
      <c r="F145" s="1179" t="str">
        <f t="shared" si="16"/>
        <v/>
      </c>
      <c r="G145" s="1180" t="str">
        <f t="shared" si="17"/>
        <v/>
      </c>
      <c r="H145" s="621"/>
      <c r="I145" s="611"/>
      <c r="J145" s="611"/>
      <c r="K145" s="611"/>
      <c r="L145" s="622"/>
      <c r="M145" s="623"/>
      <c r="N145" s="623"/>
      <c r="O145" s="624"/>
      <c r="P145" s="611"/>
      <c r="Q145" s="611"/>
      <c r="R145" s="624"/>
      <c r="S145" s="612"/>
      <c r="T145" s="612"/>
      <c r="U145" s="598"/>
      <c r="V145" s="625"/>
      <c r="W145" s="1176">
        <f t="shared" si="18"/>
        <v>0</v>
      </c>
      <c r="X145" s="1176">
        <f t="shared" si="19"/>
        <v>0</v>
      </c>
      <c r="Y145" s="1181"/>
    </row>
    <row r="146" spans="1:25" s="585" customFormat="1" ht="19.5" x14ac:dyDescent="0.2">
      <c r="A146" s="597"/>
      <c r="B146" s="597"/>
      <c r="C146" s="611"/>
      <c r="D146" s="621"/>
      <c r="E146" s="621"/>
      <c r="F146" s="1179" t="str">
        <f t="shared" si="16"/>
        <v/>
      </c>
      <c r="G146" s="1180" t="str">
        <f t="shared" si="17"/>
        <v/>
      </c>
      <c r="H146" s="621"/>
      <c r="I146" s="611"/>
      <c r="J146" s="611"/>
      <c r="K146" s="611"/>
      <c r="L146" s="622"/>
      <c r="M146" s="623"/>
      <c r="N146" s="623"/>
      <c r="O146" s="624"/>
      <c r="P146" s="611"/>
      <c r="Q146" s="611"/>
      <c r="R146" s="624"/>
      <c r="S146" s="612"/>
      <c r="T146" s="612"/>
      <c r="U146" s="598"/>
      <c r="V146" s="625"/>
      <c r="W146" s="1176">
        <f t="shared" si="18"/>
        <v>0</v>
      </c>
      <c r="X146" s="1176">
        <f t="shared" si="19"/>
        <v>0</v>
      </c>
      <c r="Y146" s="1181"/>
    </row>
    <row r="147" spans="1:25" s="585" customFormat="1" ht="19.5" x14ac:dyDescent="0.2">
      <c r="A147" s="597"/>
      <c r="B147" s="597"/>
      <c r="C147" s="611"/>
      <c r="D147" s="621"/>
      <c r="E147" s="621"/>
      <c r="F147" s="1179" t="str">
        <f t="shared" si="16"/>
        <v/>
      </c>
      <c r="G147" s="1180" t="str">
        <f t="shared" si="17"/>
        <v/>
      </c>
      <c r="H147" s="621"/>
      <c r="I147" s="611"/>
      <c r="J147" s="611"/>
      <c r="K147" s="611"/>
      <c r="L147" s="622"/>
      <c r="M147" s="623"/>
      <c r="N147" s="623"/>
      <c r="O147" s="624"/>
      <c r="P147" s="611"/>
      <c r="Q147" s="611"/>
      <c r="R147" s="624"/>
      <c r="S147" s="612"/>
      <c r="T147" s="612"/>
      <c r="U147" s="598"/>
      <c r="V147" s="625"/>
      <c r="W147" s="1176">
        <f t="shared" si="18"/>
        <v>0</v>
      </c>
      <c r="X147" s="1176">
        <f t="shared" si="19"/>
        <v>0</v>
      </c>
      <c r="Y147" s="1181"/>
    </row>
    <row r="148" spans="1:25" s="585" customFormat="1" ht="19.5" x14ac:dyDescent="0.2">
      <c r="A148" s="597"/>
      <c r="B148" s="597"/>
      <c r="C148" s="611"/>
      <c r="D148" s="621"/>
      <c r="E148" s="621"/>
      <c r="F148" s="1179" t="str">
        <f t="shared" si="16"/>
        <v/>
      </c>
      <c r="G148" s="1180" t="str">
        <f t="shared" si="17"/>
        <v/>
      </c>
      <c r="H148" s="621"/>
      <c r="I148" s="611"/>
      <c r="J148" s="611"/>
      <c r="K148" s="611"/>
      <c r="L148" s="622"/>
      <c r="M148" s="623"/>
      <c r="N148" s="623"/>
      <c r="O148" s="624"/>
      <c r="P148" s="611"/>
      <c r="Q148" s="611"/>
      <c r="R148" s="624"/>
      <c r="S148" s="612"/>
      <c r="T148" s="612"/>
      <c r="U148" s="598"/>
      <c r="V148" s="625"/>
      <c r="W148" s="1176">
        <f t="shared" si="18"/>
        <v>0</v>
      </c>
      <c r="X148" s="1176">
        <f t="shared" si="19"/>
        <v>0</v>
      </c>
      <c r="Y148" s="1181"/>
    </row>
    <row r="149" spans="1:25" s="585" customFormat="1" ht="19.5" x14ac:dyDescent="0.2">
      <c r="A149" s="597"/>
      <c r="B149" s="597"/>
      <c r="C149" s="611"/>
      <c r="D149" s="621"/>
      <c r="E149" s="621"/>
      <c r="F149" s="1179" t="str">
        <f t="shared" si="16"/>
        <v/>
      </c>
      <c r="G149" s="1180" t="str">
        <f t="shared" si="17"/>
        <v/>
      </c>
      <c r="H149" s="621"/>
      <c r="I149" s="611"/>
      <c r="J149" s="611"/>
      <c r="K149" s="611"/>
      <c r="L149" s="622"/>
      <c r="M149" s="623"/>
      <c r="N149" s="623"/>
      <c r="O149" s="624"/>
      <c r="P149" s="611"/>
      <c r="Q149" s="611"/>
      <c r="R149" s="624"/>
      <c r="S149" s="612"/>
      <c r="T149" s="612"/>
      <c r="U149" s="598"/>
      <c r="V149" s="625"/>
      <c r="W149" s="1176">
        <f t="shared" si="18"/>
        <v>0</v>
      </c>
      <c r="X149" s="1176">
        <f t="shared" si="19"/>
        <v>0</v>
      </c>
      <c r="Y149" s="1181"/>
    </row>
    <row r="150" spans="1:25" s="585" customFormat="1" ht="19.5" x14ac:dyDescent="0.2">
      <c r="A150" s="597"/>
      <c r="B150" s="597"/>
      <c r="C150" s="611"/>
      <c r="D150" s="621"/>
      <c r="E150" s="621"/>
      <c r="F150" s="1179" t="str">
        <f t="shared" si="16"/>
        <v/>
      </c>
      <c r="G150" s="1180" t="str">
        <f t="shared" si="17"/>
        <v/>
      </c>
      <c r="H150" s="621"/>
      <c r="I150" s="611"/>
      <c r="J150" s="611"/>
      <c r="K150" s="611"/>
      <c r="L150" s="622"/>
      <c r="M150" s="623"/>
      <c r="N150" s="623"/>
      <c r="O150" s="624"/>
      <c r="P150" s="611"/>
      <c r="Q150" s="611"/>
      <c r="R150" s="624"/>
      <c r="S150" s="612"/>
      <c r="T150" s="612"/>
      <c r="U150" s="598"/>
      <c r="V150" s="625"/>
      <c r="W150" s="1176">
        <f t="shared" si="18"/>
        <v>0</v>
      </c>
      <c r="X150" s="1176">
        <f t="shared" si="19"/>
        <v>0</v>
      </c>
      <c r="Y150" s="1181"/>
    </row>
    <row r="151" spans="1:25" hidden="1" x14ac:dyDescent="0.2"/>
    <row r="152" spans="1:25" hidden="1" x14ac:dyDescent="0.2"/>
    <row r="153" spans="1:25" hidden="1" x14ac:dyDescent="0.2"/>
    <row r="154" spans="1:25" hidden="1" x14ac:dyDescent="0.2"/>
    <row r="155" spans="1:25" hidden="1" x14ac:dyDescent="0.2"/>
    <row r="156" spans="1:25" hidden="1" x14ac:dyDescent="0.2"/>
    <row r="157" spans="1:25" hidden="1" x14ac:dyDescent="0.2"/>
    <row r="158" spans="1:25" hidden="1" x14ac:dyDescent="0.2"/>
    <row r="159" spans="1:25" hidden="1" x14ac:dyDescent="0.2"/>
    <row r="160" spans="1:25"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sheetData>
  <sheetProtection sheet="1" objects="1" scenarios="1" formatCells="0" formatColumns="0" formatRows="0" insertRows="0" deleteRows="0" sort="0" autoFilter="0"/>
  <customSheetViews>
    <customSheetView guid="{864452AF-FE8B-4AB5-A77B-41D8DD524B81}" scale="70" showPageBreaks="1" showGridLines="0" zeroValues="0" fitToPage="1" printArea="1" hiddenRows="1" topLeftCell="H1">
      <pane ySplit="21" topLeftCell="A189" activePane="bottomLeft" state="frozen"/>
      <selection pane="bottomLeft" activeCell="I7" sqref="I7"/>
      <rowBreaks count="1" manualBreakCount="1">
        <brk id="61" max="23" man="1"/>
      </rowBreaks>
      <pageMargins left="0.25" right="0.25" top="0.25" bottom="0.25" header="0.25" footer="0.25"/>
      <printOptions horizontalCentered="1"/>
      <pageSetup scale="35" fitToHeight="0" orientation="landscape" useFirstPageNumber="1" r:id="rId1"/>
      <headerFooter alignWithMargins="0">
        <oddFooter>&amp;L&amp;"Tahoma,Regular"&amp;12FMFW v1.18 - 2018</oddFooter>
      </headerFooter>
    </customSheetView>
  </customSheetViews>
  <mergeCells count="13">
    <mergeCell ref="A6:S6"/>
    <mergeCell ref="A7:S7"/>
    <mergeCell ref="A8:S8"/>
    <mergeCell ref="V6:X6"/>
    <mergeCell ref="V7:X7"/>
    <mergeCell ref="A1:X1"/>
    <mergeCell ref="V4:X4"/>
    <mergeCell ref="A2:X2"/>
    <mergeCell ref="V5:X5"/>
    <mergeCell ref="A3:T3"/>
    <mergeCell ref="V3:X3"/>
    <mergeCell ref="A4:S4"/>
    <mergeCell ref="A5:S5"/>
  </mergeCells>
  <conditionalFormatting sqref="U12:U150">
    <cfRule type="notContainsBlanks" dxfId="227" priority="1">
      <formula>LEN(TRIM(U12))&gt;0</formula>
    </cfRule>
  </conditionalFormatting>
  <dataValidations count="13">
    <dataValidation allowBlank="1" showInputMessage="1" showErrorMessage="1" promptTitle="Cal OES ONLY" prompt="For Cal OES use only.  Do not enter." sqref="W8:X8"/>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V5:X5">
      <formula1>0</formula1>
    </dataValidation>
    <dataValidation allowBlank="1" showErrorMessage="1" prompt="blank" sqref="Y9:Y11"/>
    <dataValidation type="list" allowBlank="1" showInputMessage="1" showErrorMessage="1" sqref="A12:A150">
      <formula1>SOURCE_ProjectLetter</formula1>
    </dataValidation>
    <dataValidation type="list" allowBlank="1" showInputMessage="1" showErrorMessage="1" sqref="H12:H150">
      <formula1>Equipment</formula1>
    </dataValidation>
    <dataValidation type="list" allowBlank="1" showInputMessage="1" showErrorMessage="1" sqref="P12:P150">
      <formula1>"Yes, No"</formula1>
    </dataValidation>
    <dataValidation type="list" operator="greaterThanOrEqual" allowBlank="1" showInputMessage="1" sqref="Q12:Q150">
      <formula1>Source_EquipmentHoldTrigger</formula1>
    </dataValidation>
    <dataValidation type="list" allowBlank="1" showInputMessage="1" showErrorMessage="1" sqref="E12:E150">
      <formula1>Source_EquipmentSAFECOMCompliance</formula1>
    </dataValidation>
    <dataValidation type="list" allowBlank="1" showInputMessage="1" showErrorMessage="1" sqref="M12:M150">
      <formula1>"NEW - in use, USED - in use"</formula1>
    </dataValidation>
    <dataValidation type="whole" operator="greaterThan" allowBlank="1" showInputMessage="1" showErrorMessage="1" errorTitle="BUDGETED COST" error="Enter the Budged Cost for this project, rounded DOWN to the nearest dollar." sqref="S12:S150">
      <formula1>0</formula1>
    </dataValidation>
    <dataValidation type="whole" operator="lessThanOrEqual" allowBlank="1" showInputMessage="1" showErrorMessage="1" errorTitle="Insufficient Funds" error="Please enter a request amount, rounded to the nearest dollar, that is less than or equal to the remaining balance for this project." sqref="U12:U150">
      <formula1>S12-T12</formula1>
    </dataValidation>
    <dataValidation type="date" operator="greaterThan" allowBlank="1" showErrorMessage="1" prompt="Enter the date this request is initiated." sqref="V4:X4">
      <formula1>43857</formula1>
    </dataValidation>
    <dataValidation type="list" allowBlank="1" showErrorMessage="1" promptTitle="Ledger Type" prompt="Select the request type from the drop down list." sqref="V3:X3">
      <formula1>"Initial Application, Modification, Reimbursement, Final Reimbursement"</formula1>
    </dataValidation>
  </dataValidations>
  <printOptions horizontalCentered="1"/>
  <pageMargins left="0.15" right="0.15" top="0.5" bottom="0.5" header="0.25" footer="0.25"/>
  <pageSetup scale="29"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legacyDrawing r:id="rId4"/>
  <tableParts count="1">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5" tint="0.59999389629810485"/>
    <pageSetUpPr fitToPage="1"/>
  </sheetPr>
  <dimension ref="A1:AM202"/>
  <sheetViews>
    <sheetView showGridLines="0" showZeros="0" zoomScale="65" zoomScaleNormal="65" zoomScaleSheetLayoutView="65" workbookViewId="0">
      <selection activeCell="R3" sqref="R3:T3"/>
    </sheetView>
  </sheetViews>
  <sheetFormatPr defaultColWidth="0" defaultRowHeight="12.75" zeroHeight="1" x14ac:dyDescent="0.2"/>
  <cols>
    <col min="1" max="1" width="11.7109375" style="247" customWidth="1"/>
    <col min="2" max="2" width="14.7109375" style="247" customWidth="1"/>
    <col min="3" max="3" width="28.5703125" style="247" customWidth="1"/>
    <col min="4" max="4" width="14.7109375" style="247" customWidth="1"/>
    <col min="5" max="5" width="15" style="247" customWidth="1"/>
    <col min="6" max="6" width="22.7109375" style="247" customWidth="1"/>
    <col min="7" max="7" width="21.85546875" style="247" customWidth="1"/>
    <col min="8" max="8" width="17.85546875" style="247" customWidth="1"/>
    <col min="9" max="9" width="27" style="247" customWidth="1"/>
    <col min="10" max="10" width="15.85546875" style="247" customWidth="1"/>
    <col min="11" max="11" width="23.5703125" style="247" customWidth="1"/>
    <col min="12" max="12" width="23" style="247" bestFit="1" customWidth="1"/>
    <col min="13" max="13" width="17.28515625" style="247" customWidth="1"/>
    <col min="14" max="14" width="13.7109375" style="247" customWidth="1"/>
    <col min="15" max="15" width="17.7109375" style="247" customWidth="1"/>
    <col min="16" max="16" width="17.7109375" style="249" customWidth="1"/>
    <col min="17" max="17" width="19.7109375" style="247" customWidth="1"/>
    <col min="18" max="18" width="21.7109375" style="247" customWidth="1"/>
    <col min="19" max="20" width="17.7109375" style="247" customWidth="1"/>
    <col min="21" max="21" width="0.140625" style="579" customWidth="1"/>
    <col min="22" max="39" width="0" style="579" hidden="1" customWidth="1"/>
    <col min="40" max="16384" width="9.42578125" style="579" hidden="1"/>
  </cols>
  <sheetData>
    <row r="1" spans="1:21" ht="30" customHeight="1" x14ac:dyDescent="0.35">
      <c r="A1" s="1027" t="s">
        <v>1332</v>
      </c>
      <c r="B1" s="1028"/>
      <c r="C1" s="1028"/>
      <c r="D1" s="1028"/>
      <c r="E1" s="1028"/>
      <c r="F1" s="1028"/>
      <c r="G1" s="1028"/>
      <c r="H1" s="1028"/>
      <c r="I1" s="1028"/>
      <c r="J1" s="1028"/>
      <c r="K1" s="1028"/>
      <c r="L1" s="1028"/>
      <c r="M1" s="1028"/>
      <c r="N1" s="1028"/>
      <c r="O1" s="1028"/>
      <c r="P1" s="1028"/>
      <c r="Q1" s="1028"/>
      <c r="R1" s="1028"/>
      <c r="S1" s="1028"/>
      <c r="T1" s="1029"/>
      <c r="U1" s="247"/>
    </row>
    <row r="2" spans="1:21" s="581" customFormat="1" ht="20.100000000000001" customHeight="1" x14ac:dyDescent="0.2">
      <c r="A2" s="1042" t="s">
        <v>1328</v>
      </c>
      <c r="B2" s="1043"/>
      <c r="C2" s="1043"/>
      <c r="D2" s="1043"/>
      <c r="E2" s="1043"/>
      <c r="F2" s="1043"/>
      <c r="G2" s="1043"/>
      <c r="H2" s="1043"/>
      <c r="I2" s="1043"/>
      <c r="J2" s="1043"/>
      <c r="K2" s="1043"/>
      <c r="L2" s="1043"/>
      <c r="M2" s="1043"/>
      <c r="N2" s="1043"/>
      <c r="O2" s="1043"/>
      <c r="P2" s="1043"/>
      <c r="Q2" s="1043"/>
      <c r="R2" s="1043"/>
      <c r="S2" s="1043"/>
      <c r="T2" s="1044"/>
      <c r="U2" s="249"/>
    </row>
    <row r="3" spans="1:21" ht="24.95" customHeight="1" x14ac:dyDescent="0.2">
      <c r="A3" s="1034">
        <f>SubrecipientName</f>
        <v>0</v>
      </c>
      <c r="B3" s="1034"/>
      <c r="C3" s="1034"/>
      <c r="D3" s="1034"/>
      <c r="E3" s="1034"/>
      <c r="F3" s="1034"/>
      <c r="G3" s="1034"/>
      <c r="H3" s="1034"/>
      <c r="I3" s="1034"/>
      <c r="J3" s="1034"/>
      <c r="K3" s="1034"/>
      <c r="L3" s="1034"/>
      <c r="M3" s="1034"/>
      <c r="N3" s="1034"/>
      <c r="O3" s="1034"/>
      <c r="P3" s="1034"/>
      <c r="Q3" s="429" t="s">
        <v>48</v>
      </c>
      <c r="R3" s="1030"/>
      <c r="S3" s="1031"/>
      <c r="T3" s="1031"/>
      <c r="U3" s="247"/>
    </row>
    <row r="4" spans="1:21" ht="24.95" customHeight="1" x14ac:dyDescent="0.25">
      <c r="A4" s="974">
        <f>FIPSNumber</f>
        <v>0</v>
      </c>
      <c r="B4" s="974"/>
      <c r="C4" s="974"/>
      <c r="D4" s="974"/>
      <c r="E4" s="974"/>
      <c r="F4" s="974"/>
      <c r="G4" s="974"/>
      <c r="H4" s="974"/>
      <c r="I4" s="974"/>
      <c r="J4" s="974"/>
      <c r="K4" s="974"/>
      <c r="L4" s="974"/>
      <c r="M4" s="974"/>
      <c r="N4" s="974"/>
      <c r="O4" s="974"/>
      <c r="P4" s="974"/>
      <c r="Q4" s="683" t="s">
        <v>10</v>
      </c>
      <c r="R4" s="1041"/>
      <c r="S4" s="1041"/>
      <c r="T4" s="1041"/>
      <c r="U4" s="247"/>
    </row>
    <row r="5" spans="1:21" ht="24.95" customHeight="1" x14ac:dyDescent="0.2">
      <c r="A5" s="1035">
        <f>SubawardNumber</f>
        <v>0</v>
      </c>
      <c r="B5" s="1036"/>
      <c r="C5" s="1036"/>
      <c r="D5" s="1036"/>
      <c r="E5" s="1036"/>
      <c r="F5" s="1036"/>
      <c r="G5" s="1036"/>
      <c r="H5" s="1036"/>
      <c r="I5" s="1036"/>
      <c r="J5" s="1036"/>
      <c r="K5" s="1036"/>
      <c r="L5" s="1036"/>
      <c r="M5" s="1036"/>
      <c r="N5" s="1036"/>
      <c r="O5" s="1036"/>
      <c r="P5" s="1037"/>
      <c r="Q5" s="426" t="s">
        <v>1344</v>
      </c>
      <c r="R5" s="1038"/>
      <c r="S5" s="1038"/>
      <c r="T5" s="1038"/>
      <c r="U5" s="247"/>
    </row>
    <row r="6" spans="1:21" s="573" customFormat="1" ht="24.95" customHeight="1" x14ac:dyDescent="0.2">
      <c r="A6" s="1045"/>
      <c r="B6" s="1045"/>
      <c r="C6" s="1045"/>
      <c r="D6" s="1045"/>
      <c r="E6" s="1045"/>
      <c r="F6" s="1045"/>
      <c r="G6" s="1045"/>
      <c r="H6" s="1045"/>
      <c r="I6" s="1045"/>
      <c r="J6" s="1045"/>
      <c r="K6" s="1045"/>
      <c r="L6" s="1045"/>
      <c r="M6" s="1045"/>
      <c r="N6" s="1045"/>
      <c r="O6" s="1045"/>
      <c r="P6" s="1046"/>
      <c r="Q6" s="580" t="s">
        <v>1039</v>
      </c>
      <c r="R6" s="1039">
        <f>StartDate</f>
        <v>43857</v>
      </c>
      <c r="S6" s="1040"/>
      <c r="T6" s="1040"/>
      <c r="U6" s="237"/>
    </row>
    <row r="7" spans="1:21" s="573" customFormat="1" ht="24.95" customHeight="1" x14ac:dyDescent="0.25">
      <c r="A7" s="1032"/>
      <c r="B7" s="1032"/>
      <c r="C7" s="1032"/>
      <c r="D7" s="1032"/>
      <c r="E7" s="1032"/>
      <c r="F7" s="1032"/>
      <c r="G7" s="1032"/>
      <c r="H7" s="1032"/>
      <c r="I7" s="1032"/>
      <c r="J7" s="1032"/>
      <c r="K7" s="1032"/>
      <c r="L7" s="1032"/>
      <c r="M7" s="1032"/>
      <c r="N7" s="1032"/>
      <c r="O7" s="1032"/>
      <c r="P7" s="1033"/>
      <c r="Q7" s="580" t="s">
        <v>1040</v>
      </c>
      <c r="R7" s="1039">
        <f>EndDate</f>
        <v>44495</v>
      </c>
      <c r="S7" s="1040"/>
      <c r="T7" s="1040"/>
      <c r="U7" s="237"/>
    </row>
    <row r="8" spans="1:21" ht="39.950000000000003" customHeight="1" x14ac:dyDescent="0.25">
      <c r="A8" s="1032"/>
      <c r="B8" s="1032"/>
      <c r="C8" s="1032"/>
      <c r="D8" s="1032"/>
      <c r="E8" s="1032"/>
      <c r="F8" s="1032"/>
      <c r="G8" s="1032"/>
      <c r="H8" s="1032"/>
      <c r="I8" s="1032"/>
      <c r="J8" s="1032"/>
      <c r="K8" s="1032"/>
      <c r="L8" s="1032"/>
      <c r="M8" s="1032"/>
      <c r="N8" s="1032"/>
      <c r="O8" s="1032"/>
      <c r="P8" s="1033"/>
      <c r="Q8" s="240" t="s">
        <v>1043</v>
      </c>
      <c r="R8" s="430" t="s">
        <v>1107</v>
      </c>
      <c r="S8" s="248"/>
      <c r="T8" s="396"/>
      <c r="U8" s="247"/>
    </row>
    <row r="9" spans="1:21" ht="50.1" customHeight="1" x14ac:dyDescent="0.2">
      <c r="A9" s="705" t="s">
        <v>216</v>
      </c>
      <c r="B9" s="706" t="s">
        <v>1006</v>
      </c>
      <c r="C9" s="706" t="s">
        <v>1087</v>
      </c>
      <c r="D9" s="707" t="s">
        <v>1007</v>
      </c>
      <c r="E9" s="707" t="s">
        <v>326</v>
      </c>
      <c r="F9" s="707" t="s">
        <v>1008</v>
      </c>
      <c r="G9" s="707" t="s">
        <v>1074</v>
      </c>
      <c r="H9" s="707" t="s">
        <v>1099</v>
      </c>
      <c r="I9" s="707" t="s">
        <v>1088</v>
      </c>
      <c r="J9" s="707" t="s">
        <v>1100</v>
      </c>
      <c r="K9" s="707" t="s">
        <v>1089</v>
      </c>
      <c r="L9" s="707" t="s">
        <v>1168</v>
      </c>
      <c r="M9" s="707" t="s">
        <v>1081</v>
      </c>
      <c r="N9" s="707" t="s">
        <v>1080</v>
      </c>
      <c r="O9" s="708" t="s">
        <v>1075</v>
      </c>
      <c r="P9" s="706" t="s">
        <v>1092</v>
      </c>
      <c r="Q9" s="706" t="s">
        <v>1071</v>
      </c>
      <c r="R9" s="706" t="s">
        <v>1072</v>
      </c>
      <c r="S9" s="706" t="s">
        <v>1073</v>
      </c>
      <c r="T9" s="706" t="s">
        <v>1042</v>
      </c>
    </row>
    <row r="10" spans="1:21" s="584" customFormat="1" ht="21.95" customHeight="1" x14ac:dyDescent="0.3">
      <c r="A10" s="802">
        <v>0</v>
      </c>
      <c r="B10" s="802"/>
      <c r="C10" s="803"/>
      <c r="D10" s="804"/>
      <c r="E10" s="804"/>
      <c r="F10" s="804"/>
      <c r="G10" s="804"/>
      <c r="H10" s="805"/>
      <c r="I10" s="805"/>
      <c r="J10" s="805"/>
      <c r="K10" s="806"/>
      <c r="L10" s="807"/>
      <c r="M10" s="805"/>
      <c r="N10" s="805"/>
      <c r="O10" s="681">
        <f>SUM(RangeCost)</f>
        <v>0</v>
      </c>
      <c r="P10" s="681">
        <f>SUM(RangePrevious)</f>
        <v>0</v>
      </c>
      <c r="Q10" s="681">
        <f>SUM(RangeThisRequest)</f>
        <v>0</v>
      </c>
      <c r="R10" s="808"/>
      <c r="S10" s="681">
        <f>SUM(RangeApproved)</f>
        <v>0</v>
      </c>
      <c r="T10" s="681">
        <f>SUM(RangeBalance)</f>
        <v>0</v>
      </c>
    </row>
    <row r="11" spans="1:21" s="646" customFormat="1" ht="12.95" customHeight="1" x14ac:dyDescent="0.2">
      <c r="A11" s="801" t="s">
        <v>216</v>
      </c>
      <c r="B11" s="671" t="s">
        <v>1006</v>
      </c>
      <c r="C11" s="671" t="s">
        <v>1087</v>
      </c>
      <c r="D11" s="809" t="s">
        <v>1007</v>
      </c>
      <c r="E11" s="809" t="s">
        <v>326</v>
      </c>
      <c r="F11" s="809" t="s">
        <v>1008</v>
      </c>
      <c r="G11" s="809" t="s">
        <v>1074</v>
      </c>
      <c r="H11" s="809" t="s">
        <v>1099</v>
      </c>
      <c r="I11" s="809" t="s">
        <v>1088</v>
      </c>
      <c r="J11" s="809" t="s">
        <v>1100</v>
      </c>
      <c r="K11" s="809" t="s">
        <v>1089</v>
      </c>
      <c r="L11" s="809" t="s">
        <v>1168</v>
      </c>
      <c r="M11" s="809" t="s">
        <v>1081</v>
      </c>
      <c r="N11" s="809" t="s">
        <v>1080</v>
      </c>
      <c r="O11" s="810" t="s">
        <v>1075</v>
      </c>
      <c r="P11" s="671" t="s">
        <v>1092</v>
      </c>
      <c r="Q11" s="671" t="s">
        <v>1071</v>
      </c>
      <c r="R11" s="671" t="s">
        <v>1072</v>
      </c>
      <c r="S11" s="671" t="s">
        <v>1073</v>
      </c>
      <c r="T11" s="671" t="s">
        <v>1042</v>
      </c>
      <c r="U11" s="645"/>
    </row>
    <row r="12" spans="1:21" s="585" customFormat="1" ht="19.5" x14ac:dyDescent="0.2">
      <c r="A12" s="597"/>
      <c r="B12" s="597"/>
      <c r="C12" s="597"/>
      <c r="D12" s="1175" t="str">
        <f t="shared" ref="D12:D45" si="0">IF(ISBLANK(A12),"", "EMPG-S")</f>
        <v/>
      </c>
      <c r="E12" s="1175" t="str">
        <f t="shared" ref="E12:E45" si="1">IF(ISBLANK(A12),"", "EMG")</f>
        <v/>
      </c>
      <c r="F12" s="597"/>
      <c r="G12" s="597"/>
      <c r="H12" s="611"/>
      <c r="I12" s="611"/>
      <c r="J12" s="611"/>
      <c r="K12" s="647"/>
      <c r="L12" s="597"/>
      <c r="M12" s="611"/>
      <c r="N12" s="648"/>
      <c r="O12" s="649"/>
      <c r="P12" s="682"/>
      <c r="Q12" s="650"/>
      <c r="R12" s="649"/>
      <c r="S12" s="1182">
        <f t="shared" ref="S12:S45" si="2">Q12+P12</f>
        <v>0</v>
      </c>
      <c r="T12" s="1182">
        <f t="shared" ref="T12:T45" si="3">O12-S12</f>
        <v>0</v>
      </c>
      <c r="U12" s="644"/>
    </row>
    <row r="13" spans="1:21" s="585" customFormat="1" ht="19.5" x14ac:dyDescent="0.2">
      <c r="A13" s="597"/>
      <c r="B13" s="597"/>
      <c r="C13" s="597"/>
      <c r="D13" s="1175" t="str">
        <f>IF(ISBLANK(A13),"", "EMPG-S")</f>
        <v/>
      </c>
      <c r="E13" s="1175" t="str">
        <f>IF(ISBLANK(A13),"", "EMG")</f>
        <v/>
      </c>
      <c r="F13" s="597"/>
      <c r="G13" s="597"/>
      <c r="H13" s="611"/>
      <c r="I13" s="611"/>
      <c r="J13" s="611"/>
      <c r="K13" s="647"/>
      <c r="L13" s="597"/>
      <c r="M13" s="611"/>
      <c r="N13" s="648"/>
      <c r="O13" s="649"/>
      <c r="P13" s="682"/>
      <c r="Q13" s="650"/>
      <c r="R13" s="649"/>
      <c r="S13" s="1182">
        <f>Q13+P13</f>
        <v>0</v>
      </c>
      <c r="T13" s="1182">
        <f>O13-S13</f>
        <v>0</v>
      </c>
      <c r="U13" s="644"/>
    </row>
    <row r="14" spans="1:21" s="585" customFormat="1" ht="19.5" x14ac:dyDescent="0.2">
      <c r="A14" s="597"/>
      <c r="B14" s="597"/>
      <c r="C14" s="597"/>
      <c r="D14" s="1175" t="str">
        <f>IF(ISBLANK(A14),"", "EMPG-S")</f>
        <v/>
      </c>
      <c r="E14" s="1175" t="str">
        <f>IF(ISBLANK(A14),"", "EMG")</f>
        <v/>
      </c>
      <c r="F14" s="597"/>
      <c r="G14" s="597"/>
      <c r="H14" s="611"/>
      <c r="I14" s="611"/>
      <c r="J14" s="611"/>
      <c r="K14" s="647"/>
      <c r="L14" s="597"/>
      <c r="M14" s="611"/>
      <c r="N14" s="648"/>
      <c r="O14" s="649"/>
      <c r="P14" s="682"/>
      <c r="Q14" s="650"/>
      <c r="R14" s="649"/>
      <c r="S14" s="1182">
        <f>Q14+P14</f>
        <v>0</v>
      </c>
      <c r="T14" s="1182">
        <f>O14-S14</f>
        <v>0</v>
      </c>
      <c r="U14" s="644"/>
    </row>
    <row r="15" spans="1:21" s="585" customFormat="1" ht="19.5" x14ac:dyDescent="0.2">
      <c r="A15" s="597"/>
      <c r="B15" s="597"/>
      <c r="C15" s="597"/>
      <c r="D15" s="1175" t="str">
        <f>IF(ISBLANK(A15),"", "EMPG-S")</f>
        <v/>
      </c>
      <c r="E15" s="1175" t="str">
        <f>IF(ISBLANK(A15),"", "EMG")</f>
        <v/>
      </c>
      <c r="F15" s="597"/>
      <c r="G15" s="597"/>
      <c r="H15" s="611"/>
      <c r="I15" s="611"/>
      <c r="J15" s="611"/>
      <c r="K15" s="647"/>
      <c r="L15" s="597"/>
      <c r="M15" s="611"/>
      <c r="N15" s="648"/>
      <c r="O15" s="649"/>
      <c r="P15" s="682"/>
      <c r="Q15" s="650"/>
      <c r="R15" s="649"/>
      <c r="S15" s="1182">
        <f>Q15+P15</f>
        <v>0</v>
      </c>
      <c r="T15" s="1182">
        <f>O15-S15</f>
        <v>0</v>
      </c>
      <c r="U15" s="644"/>
    </row>
    <row r="16" spans="1:21" s="585" customFormat="1" ht="19.5" x14ac:dyDescent="0.2">
      <c r="A16" s="597"/>
      <c r="B16" s="597"/>
      <c r="C16" s="597"/>
      <c r="D16" s="1175" t="str">
        <f t="shared" si="0"/>
        <v/>
      </c>
      <c r="E16" s="1175" t="str">
        <f t="shared" si="1"/>
        <v/>
      </c>
      <c r="F16" s="597"/>
      <c r="G16" s="597"/>
      <c r="H16" s="611"/>
      <c r="I16" s="611"/>
      <c r="J16" s="611"/>
      <c r="K16" s="647"/>
      <c r="L16" s="597"/>
      <c r="M16" s="611"/>
      <c r="N16" s="648"/>
      <c r="O16" s="649"/>
      <c r="P16" s="682"/>
      <c r="Q16" s="650"/>
      <c r="R16" s="649"/>
      <c r="S16" s="1182">
        <f t="shared" si="2"/>
        <v>0</v>
      </c>
      <c r="T16" s="1182">
        <f t="shared" si="3"/>
        <v>0</v>
      </c>
      <c r="U16" s="644"/>
    </row>
    <row r="17" spans="1:21" s="585" customFormat="1" ht="19.5" x14ac:dyDescent="0.2">
      <c r="A17" s="597"/>
      <c r="B17" s="597"/>
      <c r="C17" s="597"/>
      <c r="D17" s="1175" t="str">
        <f t="shared" si="0"/>
        <v/>
      </c>
      <c r="E17" s="1175" t="str">
        <f t="shared" si="1"/>
        <v/>
      </c>
      <c r="F17" s="597"/>
      <c r="G17" s="597"/>
      <c r="H17" s="611"/>
      <c r="I17" s="611"/>
      <c r="J17" s="611"/>
      <c r="K17" s="647"/>
      <c r="L17" s="597"/>
      <c r="M17" s="611"/>
      <c r="N17" s="648"/>
      <c r="O17" s="649"/>
      <c r="P17" s="682"/>
      <c r="Q17" s="650"/>
      <c r="R17" s="649"/>
      <c r="S17" s="1182">
        <f t="shared" si="2"/>
        <v>0</v>
      </c>
      <c r="T17" s="1182">
        <f t="shared" si="3"/>
        <v>0</v>
      </c>
      <c r="U17" s="644"/>
    </row>
    <row r="18" spans="1:21" s="585" customFormat="1" ht="19.5" x14ac:dyDescent="0.2">
      <c r="A18" s="597"/>
      <c r="B18" s="597"/>
      <c r="C18" s="597"/>
      <c r="D18" s="1175" t="str">
        <f>IF(ISBLANK(A18),"", "EMPG-S")</f>
        <v/>
      </c>
      <c r="E18" s="1175" t="str">
        <f>IF(ISBLANK(A18),"", "EMG")</f>
        <v/>
      </c>
      <c r="F18" s="597"/>
      <c r="G18" s="597"/>
      <c r="H18" s="611"/>
      <c r="I18" s="611"/>
      <c r="J18" s="611"/>
      <c r="K18" s="647"/>
      <c r="L18" s="597"/>
      <c r="M18" s="611"/>
      <c r="N18" s="648"/>
      <c r="O18" s="649"/>
      <c r="P18" s="682"/>
      <c r="Q18" s="650"/>
      <c r="R18" s="649"/>
      <c r="S18" s="1182">
        <f>Q18+P18</f>
        <v>0</v>
      </c>
      <c r="T18" s="1182">
        <f>O18-S18</f>
        <v>0</v>
      </c>
      <c r="U18" s="644"/>
    </row>
    <row r="19" spans="1:21" s="585" customFormat="1" ht="19.5" x14ac:dyDescent="0.2">
      <c r="A19" s="597"/>
      <c r="B19" s="597"/>
      <c r="C19" s="597"/>
      <c r="D19" s="1175" t="str">
        <f t="shared" si="0"/>
        <v/>
      </c>
      <c r="E19" s="1175" t="str">
        <f t="shared" si="1"/>
        <v/>
      </c>
      <c r="F19" s="597"/>
      <c r="G19" s="597"/>
      <c r="H19" s="611"/>
      <c r="I19" s="611"/>
      <c r="J19" s="611"/>
      <c r="K19" s="647"/>
      <c r="L19" s="597"/>
      <c r="M19" s="611"/>
      <c r="N19" s="648"/>
      <c r="O19" s="649"/>
      <c r="P19" s="682"/>
      <c r="Q19" s="650"/>
      <c r="R19" s="649"/>
      <c r="S19" s="1182">
        <f t="shared" si="2"/>
        <v>0</v>
      </c>
      <c r="T19" s="1182">
        <f t="shared" si="3"/>
        <v>0</v>
      </c>
      <c r="U19" s="644"/>
    </row>
    <row r="20" spans="1:21" s="585" customFormat="1" ht="19.5" x14ac:dyDescent="0.2">
      <c r="A20" s="597"/>
      <c r="B20" s="597"/>
      <c r="C20" s="597"/>
      <c r="D20" s="1175" t="str">
        <f t="shared" si="0"/>
        <v/>
      </c>
      <c r="E20" s="1175" t="str">
        <f t="shared" si="1"/>
        <v/>
      </c>
      <c r="F20" s="597"/>
      <c r="G20" s="597"/>
      <c r="H20" s="611"/>
      <c r="I20" s="611"/>
      <c r="J20" s="611"/>
      <c r="K20" s="647"/>
      <c r="L20" s="597"/>
      <c r="M20" s="611"/>
      <c r="N20" s="648"/>
      <c r="O20" s="649"/>
      <c r="P20" s="682"/>
      <c r="Q20" s="650"/>
      <c r="R20" s="649"/>
      <c r="S20" s="1182">
        <f t="shared" si="2"/>
        <v>0</v>
      </c>
      <c r="T20" s="1182">
        <f t="shared" si="3"/>
        <v>0</v>
      </c>
      <c r="U20" s="644"/>
    </row>
    <row r="21" spans="1:21" s="585" customFormat="1" ht="19.5" x14ac:dyDescent="0.2">
      <c r="A21" s="597"/>
      <c r="B21" s="597"/>
      <c r="C21" s="597"/>
      <c r="D21" s="1175" t="str">
        <f t="shared" si="0"/>
        <v/>
      </c>
      <c r="E21" s="1175" t="str">
        <f t="shared" si="1"/>
        <v/>
      </c>
      <c r="F21" s="597"/>
      <c r="G21" s="597"/>
      <c r="H21" s="611"/>
      <c r="I21" s="611"/>
      <c r="J21" s="611"/>
      <c r="K21" s="647"/>
      <c r="L21" s="597"/>
      <c r="M21" s="611"/>
      <c r="N21" s="648"/>
      <c r="O21" s="649"/>
      <c r="P21" s="682"/>
      <c r="Q21" s="650"/>
      <c r="R21" s="649"/>
      <c r="S21" s="1182">
        <f t="shared" si="2"/>
        <v>0</v>
      </c>
      <c r="T21" s="1182">
        <f t="shared" si="3"/>
        <v>0</v>
      </c>
      <c r="U21" s="644"/>
    </row>
    <row r="22" spans="1:21" s="585" customFormat="1" ht="19.5" x14ac:dyDescent="0.2">
      <c r="A22" s="597"/>
      <c r="B22" s="597"/>
      <c r="C22" s="597"/>
      <c r="D22" s="1175" t="str">
        <f t="shared" si="0"/>
        <v/>
      </c>
      <c r="E22" s="1175" t="str">
        <f t="shared" si="1"/>
        <v/>
      </c>
      <c r="F22" s="597"/>
      <c r="G22" s="597"/>
      <c r="H22" s="611"/>
      <c r="I22" s="611"/>
      <c r="J22" s="611"/>
      <c r="K22" s="647"/>
      <c r="L22" s="597"/>
      <c r="M22" s="611"/>
      <c r="N22" s="648"/>
      <c r="O22" s="649"/>
      <c r="P22" s="682"/>
      <c r="Q22" s="650"/>
      <c r="R22" s="649"/>
      <c r="S22" s="1182">
        <f t="shared" si="2"/>
        <v>0</v>
      </c>
      <c r="T22" s="1182">
        <f t="shared" si="3"/>
        <v>0</v>
      </c>
      <c r="U22" s="644"/>
    </row>
    <row r="23" spans="1:21" s="585" customFormat="1" ht="19.5" x14ac:dyDescent="0.2">
      <c r="A23" s="597"/>
      <c r="B23" s="597"/>
      <c r="C23" s="597"/>
      <c r="D23" s="1175" t="str">
        <f t="shared" si="0"/>
        <v/>
      </c>
      <c r="E23" s="1175" t="str">
        <f t="shared" si="1"/>
        <v/>
      </c>
      <c r="F23" s="597"/>
      <c r="G23" s="597"/>
      <c r="H23" s="611"/>
      <c r="I23" s="611"/>
      <c r="J23" s="611"/>
      <c r="K23" s="647"/>
      <c r="L23" s="597"/>
      <c r="M23" s="611"/>
      <c r="N23" s="648"/>
      <c r="O23" s="649"/>
      <c r="P23" s="682"/>
      <c r="Q23" s="650"/>
      <c r="R23" s="649"/>
      <c r="S23" s="1182">
        <f t="shared" si="2"/>
        <v>0</v>
      </c>
      <c r="T23" s="1182">
        <f t="shared" si="3"/>
        <v>0</v>
      </c>
      <c r="U23" s="644"/>
    </row>
    <row r="24" spans="1:21" s="585" customFormat="1" ht="19.5" x14ac:dyDescent="0.2">
      <c r="A24" s="597"/>
      <c r="B24" s="597"/>
      <c r="C24" s="597"/>
      <c r="D24" s="1175" t="str">
        <f t="shared" si="0"/>
        <v/>
      </c>
      <c r="E24" s="1175" t="str">
        <f t="shared" si="1"/>
        <v/>
      </c>
      <c r="F24" s="597"/>
      <c r="G24" s="597"/>
      <c r="H24" s="611"/>
      <c r="I24" s="611"/>
      <c r="J24" s="611"/>
      <c r="K24" s="647"/>
      <c r="L24" s="597"/>
      <c r="M24" s="611"/>
      <c r="N24" s="648"/>
      <c r="O24" s="649"/>
      <c r="P24" s="682"/>
      <c r="Q24" s="650"/>
      <c r="R24" s="649"/>
      <c r="S24" s="1182">
        <f t="shared" si="2"/>
        <v>0</v>
      </c>
      <c r="T24" s="1182">
        <f t="shared" si="3"/>
        <v>0</v>
      </c>
      <c r="U24" s="644"/>
    </row>
    <row r="25" spans="1:21" s="585" customFormat="1" ht="19.5" x14ac:dyDescent="0.2">
      <c r="A25" s="597"/>
      <c r="B25" s="597"/>
      <c r="C25" s="597"/>
      <c r="D25" s="1175" t="str">
        <f t="shared" si="0"/>
        <v/>
      </c>
      <c r="E25" s="1175" t="str">
        <f t="shared" si="1"/>
        <v/>
      </c>
      <c r="F25" s="597"/>
      <c r="G25" s="597"/>
      <c r="H25" s="611"/>
      <c r="I25" s="611"/>
      <c r="J25" s="611"/>
      <c r="K25" s="647"/>
      <c r="L25" s="597"/>
      <c r="M25" s="611"/>
      <c r="N25" s="648"/>
      <c r="O25" s="649"/>
      <c r="P25" s="682"/>
      <c r="Q25" s="650"/>
      <c r="R25" s="649"/>
      <c r="S25" s="1182">
        <f t="shared" si="2"/>
        <v>0</v>
      </c>
      <c r="T25" s="1182">
        <f t="shared" si="3"/>
        <v>0</v>
      </c>
      <c r="U25" s="644"/>
    </row>
    <row r="26" spans="1:21" s="585" customFormat="1" ht="19.5" x14ac:dyDescent="0.2">
      <c r="A26" s="597"/>
      <c r="B26" s="597"/>
      <c r="C26" s="597"/>
      <c r="D26" s="1175" t="str">
        <f t="shared" si="0"/>
        <v/>
      </c>
      <c r="E26" s="1175" t="str">
        <f t="shared" si="1"/>
        <v/>
      </c>
      <c r="F26" s="597"/>
      <c r="G26" s="597"/>
      <c r="H26" s="611"/>
      <c r="I26" s="611"/>
      <c r="J26" s="611"/>
      <c r="K26" s="647"/>
      <c r="L26" s="597"/>
      <c r="M26" s="611"/>
      <c r="N26" s="648"/>
      <c r="O26" s="649"/>
      <c r="P26" s="682"/>
      <c r="Q26" s="650"/>
      <c r="R26" s="649"/>
      <c r="S26" s="1182">
        <f t="shared" si="2"/>
        <v>0</v>
      </c>
      <c r="T26" s="1182">
        <f t="shared" si="3"/>
        <v>0</v>
      </c>
      <c r="U26" s="644"/>
    </row>
    <row r="27" spans="1:21" s="585" customFormat="1" ht="19.5" x14ac:dyDescent="0.2">
      <c r="A27" s="597"/>
      <c r="B27" s="597"/>
      <c r="C27" s="597"/>
      <c r="D27" s="1175" t="str">
        <f t="shared" si="0"/>
        <v/>
      </c>
      <c r="E27" s="1175" t="str">
        <f t="shared" si="1"/>
        <v/>
      </c>
      <c r="F27" s="597"/>
      <c r="G27" s="597"/>
      <c r="H27" s="611"/>
      <c r="I27" s="611"/>
      <c r="J27" s="611"/>
      <c r="K27" s="647"/>
      <c r="L27" s="597"/>
      <c r="M27" s="611"/>
      <c r="N27" s="648"/>
      <c r="O27" s="649"/>
      <c r="P27" s="682"/>
      <c r="Q27" s="650"/>
      <c r="R27" s="649"/>
      <c r="S27" s="1182">
        <f t="shared" si="2"/>
        <v>0</v>
      </c>
      <c r="T27" s="1182">
        <f t="shared" si="3"/>
        <v>0</v>
      </c>
      <c r="U27" s="644"/>
    </row>
    <row r="28" spans="1:21" s="585" customFormat="1" ht="19.5" x14ac:dyDescent="0.2">
      <c r="A28" s="597"/>
      <c r="B28" s="597"/>
      <c r="C28" s="597"/>
      <c r="D28" s="1175" t="str">
        <f t="shared" si="0"/>
        <v/>
      </c>
      <c r="E28" s="1175" t="str">
        <f t="shared" si="1"/>
        <v/>
      </c>
      <c r="F28" s="597"/>
      <c r="G28" s="597"/>
      <c r="H28" s="611"/>
      <c r="I28" s="611"/>
      <c r="J28" s="611"/>
      <c r="K28" s="647"/>
      <c r="L28" s="597"/>
      <c r="M28" s="611"/>
      <c r="N28" s="648"/>
      <c r="O28" s="649"/>
      <c r="P28" s="682"/>
      <c r="Q28" s="650"/>
      <c r="R28" s="649"/>
      <c r="S28" s="1182">
        <f t="shared" si="2"/>
        <v>0</v>
      </c>
      <c r="T28" s="1182">
        <f t="shared" si="3"/>
        <v>0</v>
      </c>
      <c r="U28" s="644"/>
    </row>
    <row r="29" spans="1:21" s="585" customFormat="1" ht="19.5" x14ac:dyDescent="0.2">
      <c r="A29" s="597"/>
      <c r="B29" s="597"/>
      <c r="C29" s="597"/>
      <c r="D29" s="1175" t="str">
        <f t="shared" si="0"/>
        <v/>
      </c>
      <c r="E29" s="1175" t="str">
        <f t="shared" si="1"/>
        <v/>
      </c>
      <c r="F29" s="597"/>
      <c r="G29" s="597"/>
      <c r="H29" s="611"/>
      <c r="I29" s="611"/>
      <c r="J29" s="611"/>
      <c r="K29" s="647"/>
      <c r="L29" s="597"/>
      <c r="M29" s="611"/>
      <c r="N29" s="648"/>
      <c r="O29" s="649"/>
      <c r="P29" s="682"/>
      <c r="Q29" s="650"/>
      <c r="R29" s="649"/>
      <c r="S29" s="1182">
        <f t="shared" si="2"/>
        <v>0</v>
      </c>
      <c r="T29" s="1182">
        <f t="shared" si="3"/>
        <v>0</v>
      </c>
      <c r="U29" s="644"/>
    </row>
    <row r="30" spans="1:21" s="585" customFormat="1" ht="19.5" x14ac:dyDescent="0.2">
      <c r="A30" s="597"/>
      <c r="B30" s="597"/>
      <c r="C30" s="597"/>
      <c r="D30" s="1175" t="str">
        <f t="shared" si="0"/>
        <v/>
      </c>
      <c r="E30" s="1175" t="str">
        <f t="shared" si="1"/>
        <v/>
      </c>
      <c r="F30" s="597"/>
      <c r="G30" s="597"/>
      <c r="H30" s="611"/>
      <c r="I30" s="611"/>
      <c r="J30" s="611"/>
      <c r="K30" s="647"/>
      <c r="L30" s="597"/>
      <c r="M30" s="611"/>
      <c r="N30" s="648"/>
      <c r="O30" s="649"/>
      <c r="P30" s="682"/>
      <c r="Q30" s="650"/>
      <c r="R30" s="649"/>
      <c r="S30" s="1182">
        <f t="shared" si="2"/>
        <v>0</v>
      </c>
      <c r="T30" s="1182">
        <f t="shared" si="3"/>
        <v>0</v>
      </c>
      <c r="U30" s="644"/>
    </row>
    <row r="31" spans="1:21" s="585" customFormat="1" ht="19.5" x14ac:dyDescent="0.2">
      <c r="A31" s="597"/>
      <c r="B31" s="597"/>
      <c r="C31" s="597"/>
      <c r="D31" s="1175" t="str">
        <f t="shared" si="0"/>
        <v/>
      </c>
      <c r="E31" s="1175" t="str">
        <f t="shared" si="1"/>
        <v/>
      </c>
      <c r="F31" s="597"/>
      <c r="G31" s="597"/>
      <c r="H31" s="611"/>
      <c r="I31" s="611"/>
      <c r="J31" s="611"/>
      <c r="K31" s="647"/>
      <c r="L31" s="597"/>
      <c r="M31" s="611"/>
      <c r="N31" s="648"/>
      <c r="O31" s="649"/>
      <c r="P31" s="682"/>
      <c r="Q31" s="650"/>
      <c r="R31" s="649"/>
      <c r="S31" s="1182">
        <f t="shared" si="2"/>
        <v>0</v>
      </c>
      <c r="T31" s="1182">
        <f t="shared" si="3"/>
        <v>0</v>
      </c>
      <c r="U31" s="644"/>
    </row>
    <row r="32" spans="1:21" s="585" customFormat="1" ht="19.5" x14ac:dyDescent="0.2">
      <c r="A32" s="597"/>
      <c r="B32" s="597"/>
      <c r="C32" s="597"/>
      <c r="D32" s="1175" t="str">
        <f t="shared" si="0"/>
        <v/>
      </c>
      <c r="E32" s="1175" t="str">
        <f t="shared" si="1"/>
        <v/>
      </c>
      <c r="F32" s="597"/>
      <c r="G32" s="597"/>
      <c r="H32" s="611"/>
      <c r="I32" s="611"/>
      <c r="J32" s="611"/>
      <c r="K32" s="647"/>
      <c r="L32" s="597"/>
      <c r="M32" s="611"/>
      <c r="N32" s="648"/>
      <c r="O32" s="649"/>
      <c r="P32" s="682"/>
      <c r="Q32" s="650"/>
      <c r="R32" s="649"/>
      <c r="S32" s="1182">
        <f t="shared" si="2"/>
        <v>0</v>
      </c>
      <c r="T32" s="1182">
        <f t="shared" si="3"/>
        <v>0</v>
      </c>
      <c r="U32" s="644"/>
    </row>
    <row r="33" spans="1:21" s="585" customFormat="1" ht="19.5" x14ac:dyDescent="0.2">
      <c r="A33" s="597"/>
      <c r="B33" s="597"/>
      <c r="C33" s="597"/>
      <c r="D33" s="1175" t="str">
        <f t="shared" si="0"/>
        <v/>
      </c>
      <c r="E33" s="1175" t="str">
        <f t="shared" si="1"/>
        <v/>
      </c>
      <c r="F33" s="597"/>
      <c r="G33" s="597"/>
      <c r="H33" s="611"/>
      <c r="I33" s="611"/>
      <c r="J33" s="611"/>
      <c r="K33" s="647"/>
      <c r="L33" s="597"/>
      <c r="M33" s="611"/>
      <c r="N33" s="648"/>
      <c r="O33" s="649"/>
      <c r="P33" s="682"/>
      <c r="Q33" s="650"/>
      <c r="R33" s="649"/>
      <c r="S33" s="1182">
        <f t="shared" si="2"/>
        <v>0</v>
      </c>
      <c r="T33" s="1182">
        <f t="shared" si="3"/>
        <v>0</v>
      </c>
      <c r="U33" s="644"/>
    </row>
    <row r="34" spans="1:21" s="585" customFormat="1" ht="19.5" x14ac:dyDescent="0.2">
      <c r="A34" s="597"/>
      <c r="B34" s="597"/>
      <c r="C34" s="597"/>
      <c r="D34" s="1175" t="str">
        <f t="shared" si="0"/>
        <v/>
      </c>
      <c r="E34" s="1175" t="str">
        <f t="shared" si="1"/>
        <v/>
      </c>
      <c r="F34" s="597"/>
      <c r="G34" s="597"/>
      <c r="H34" s="611"/>
      <c r="I34" s="611"/>
      <c r="J34" s="611"/>
      <c r="K34" s="647"/>
      <c r="L34" s="597"/>
      <c r="M34" s="611"/>
      <c r="N34" s="648"/>
      <c r="O34" s="649"/>
      <c r="P34" s="682"/>
      <c r="Q34" s="650"/>
      <c r="R34" s="649"/>
      <c r="S34" s="1182">
        <f t="shared" si="2"/>
        <v>0</v>
      </c>
      <c r="T34" s="1182">
        <f t="shared" si="3"/>
        <v>0</v>
      </c>
      <c r="U34" s="644"/>
    </row>
    <row r="35" spans="1:21" s="646" customFormat="1" ht="19.5" x14ac:dyDescent="0.2">
      <c r="A35" s="597"/>
      <c r="B35" s="597"/>
      <c r="C35" s="597"/>
      <c r="D35" s="1175" t="str">
        <f t="shared" si="0"/>
        <v/>
      </c>
      <c r="E35" s="1175" t="str">
        <f t="shared" si="1"/>
        <v/>
      </c>
      <c r="F35" s="597"/>
      <c r="G35" s="597"/>
      <c r="H35" s="611"/>
      <c r="I35" s="611"/>
      <c r="J35" s="611"/>
      <c r="K35" s="647"/>
      <c r="L35" s="597"/>
      <c r="M35" s="611"/>
      <c r="N35" s="648"/>
      <c r="O35" s="649"/>
      <c r="P35" s="682"/>
      <c r="Q35" s="650"/>
      <c r="R35" s="649"/>
      <c r="S35" s="1182">
        <f t="shared" si="2"/>
        <v>0</v>
      </c>
      <c r="T35" s="1182">
        <f t="shared" si="3"/>
        <v>0</v>
      </c>
      <c r="U35" s="645"/>
    </row>
    <row r="36" spans="1:21" s="646" customFormat="1" ht="19.5" x14ac:dyDescent="0.2">
      <c r="A36" s="597"/>
      <c r="B36" s="597"/>
      <c r="C36" s="597"/>
      <c r="D36" s="1175" t="str">
        <f t="shared" si="0"/>
        <v/>
      </c>
      <c r="E36" s="1175" t="str">
        <f t="shared" si="1"/>
        <v/>
      </c>
      <c r="F36" s="597"/>
      <c r="G36" s="597"/>
      <c r="H36" s="611"/>
      <c r="I36" s="611"/>
      <c r="J36" s="611"/>
      <c r="K36" s="647"/>
      <c r="L36" s="597"/>
      <c r="M36" s="611"/>
      <c r="N36" s="648"/>
      <c r="O36" s="649"/>
      <c r="P36" s="682"/>
      <c r="Q36" s="650"/>
      <c r="R36" s="649"/>
      <c r="S36" s="1182">
        <f t="shared" si="2"/>
        <v>0</v>
      </c>
      <c r="T36" s="1182">
        <f t="shared" si="3"/>
        <v>0</v>
      </c>
      <c r="U36" s="645"/>
    </row>
    <row r="37" spans="1:21" s="646" customFormat="1" ht="19.5" x14ac:dyDescent="0.2">
      <c r="A37" s="597"/>
      <c r="B37" s="597"/>
      <c r="C37" s="597"/>
      <c r="D37" s="1175" t="str">
        <f t="shared" si="0"/>
        <v/>
      </c>
      <c r="E37" s="1175" t="str">
        <f t="shared" si="1"/>
        <v/>
      </c>
      <c r="F37" s="597"/>
      <c r="G37" s="597"/>
      <c r="H37" s="611"/>
      <c r="I37" s="611"/>
      <c r="J37" s="611"/>
      <c r="K37" s="647"/>
      <c r="L37" s="597"/>
      <c r="M37" s="611"/>
      <c r="N37" s="648"/>
      <c r="O37" s="649"/>
      <c r="P37" s="682"/>
      <c r="Q37" s="650"/>
      <c r="R37" s="649"/>
      <c r="S37" s="1182">
        <f t="shared" si="2"/>
        <v>0</v>
      </c>
      <c r="T37" s="1182">
        <f t="shared" si="3"/>
        <v>0</v>
      </c>
      <c r="U37" s="645"/>
    </row>
    <row r="38" spans="1:21" s="646" customFormat="1" ht="19.5" x14ac:dyDescent="0.2">
      <c r="A38" s="597"/>
      <c r="B38" s="597"/>
      <c r="C38" s="597"/>
      <c r="D38" s="1175" t="str">
        <f t="shared" si="0"/>
        <v/>
      </c>
      <c r="E38" s="1175" t="str">
        <f t="shared" si="1"/>
        <v/>
      </c>
      <c r="F38" s="597"/>
      <c r="G38" s="597"/>
      <c r="H38" s="611"/>
      <c r="I38" s="611"/>
      <c r="J38" s="611"/>
      <c r="K38" s="647"/>
      <c r="L38" s="597"/>
      <c r="M38" s="611"/>
      <c r="N38" s="648"/>
      <c r="O38" s="649"/>
      <c r="P38" s="682"/>
      <c r="Q38" s="650"/>
      <c r="R38" s="649"/>
      <c r="S38" s="1182">
        <f t="shared" si="2"/>
        <v>0</v>
      </c>
      <c r="T38" s="1182">
        <f t="shared" si="3"/>
        <v>0</v>
      </c>
      <c r="U38" s="645"/>
    </row>
    <row r="39" spans="1:21" s="646" customFormat="1" ht="19.5" x14ac:dyDescent="0.2">
      <c r="A39" s="597"/>
      <c r="B39" s="597"/>
      <c r="C39" s="597"/>
      <c r="D39" s="1175" t="str">
        <f t="shared" si="0"/>
        <v/>
      </c>
      <c r="E39" s="1175" t="str">
        <f t="shared" si="1"/>
        <v/>
      </c>
      <c r="F39" s="597"/>
      <c r="G39" s="597"/>
      <c r="H39" s="611"/>
      <c r="I39" s="611"/>
      <c r="J39" s="611"/>
      <c r="K39" s="647"/>
      <c r="L39" s="597"/>
      <c r="M39" s="611"/>
      <c r="N39" s="648"/>
      <c r="O39" s="649"/>
      <c r="P39" s="682"/>
      <c r="Q39" s="650"/>
      <c r="R39" s="649"/>
      <c r="S39" s="1182">
        <f t="shared" si="2"/>
        <v>0</v>
      </c>
      <c r="T39" s="1182">
        <f t="shared" si="3"/>
        <v>0</v>
      </c>
      <c r="U39" s="645"/>
    </row>
    <row r="40" spans="1:21" s="646" customFormat="1" ht="19.5" x14ac:dyDescent="0.2">
      <c r="A40" s="597"/>
      <c r="B40" s="597"/>
      <c r="C40" s="597"/>
      <c r="D40" s="1175" t="str">
        <f t="shared" si="0"/>
        <v/>
      </c>
      <c r="E40" s="1175" t="str">
        <f t="shared" si="1"/>
        <v/>
      </c>
      <c r="F40" s="597"/>
      <c r="G40" s="597"/>
      <c r="H40" s="611"/>
      <c r="I40" s="611"/>
      <c r="J40" s="611"/>
      <c r="K40" s="647"/>
      <c r="L40" s="597"/>
      <c r="M40" s="611"/>
      <c r="N40" s="648"/>
      <c r="O40" s="649"/>
      <c r="P40" s="682"/>
      <c r="Q40" s="650"/>
      <c r="R40" s="649"/>
      <c r="S40" s="1182">
        <f t="shared" si="2"/>
        <v>0</v>
      </c>
      <c r="T40" s="1182">
        <f t="shared" si="3"/>
        <v>0</v>
      </c>
      <c r="U40" s="645"/>
    </row>
    <row r="41" spans="1:21" s="646" customFormat="1" ht="19.5" x14ac:dyDescent="0.2">
      <c r="A41" s="597"/>
      <c r="B41" s="597"/>
      <c r="C41" s="597"/>
      <c r="D41" s="1175" t="str">
        <f t="shared" si="0"/>
        <v/>
      </c>
      <c r="E41" s="1175" t="str">
        <f t="shared" si="1"/>
        <v/>
      </c>
      <c r="F41" s="597"/>
      <c r="G41" s="597"/>
      <c r="H41" s="611"/>
      <c r="I41" s="611"/>
      <c r="J41" s="611"/>
      <c r="K41" s="647"/>
      <c r="L41" s="597"/>
      <c r="M41" s="611"/>
      <c r="N41" s="648"/>
      <c r="O41" s="649"/>
      <c r="P41" s="682"/>
      <c r="Q41" s="650"/>
      <c r="R41" s="649"/>
      <c r="S41" s="1182">
        <f t="shared" si="2"/>
        <v>0</v>
      </c>
      <c r="T41" s="1182">
        <f t="shared" si="3"/>
        <v>0</v>
      </c>
      <c r="U41" s="645"/>
    </row>
    <row r="42" spans="1:21" s="646" customFormat="1" ht="19.5" x14ac:dyDescent="0.2">
      <c r="A42" s="597"/>
      <c r="B42" s="597"/>
      <c r="C42" s="597"/>
      <c r="D42" s="1175" t="str">
        <f t="shared" si="0"/>
        <v/>
      </c>
      <c r="E42" s="1175" t="str">
        <f t="shared" si="1"/>
        <v/>
      </c>
      <c r="F42" s="597"/>
      <c r="G42" s="597"/>
      <c r="H42" s="611"/>
      <c r="I42" s="611"/>
      <c r="J42" s="611"/>
      <c r="K42" s="647"/>
      <c r="L42" s="597"/>
      <c r="M42" s="611"/>
      <c r="N42" s="648"/>
      <c r="O42" s="649"/>
      <c r="P42" s="682"/>
      <c r="Q42" s="650"/>
      <c r="R42" s="649"/>
      <c r="S42" s="1182">
        <f t="shared" si="2"/>
        <v>0</v>
      </c>
      <c r="T42" s="1182">
        <f t="shared" si="3"/>
        <v>0</v>
      </c>
      <c r="U42" s="645"/>
    </row>
    <row r="43" spans="1:21" s="646" customFormat="1" ht="19.5" x14ac:dyDescent="0.2">
      <c r="A43" s="597"/>
      <c r="B43" s="597"/>
      <c r="C43" s="597"/>
      <c r="D43" s="1175" t="str">
        <f t="shared" si="0"/>
        <v/>
      </c>
      <c r="E43" s="1175" t="str">
        <f t="shared" si="1"/>
        <v/>
      </c>
      <c r="F43" s="597"/>
      <c r="G43" s="597"/>
      <c r="H43" s="611"/>
      <c r="I43" s="611"/>
      <c r="J43" s="611"/>
      <c r="K43" s="647"/>
      <c r="L43" s="597"/>
      <c r="M43" s="611"/>
      <c r="N43" s="648"/>
      <c r="O43" s="649"/>
      <c r="P43" s="682"/>
      <c r="Q43" s="650"/>
      <c r="R43" s="649"/>
      <c r="S43" s="1182">
        <f t="shared" si="2"/>
        <v>0</v>
      </c>
      <c r="T43" s="1182">
        <f t="shared" si="3"/>
        <v>0</v>
      </c>
      <c r="U43" s="645"/>
    </row>
    <row r="44" spans="1:21" s="646" customFormat="1" ht="19.5" x14ac:dyDescent="0.2">
      <c r="A44" s="597"/>
      <c r="B44" s="597"/>
      <c r="C44" s="597"/>
      <c r="D44" s="1175" t="str">
        <f t="shared" si="0"/>
        <v/>
      </c>
      <c r="E44" s="1175" t="str">
        <f t="shared" si="1"/>
        <v/>
      </c>
      <c r="F44" s="597"/>
      <c r="G44" s="597"/>
      <c r="H44" s="611"/>
      <c r="I44" s="611"/>
      <c r="J44" s="611"/>
      <c r="K44" s="647"/>
      <c r="L44" s="597"/>
      <c r="M44" s="611"/>
      <c r="N44" s="648"/>
      <c r="O44" s="649"/>
      <c r="P44" s="682"/>
      <c r="Q44" s="650"/>
      <c r="R44" s="649"/>
      <c r="S44" s="1182">
        <f t="shared" si="2"/>
        <v>0</v>
      </c>
      <c r="T44" s="1182">
        <f t="shared" si="3"/>
        <v>0</v>
      </c>
      <c r="U44" s="645"/>
    </row>
    <row r="45" spans="1:21" s="646" customFormat="1" ht="19.5" x14ac:dyDescent="0.2">
      <c r="A45" s="597"/>
      <c r="B45" s="597"/>
      <c r="C45" s="597"/>
      <c r="D45" s="1175" t="str">
        <f t="shared" si="0"/>
        <v/>
      </c>
      <c r="E45" s="1175" t="str">
        <f t="shared" si="1"/>
        <v/>
      </c>
      <c r="F45" s="597"/>
      <c r="G45" s="597"/>
      <c r="H45" s="611"/>
      <c r="I45" s="611"/>
      <c r="J45" s="611"/>
      <c r="K45" s="647"/>
      <c r="L45" s="597"/>
      <c r="M45" s="611"/>
      <c r="N45" s="648"/>
      <c r="O45" s="649"/>
      <c r="P45" s="682"/>
      <c r="Q45" s="650"/>
      <c r="R45" s="649"/>
      <c r="S45" s="1182">
        <f t="shared" si="2"/>
        <v>0</v>
      </c>
      <c r="T45" s="1182">
        <f t="shared" si="3"/>
        <v>0</v>
      </c>
      <c r="U45" s="645"/>
    </row>
    <row r="46" spans="1:21" s="646" customFormat="1" ht="19.5" x14ac:dyDescent="0.2">
      <c r="A46" s="597"/>
      <c r="B46" s="597"/>
      <c r="C46" s="597"/>
      <c r="D46" s="1175" t="str">
        <f t="shared" ref="D46:D77" si="4">IF(ISBLANK(A46),"", "EMPG-S")</f>
        <v/>
      </c>
      <c r="E46" s="1175" t="str">
        <f t="shared" ref="E46:E77" si="5">IF(ISBLANK(A46),"", "EMG")</f>
        <v/>
      </c>
      <c r="F46" s="597"/>
      <c r="G46" s="597"/>
      <c r="H46" s="611"/>
      <c r="I46" s="611"/>
      <c r="J46" s="611"/>
      <c r="K46" s="647"/>
      <c r="L46" s="597"/>
      <c r="M46" s="611"/>
      <c r="N46" s="648"/>
      <c r="O46" s="649"/>
      <c r="P46" s="682"/>
      <c r="Q46" s="650"/>
      <c r="R46" s="649"/>
      <c r="S46" s="1182">
        <f t="shared" ref="S46:S77" si="6">Q46+P46</f>
        <v>0</v>
      </c>
      <c r="T46" s="1182">
        <f t="shared" ref="T46:T77" si="7">O46-S46</f>
        <v>0</v>
      </c>
      <c r="U46" s="645"/>
    </row>
    <row r="47" spans="1:21" s="646" customFormat="1" ht="19.5" x14ac:dyDescent="0.2">
      <c r="A47" s="597"/>
      <c r="B47" s="597"/>
      <c r="C47" s="597"/>
      <c r="D47" s="1175" t="str">
        <f t="shared" si="4"/>
        <v/>
      </c>
      <c r="E47" s="1175" t="str">
        <f t="shared" si="5"/>
        <v/>
      </c>
      <c r="F47" s="597"/>
      <c r="G47" s="597"/>
      <c r="H47" s="611"/>
      <c r="I47" s="611"/>
      <c r="J47" s="611"/>
      <c r="K47" s="647"/>
      <c r="L47" s="597"/>
      <c r="M47" s="611"/>
      <c r="N47" s="648"/>
      <c r="O47" s="649"/>
      <c r="P47" s="682"/>
      <c r="Q47" s="650"/>
      <c r="R47" s="649"/>
      <c r="S47" s="1182">
        <f t="shared" si="6"/>
        <v>0</v>
      </c>
      <c r="T47" s="1182">
        <f t="shared" si="7"/>
        <v>0</v>
      </c>
      <c r="U47" s="645"/>
    </row>
    <row r="48" spans="1:21" s="646" customFormat="1" ht="19.5" x14ac:dyDescent="0.2">
      <c r="A48" s="597"/>
      <c r="B48" s="597"/>
      <c r="C48" s="597"/>
      <c r="D48" s="1175" t="str">
        <f t="shared" si="4"/>
        <v/>
      </c>
      <c r="E48" s="1175" t="str">
        <f t="shared" si="5"/>
        <v/>
      </c>
      <c r="F48" s="597"/>
      <c r="G48" s="597"/>
      <c r="H48" s="611"/>
      <c r="I48" s="611"/>
      <c r="J48" s="611"/>
      <c r="K48" s="647"/>
      <c r="L48" s="597"/>
      <c r="M48" s="611"/>
      <c r="N48" s="648"/>
      <c r="O48" s="649"/>
      <c r="P48" s="682"/>
      <c r="Q48" s="650"/>
      <c r="R48" s="649"/>
      <c r="S48" s="1182">
        <f t="shared" si="6"/>
        <v>0</v>
      </c>
      <c r="T48" s="1182">
        <f t="shared" si="7"/>
        <v>0</v>
      </c>
      <c r="U48" s="645"/>
    </row>
    <row r="49" spans="1:21" s="646" customFormat="1" ht="19.5" x14ac:dyDescent="0.2">
      <c r="A49" s="597"/>
      <c r="B49" s="597"/>
      <c r="C49" s="597"/>
      <c r="D49" s="1175" t="str">
        <f t="shared" si="4"/>
        <v/>
      </c>
      <c r="E49" s="1175" t="str">
        <f t="shared" si="5"/>
        <v/>
      </c>
      <c r="F49" s="597"/>
      <c r="G49" s="597"/>
      <c r="H49" s="611"/>
      <c r="I49" s="611"/>
      <c r="J49" s="611"/>
      <c r="K49" s="647"/>
      <c r="L49" s="597"/>
      <c r="M49" s="611"/>
      <c r="N49" s="648"/>
      <c r="O49" s="649"/>
      <c r="P49" s="682"/>
      <c r="Q49" s="650"/>
      <c r="R49" s="649"/>
      <c r="S49" s="1182">
        <f t="shared" si="6"/>
        <v>0</v>
      </c>
      <c r="T49" s="1182">
        <f t="shared" si="7"/>
        <v>0</v>
      </c>
      <c r="U49" s="645"/>
    </row>
    <row r="50" spans="1:21" s="646" customFormat="1" ht="19.5" x14ac:dyDescent="0.2">
      <c r="A50" s="597"/>
      <c r="B50" s="597"/>
      <c r="C50" s="597"/>
      <c r="D50" s="1175" t="str">
        <f t="shared" si="4"/>
        <v/>
      </c>
      <c r="E50" s="1175" t="str">
        <f t="shared" si="5"/>
        <v/>
      </c>
      <c r="F50" s="597"/>
      <c r="G50" s="597"/>
      <c r="H50" s="611"/>
      <c r="I50" s="611"/>
      <c r="J50" s="611"/>
      <c r="K50" s="647"/>
      <c r="L50" s="597"/>
      <c r="M50" s="611"/>
      <c r="N50" s="648"/>
      <c r="O50" s="649"/>
      <c r="P50" s="682"/>
      <c r="Q50" s="650"/>
      <c r="R50" s="649"/>
      <c r="S50" s="1182">
        <f t="shared" si="6"/>
        <v>0</v>
      </c>
      <c r="T50" s="1182">
        <f t="shared" si="7"/>
        <v>0</v>
      </c>
      <c r="U50" s="645"/>
    </row>
    <row r="51" spans="1:21" s="646" customFormat="1" ht="19.5" x14ac:dyDescent="0.2">
      <c r="A51" s="597"/>
      <c r="B51" s="597"/>
      <c r="C51" s="597"/>
      <c r="D51" s="1175" t="str">
        <f t="shared" si="4"/>
        <v/>
      </c>
      <c r="E51" s="1175" t="str">
        <f t="shared" si="5"/>
        <v/>
      </c>
      <c r="F51" s="597"/>
      <c r="G51" s="597"/>
      <c r="H51" s="611"/>
      <c r="I51" s="611"/>
      <c r="J51" s="611"/>
      <c r="K51" s="647"/>
      <c r="L51" s="597"/>
      <c r="M51" s="611"/>
      <c r="N51" s="648"/>
      <c r="O51" s="649"/>
      <c r="P51" s="682"/>
      <c r="Q51" s="650"/>
      <c r="R51" s="649"/>
      <c r="S51" s="1182">
        <f t="shared" si="6"/>
        <v>0</v>
      </c>
      <c r="T51" s="1182">
        <f t="shared" si="7"/>
        <v>0</v>
      </c>
      <c r="U51" s="645"/>
    </row>
    <row r="52" spans="1:21" s="646" customFormat="1" ht="19.5" x14ac:dyDescent="0.2">
      <c r="A52" s="597"/>
      <c r="B52" s="597"/>
      <c r="C52" s="597"/>
      <c r="D52" s="1175" t="str">
        <f t="shared" si="4"/>
        <v/>
      </c>
      <c r="E52" s="1175" t="str">
        <f t="shared" si="5"/>
        <v/>
      </c>
      <c r="F52" s="597"/>
      <c r="G52" s="597"/>
      <c r="H52" s="611"/>
      <c r="I52" s="611"/>
      <c r="J52" s="611"/>
      <c r="K52" s="647"/>
      <c r="L52" s="597"/>
      <c r="M52" s="611"/>
      <c r="N52" s="648"/>
      <c r="O52" s="649"/>
      <c r="P52" s="682"/>
      <c r="Q52" s="650"/>
      <c r="R52" s="649"/>
      <c r="S52" s="1182">
        <f t="shared" si="6"/>
        <v>0</v>
      </c>
      <c r="T52" s="1182">
        <f t="shared" si="7"/>
        <v>0</v>
      </c>
      <c r="U52" s="645"/>
    </row>
    <row r="53" spans="1:21" s="646" customFormat="1" ht="19.5" x14ac:dyDescent="0.2">
      <c r="A53" s="597"/>
      <c r="B53" s="597"/>
      <c r="C53" s="597"/>
      <c r="D53" s="1175" t="str">
        <f t="shared" si="4"/>
        <v/>
      </c>
      <c r="E53" s="1175" t="str">
        <f t="shared" si="5"/>
        <v/>
      </c>
      <c r="F53" s="597"/>
      <c r="G53" s="597"/>
      <c r="H53" s="611"/>
      <c r="I53" s="611"/>
      <c r="J53" s="611"/>
      <c r="K53" s="647"/>
      <c r="L53" s="597"/>
      <c r="M53" s="611"/>
      <c r="N53" s="648"/>
      <c r="O53" s="649"/>
      <c r="P53" s="682"/>
      <c r="Q53" s="650"/>
      <c r="R53" s="649"/>
      <c r="S53" s="1182">
        <f t="shared" si="6"/>
        <v>0</v>
      </c>
      <c r="T53" s="1182">
        <f t="shared" si="7"/>
        <v>0</v>
      </c>
      <c r="U53" s="645"/>
    </row>
    <row r="54" spans="1:21" s="646" customFormat="1" ht="19.5" x14ac:dyDescent="0.2">
      <c r="A54" s="597"/>
      <c r="B54" s="597"/>
      <c r="C54" s="597"/>
      <c r="D54" s="1175" t="str">
        <f t="shared" si="4"/>
        <v/>
      </c>
      <c r="E54" s="1175" t="str">
        <f t="shared" si="5"/>
        <v/>
      </c>
      <c r="F54" s="597"/>
      <c r="G54" s="597"/>
      <c r="H54" s="611"/>
      <c r="I54" s="611"/>
      <c r="J54" s="611"/>
      <c r="K54" s="647"/>
      <c r="L54" s="597"/>
      <c r="M54" s="611"/>
      <c r="N54" s="648"/>
      <c r="O54" s="649"/>
      <c r="P54" s="682"/>
      <c r="Q54" s="650"/>
      <c r="R54" s="649"/>
      <c r="S54" s="1182">
        <f t="shared" si="6"/>
        <v>0</v>
      </c>
      <c r="T54" s="1182">
        <f t="shared" si="7"/>
        <v>0</v>
      </c>
      <c r="U54" s="645"/>
    </row>
    <row r="55" spans="1:21" s="646" customFormat="1" ht="19.5" x14ac:dyDescent="0.2">
      <c r="A55" s="597"/>
      <c r="B55" s="597"/>
      <c r="C55" s="597"/>
      <c r="D55" s="1175" t="str">
        <f t="shared" si="4"/>
        <v/>
      </c>
      <c r="E55" s="1175" t="str">
        <f t="shared" si="5"/>
        <v/>
      </c>
      <c r="F55" s="597"/>
      <c r="G55" s="597"/>
      <c r="H55" s="611"/>
      <c r="I55" s="611"/>
      <c r="J55" s="611"/>
      <c r="K55" s="647"/>
      <c r="L55" s="597"/>
      <c r="M55" s="611"/>
      <c r="N55" s="648"/>
      <c r="O55" s="649"/>
      <c r="P55" s="682"/>
      <c r="Q55" s="650"/>
      <c r="R55" s="649"/>
      <c r="S55" s="1182">
        <f t="shared" si="6"/>
        <v>0</v>
      </c>
      <c r="T55" s="1182">
        <f t="shared" si="7"/>
        <v>0</v>
      </c>
      <c r="U55" s="645"/>
    </row>
    <row r="56" spans="1:21" s="646" customFormat="1" ht="19.5" x14ac:dyDescent="0.2">
      <c r="A56" s="597"/>
      <c r="B56" s="597"/>
      <c r="C56" s="597"/>
      <c r="D56" s="1175" t="str">
        <f t="shared" si="4"/>
        <v/>
      </c>
      <c r="E56" s="1175" t="str">
        <f t="shared" si="5"/>
        <v/>
      </c>
      <c r="F56" s="597"/>
      <c r="G56" s="597"/>
      <c r="H56" s="611"/>
      <c r="I56" s="611"/>
      <c r="J56" s="611"/>
      <c r="K56" s="647"/>
      <c r="L56" s="597"/>
      <c r="M56" s="611"/>
      <c r="N56" s="648"/>
      <c r="O56" s="649"/>
      <c r="P56" s="682"/>
      <c r="Q56" s="650"/>
      <c r="R56" s="649"/>
      <c r="S56" s="1182">
        <f t="shared" si="6"/>
        <v>0</v>
      </c>
      <c r="T56" s="1182">
        <f t="shared" si="7"/>
        <v>0</v>
      </c>
      <c r="U56" s="645"/>
    </row>
    <row r="57" spans="1:21" s="646" customFormat="1" ht="19.5" x14ac:dyDescent="0.2">
      <c r="A57" s="597"/>
      <c r="B57" s="597"/>
      <c r="C57" s="597"/>
      <c r="D57" s="1175" t="str">
        <f t="shared" si="4"/>
        <v/>
      </c>
      <c r="E57" s="1175" t="str">
        <f t="shared" si="5"/>
        <v/>
      </c>
      <c r="F57" s="597"/>
      <c r="G57" s="597"/>
      <c r="H57" s="611"/>
      <c r="I57" s="611"/>
      <c r="J57" s="611"/>
      <c r="K57" s="647"/>
      <c r="L57" s="597"/>
      <c r="M57" s="611"/>
      <c r="N57" s="648"/>
      <c r="O57" s="649"/>
      <c r="P57" s="682"/>
      <c r="Q57" s="650"/>
      <c r="R57" s="649"/>
      <c r="S57" s="1182">
        <f t="shared" si="6"/>
        <v>0</v>
      </c>
      <c r="T57" s="1182">
        <f t="shared" si="7"/>
        <v>0</v>
      </c>
      <c r="U57" s="645"/>
    </row>
    <row r="58" spans="1:21" s="646" customFormat="1" ht="19.5" x14ac:dyDescent="0.2">
      <c r="A58" s="597"/>
      <c r="B58" s="597"/>
      <c r="C58" s="597"/>
      <c r="D58" s="1175" t="str">
        <f t="shared" si="4"/>
        <v/>
      </c>
      <c r="E58" s="1175" t="str">
        <f t="shared" si="5"/>
        <v/>
      </c>
      <c r="F58" s="597"/>
      <c r="G58" s="597"/>
      <c r="H58" s="611"/>
      <c r="I58" s="611"/>
      <c r="J58" s="611"/>
      <c r="K58" s="647"/>
      <c r="L58" s="597"/>
      <c r="M58" s="611"/>
      <c r="N58" s="648"/>
      <c r="O58" s="649"/>
      <c r="P58" s="682"/>
      <c r="Q58" s="650"/>
      <c r="R58" s="649"/>
      <c r="S58" s="1182">
        <f t="shared" si="6"/>
        <v>0</v>
      </c>
      <c r="T58" s="1182">
        <f t="shared" si="7"/>
        <v>0</v>
      </c>
      <c r="U58" s="645"/>
    </row>
    <row r="59" spans="1:21" s="646" customFormat="1" ht="19.5" x14ac:dyDescent="0.2">
      <c r="A59" s="597"/>
      <c r="B59" s="597"/>
      <c r="C59" s="597"/>
      <c r="D59" s="1175" t="str">
        <f t="shared" si="4"/>
        <v/>
      </c>
      <c r="E59" s="1175" t="str">
        <f t="shared" si="5"/>
        <v/>
      </c>
      <c r="F59" s="597"/>
      <c r="G59" s="597"/>
      <c r="H59" s="611"/>
      <c r="I59" s="611"/>
      <c r="J59" s="611"/>
      <c r="K59" s="647"/>
      <c r="L59" s="597"/>
      <c r="M59" s="611"/>
      <c r="N59" s="648"/>
      <c r="O59" s="649"/>
      <c r="P59" s="682"/>
      <c r="Q59" s="650"/>
      <c r="R59" s="649"/>
      <c r="S59" s="1182">
        <f t="shared" si="6"/>
        <v>0</v>
      </c>
      <c r="T59" s="1182">
        <f t="shared" si="7"/>
        <v>0</v>
      </c>
      <c r="U59" s="645"/>
    </row>
    <row r="60" spans="1:21" s="646" customFormat="1" ht="19.5" x14ac:dyDescent="0.2">
      <c r="A60" s="597"/>
      <c r="B60" s="597"/>
      <c r="C60" s="597"/>
      <c r="D60" s="1175" t="str">
        <f t="shared" si="4"/>
        <v/>
      </c>
      <c r="E60" s="1175" t="str">
        <f t="shared" si="5"/>
        <v/>
      </c>
      <c r="F60" s="597"/>
      <c r="G60" s="597"/>
      <c r="H60" s="611"/>
      <c r="I60" s="611"/>
      <c r="J60" s="611"/>
      <c r="K60" s="647"/>
      <c r="L60" s="597"/>
      <c r="M60" s="611"/>
      <c r="N60" s="648"/>
      <c r="O60" s="649"/>
      <c r="P60" s="682"/>
      <c r="Q60" s="650"/>
      <c r="R60" s="649"/>
      <c r="S60" s="1182">
        <f t="shared" si="6"/>
        <v>0</v>
      </c>
      <c r="T60" s="1182">
        <f t="shared" si="7"/>
        <v>0</v>
      </c>
      <c r="U60" s="645"/>
    </row>
    <row r="61" spans="1:21" s="646" customFormat="1" ht="19.5" x14ac:dyDescent="0.2">
      <c r="A61" s="597"/>
      <c r="B61" s="597"/>
      <c r="C61" s="597"/>
      <c r="D61" s="1175" t="str">
        <f t="shared" si="4"/>
        <v/>
      </c>
      <c r="E61" s="1175" t="str">
        <f t="shared" si="5"/>
        <v/>
      </c>
      <c r="F61" s="597"/>
      <c r="G61" s="597"/>
      <c r="H61" s="611"/>
      <c r="I61" s="611"/>
      <c r="J61" s="611"/>
      <c r="K61" s="647"/>
      <c r="L61" s="597"/>
      <c r="M61" s="611"/>
      <c r="N61" s="648"/>
      <c r="O61" s="649"/>
      <c r="P61" s="682"/>
      <c r="Q61" s="650"/>
      <c r="R61" s="649"/>
      <c r="S61" s="1182">
        <f t="shared" si="6"/>
        <v>0</v>
      </c>
      <c r="T61" s="1182">
        <f t="shared" si="7"/>
        <v>0</v>
      </c>
      <c r="U61" s="645"/>
    </row>
    <row r="62" spans="1:21" s="646" customFormat="1" ht="19.5" x14ac:dyDescent="0.2">
      <c r="A62" s="597"/>
      <c r="B62" s="597"/>
      <c r="C62" s="597"/>
      <c r="D62" s="1175" t="str">
        <f t="shared" si="4"/>
        <v/>
      </c>
      <c r="E62" s="1175" t="str">
        <f t="shared" si="5"/>
        <v/>
      </c>
      <c r="F62" s="597"/>
      <c r="G62" s="597"/>
      <c r="H62" s="611"/>
      <c r="I62" s="611"/>
      <c r="J62" s="611"/>
      <c r="K62" s="647"/>
      <c r="L62" s="597"/>
      <c r="M62" s="611"/>
      <c r="N62" s="648"/>
      <c r="O62" s="649"/>
      <c r="P62" s="682"/>
      <c r="Q62" s="650"/>
      <c r="R62" s="649"/>
      <c r="S62" s="1182">
        <f t="shared" si="6"/>
        <v>0</v>
      </c>
      <c r="T62" s="1182">
        <f t="shared" si="7"/>
        <v>0</v>
      </c>
      <c r="U62" s="645"/>
    </row>
    <row r="63" spans="1:21" s="646" customFormat="1" ht="19.5" x14ac:dyDescent="0.2">
      <c r="A63" s="597"/>
      <c r="B63" s="597"/>
      <c r="C63" s="597"/>
      <c r="D63" s="1175" t="str">
        <f t="shared" si="4"/>
        <v/>
      </c>
      <c r="E63" s="1175" t="str">
        <f t="shared" si="5"/>
        <v/>
      </c>
      <c r="F63" s="597"/>
      <c r="G63" s="597"/>
      <c r="H63" s="611"/>
      <c r="I63" s="611"/>
      <c r="J63" s="611"/>
      <c r="K63" s="647"/>
      <c r="L63" s="597"/>
      <c r="M63" s="611"/>
      <c r="N63" s="648"/>
      <c r="O63" s="649"/>
      <c r="P63" s="682"/>
      <c r="Q63" s="650"/>
      <c r="R63" s="649"/>
      <c r="S63" s="1182">
        <f t="shared" si="6"/>
        <v>0</v>
      </c>
      <c r="T63" s="1182">
        <f t="shared" si="7"/>
        <v>0</v>
      </c>
      <c r="U63" s="645"/>
    </row>
    <row r="64" spans="1:21" s="646" customFormat="1" ht="19.5" x14ac:dyDescent="0.2">
      <c r="A64" s="597"/>
      <c r="B64" s="597"/>
      <c r="C64" s="597"/>
      <c r="D64" s="1175" t="str">
        <f t="shared" si="4"/>
        <v/>
      </c>
      <c r="E64" s="1175" t="str">
        <f t="shared" si="5"/>
        <v/>
      </c>
      <c r="F64" s="597"/>
      <c r="G64" s="597"/>
      <c r="H64" s="611"/>
      <c r="I64" s="611"/>
      <c r="J64" s="611"/>
      <c r="K64" s="647"/>
      <c r="L64" s="597"/>
      <c r="M64" s="611"/>
      <c r="N64" s="648"/>
      <c r="O64" s="649"/>
      <c r="P64" s="682"/>
      <c r="Q64" s="650"/>
      <c r="R64" s="649"/>
      <c r="S64" s="1182">
        <f t="shared" si="6"/>
        <v>0</v>
      </c>
      <c r="T64" s="1182">
        <f t="shared" si="7"/>
        <v>0</v>
      </c>
      <c r="U64" s="645"/>
    </row>
    <row r="65" spans="1:21" s="646" customFormat="1" ht="19.5" x14ac:dyDescent="0.2">
      <c r="A65" s="597"/>
      <c r="B65" s="597"/>
      <c r="C65" s="597"/>
      <c r="D65" s="1175" t="str">
        <f t="shared" si="4"/>
        <v/>
      </c>
      <c r="E65" s="1175" t="str">
        <f t="shared" si="5"/>
        <v/>
      </c>
      <c r="F65" s="597"/>
      <c r="G65" s="597"/>
      <c r="H65" s="611"/>
      <c r="I65" s="611"/>
      <c r="J65" s="611"/>
      <c r="K65" s="647"/>
      <c r="L65" s="597"/>
      <c r="M65" s="611"/>
      <c r="N65" s="648"/>
      <c r="O65" s="649"/>
      <c r="P65" s="682"/>
      <c r="Q65" s="650"/>
      <c r="R65" s="649"/>
      <c r="S65" s="1182">
        <f t="shared" si="6"/>
        <v>0</v>
      </c>
      <c r="T65" s="1182">
        <f t="shared" si="7"/>
        <v>0</v>
      </c>
      <c r="U65" s="645"/>
    </row>
    <row r="66" spans="1:21" s="646" customFormat="1" ht="19.5" x14ac:dyDescent="0.2">
      <c r="A66" s="597"/>
      <c r="B66" s="597"/>
      <c r="C66" s="597"/>
      <c r="D66" s="1175" t="str">
        <f t="shared" si="4"/>
        <v/>
      </c>
      <c r="E66" s="1175" t="str">
        <f t="shared" si="5"/>
        <v/>
      </c>
      <c r="F66" s="597"/>
      <c r="G66" s="597"/>
      <c r="H66" s="611"/>
      <c r="I66" s="611"/>
      <c r="J66" s="611"/>
      <c r="K66" s="647"/>
      <c r="L66" s="597"/>
      <c r="M66" s="611"/>
      <c r="N66" s="648"/>
      <c r="O66" s="649"/>
      <c r="P66" s="682"/>
      <c r="Q66" s="650"/>
      <c r="R66" s="649"/>
      <c r="S66" s="1182">
        <f t="shared" si="6"/>
        <v>0</v>
      </c>
      <c r="T66" s="1182">
        <f t="shared" si="7"/>
        <v>0</v>
      </c>
      <c r="U66" s="645"/>
    </row>
    <row r="67" spans="1:21" s="646" customFormat="1" ht="19.5" x14ac:dyDescent="0.2">
      <c r="A67" s="597"/>
      <c r="B67" s="597"/>
      <c r="C67" s="597"/>
      <c r="D67" s="1175" t="str">
        <f t="shared" si="4"/>
        <v/>
      </c>
      <c r="E67" s="1175" t="str">
        <f t="shared" si="5"/>
        <v/>
      </c>
      <c r="F67" s="597"/>
      <c r="G67" s="597"/>
      <c r="H67" s="611"/>
      <c r="I67" s="611"/>
      <c r="J67" s="611"/>
      <c r="K67" s="647"/>
      <c r="L67" s="597"/>
      <c r="M67" s="611"/>
      <c r="N67" s="648"/>
      <c r="O67" s="649"/>
      <c r="P67" s="682"/>
      <c r="Q67" s="650"/>
      <c r="R67" s="649"/>
      <c r="S67" s="1182">
        <f t="shared" si="6"/>
        <v>0</v>
      </c>
      <c r="T67" s="1182">
        <f t="shared" si="7"/>
        <v>0</v>
      </c>
      <c r="U67" s="645"/>
    </row>
    <row r="68" spans="1:21" s="646" customFormat="1" ht="19.5" x14ac:dyDescent="0.2">
      <c r="A68" s="597"/>
      <c r="B68" s="597"/>
      <c r="C68" s="597"/>
      <c r="D68" s="1175" t="str">
        <f t="shared" si="4"/>
        <v/>
      </c>
      <c r="E68" s="1175" t="str">
        <f t="shared" si="5"/>
        <v/>
      </c>
      <c r="F68" s="597"/>
      <c r="G68" s="597"/>
      <c r="H68" s="611"/>
      <c r="I68" s="611"/>
      <c r="J68" s="611"/>
      <c r="K68" s="647"/>
      <c r="L68" s="597"/>
      <c r="M68" s="611"/>
      <c r="N68" s="648"/>
      <c r="O68" s="649"/>
      <c r="P68" s="682"/>
      <c r="Q68" s="650"/>
      <c r="R68" s="649"/>
      <c r="S68" s="1182">
        <f t="shared" si="6"/>
        <v>0</v>
      </c>
      <c r="T68" s="1182">
        <f t="shared" si="7"/>
        <v>0</v>
      </c>
      <c r="U68" s="645"/>
    </row>
    <row r="69" spans="1:21" s="646" customFormat="1" ht="19.5" x14ac:dyDescent="0.2">
      <c r="A69" s="597"/>
      <c r="B69" s="597"/>
      <c r="C69" s="597"/>
      <c r="D69" s="1175" t="str">
        <f t="shared" si="4"/>
        <v/>
      </c>
      <c r="E69" s="1175" t="str">
        <f t="shared" si="5"/>
        <v/>
      </c>
      <c r="F69" s="597"/>
      <c r="G69" s="597"/>
      <c r="H69" s="611"/>
      <c r="I69" s="611"/>
      <c r="J69" s="611"/>
      <c r="K69" s="647"/>
      <c r="L69" s="597"/>
      <c r="M69" s="611"/>
      <c r="N69" s="648"/>
      <c r="O69" s="649"/>
      <c r="P69" s="682"/>
      <c r="Q69" s="650"/>
      <c r="R69" s="649"/>
      <c r="S69" s="1182">
        <f t="shared" si="6"/>
        <v>0</v>
      </c>
      <c r="T69" s="1182">
        <f t="shared" si="7"/>
        <v>0</v>
      </c>
      <c r="U69" s="645"/>
    </row>
    <row r="70" spans="1:21" s="646" customFormat="1" ht="19.5" x14ac:dyDescent="0.2">
      <c r="A70" s="597"/>
      <c r="B70" s="597"/>
      <c r="C70" s="597"/>
      <c r="D70" s="1175" t="str">
        <f t="shared" si="4"/>
        <v/>
      </c>
      <c r="E70" s="1175" t="str">
        <f t="shared" si="5"/>
        <v/>
      </c>
      <c r="F70" s="597"/>
      <c r="G70" s="597"/>
      <c r="H70" s="611"/>
      <c r="I70" s="611"/>
      <c r="J70" s="611"/>
      <c r="K70" s="647"/>
      <c r="L70" s="597"/>
      <c r="M70" s="611"/>
      <c r="N70" s="648"/>
      <c r="O70" s="649"/>
      <c r="P70" s="682"/>
      <c r="Q70" s="650"/>
      <c r="R70" s="649"/>
      <c r="S70" s="1182">
        <f t="shared" si="6"/>
        <v>0</v>
      </c>
      <c r="T70" s="1182">
        <f t="shared" si="7"/>
        <v>0</v>
      </c>
      <c r="U70" s="645"/>
    </row>
    <row r="71" spans="1:21" s="646" customFormat="1" ht="19.5" x14ac:dyDescent="0.2">
      <c r="A71" s="597"/>
      <c r="B71" s="597"/>
      <c r="C71" s="597"/>
      <c r="D71" s="1175" t="str">
        <f t="shared" si="4"/>
        <v/>
      </c>
      <c r="E71" s="1175" t="str">
        <f t="shared" si="5"/>
        <v/>
      </c>
      <c r="F71" s="597"/>
      <c r="G71" s="597"/>
      <c r="H71" s="611"/>
      <c r="I71" s="611"/>
      <c r="J71" s="611"/>
      <c r="K71" s="647"/>
      <c r="L71" s="597"/>
      <c r="M71" s="611"/>
      <c r="N71" s="648"/>
      <c r="O71" s="649"/>
      <c r="P71" s="682"/>
      <c r="Q71" s="650"/>
      <c r="R71" s="649"/>
      <c r="S71" s="1182">
        <f t="shared" si="6"/>
        <v>0</v>
      </c>
      <c r="T71" s="1182">
        <f t="shared" si="7"/>
        <v>0</v>
      </c>
      <c r="U71" s="645"/>
    </row>
    <row r="72" spans="1:21" s="646" customFormat="1" ht="19.5" x14ac:dyDescent="0.2">
      <c r="A72" s="597"/>
      <c r="B72" s="597"/>
      <c r="C72" s="597"/>
      <c r="D72" s="1175" t="str">
        <f t="shared" si="4"/>
        <v/>
      </c>
      <c r="E72" s="1175" t="str">
        <f t="shared" si="5"/>
        <v/>
      </c>
      <c r="F72" s="597"/>
      <c r="G72" s="597"/>
      <c r="H72" s="611"/>
      <c r="I72" s="611"/>
      <c r="J72" s="611"/>
      <c r="K72" s="647"/>
      <c r="L72" s="597"/>
      <c r="M72" s="611"/>
      <c r="N72" s="648"/>
      <c r="O72" s="649"/>
      <c r="P72" s="682"/>
      <c r="Q72" s="650"/>
      <c r="R72" s="649"/>
      <c r="S72" s="1182">
        <f t="shared" si="6"/>
        <v>0</v>
      </c>
      <c r="T72" s="1182">
        <f t="shared" si="7"/>
        <v>0</v>
      </c>
      <c r="U72" s="645"/>
    </row>
    <row r="73" spans="1:21" s="646" customFormat="1" ht="19.5" x14ac:dyDescent="0.2">
      <c r="A73" s="597"/>
      <c r="B73" s="597"/>
      <c r="C73" s="597"/>
      <c r="D73" s="1175" t="str">
        <f t="shared" si="4"/>
        <v/>
      </c>
      <c r="E73" s="1175" t="str">
        <f t="shared" si="5"/>
        <v/>
      </c>
      <c r="F73" s="597"/>
      <c r="G73" s="597"/>
      <c r="H73" s="611"/>
      <c r="I73" s="611"/>
      <c r="J73" s="611"/>
      <c r="K73" s="647"/>
      <c r="L73" s="597"/>
      <c r="M73" s="611"/>
      <c r="N73" s="648"/>
      <c r="O73" s="649"/>
      <c r="P73" s="682"/>
      <c r="Q73" s="650"/>
      <c r="R73" s="649"/>
      <c r="S73" s="1182">
        <f t="shared" si="6"/>
        <v>0</v>
      </c>
      <c r="T73" s="1182">
        <f t="shared" si="7"/>
        <v>0</v>
      </c>
      <c r="U73" s="645"/>
    </row>
    <row r="74" spans="1:21" s="646" customFormat="1" ht="19.5" x14ac:dyDescent="0.2">
      <c r="A74" s="597"/>
      <c r="B74" s="597"/>
      <c r="C74" s="597"/>
      <c r="D74" s="1175" t="str">
        <f t="shared" si="4"/>
        <v/>
      </c>
      <c r="E74" s="1175" t="str">
        <f t="shared" si="5"/>
        <v/>
      </c>
      <c r="F74" s="597"/>
      <c r="G74" s="597"/>
      <c r="H74" s="611"/>
      <c r="I74" s="611"/>
      <c r="J74" s="611"/>
      <c r="K74" s="647"/>
      <c r="L74" s="597"/>
      <c r="M74" s="611"/>
      <c r="N74" s="648"/>
      <c r="O74" s="649"/>
      <c r="P74" s="682"/>
      <c r="Q74" s="650"/>
      <c r="R74" s="649"/>
      <c r="S74" s="1182">
        <f t="shared" si="6"/>
        <v>0</v>
      </c>
      <c r="T74" s="1182">
        <f t="shared" si="7"/>
        <v>0</v>
      </c>
      <c r="U74" s="645"/>
    </row>
    <row r="75" spans="1:21" s="646" customFormat="1" ht="19.5" x14ac:dyDescent="0.2">
      <c r="A75" s="597"/>
      <c r="B75" s="597"/>
      <c r="C75" s="597"/>
      <c r="D75" s="1175" t="str">
        <f t="shared" si="4"/>
        <v/>
      </c>
      <c r="E75" s="1175" t="str">
        <f t="shared" si="5"/>
        <v/>
      </c>
      <c r="F75" s="597"/>
      <c r="G75" s="597"/>
      <c r="H75" s="611"/>
      <c r="I75" s="611"/>
      <c r="J75" s="611"/>
      <c r="K75" s="647"/>
      <c r="L75" s="597"/>
      <c r="M75" s="611"/>
      <c r="N75" s="648"/>
      <c r="O75" s="649"/>
      <c r="P75" s="682"/>
      <c r="Q75" s="650"/>
      <c r="R75" s="649"/>
      <c r="S75" s="1182">
        <f t="shared" si="6"/>
        <v>0</v>
      </c>
      <c r="T75" s="1182">
        <f t="shared" si="7"/>
        <v>0</v>
      </c>
      <c r="U75" s="645"/>
    </row>
    <row r="76" spans="1:21" s="646" customFormat="1" ht="19.5" x14ac:dyDescent="0.2">
      <c r="A76" s="597"/>
      <c r="B76" s="597"/>
      <c r="C76" s="597"/>
      <c r="D76" s="1175" t="str">
        <f t="shared" si="4"/>
        <v/>
      </c>
      <c r="E76" s="1175" t="str">
        <f t="shared" si="5"/>
        <v/>
      </c>
      <c r="F76" s="597"/>
      <c r="G76" s="597"/>
      <c r="H76" s="611"/>
      <c r="I76" s="611"/>
      <c r="J76" s="611"/>
      <c r="K76" s="647"/>
      <c r="L76" s="597"/>
      <c r="M76" s="611"/>
      <c r="N76" s="648"/>
      <c r="O76" s="649"/>
      <c r="P76" s="682"/>
      <c r="Q76" s="650"/>
      <c r="R76" s="649"/>
      <c r="S76" s="1182">
        <f t="shared" si="6"/>
        <v>0</v>
      </c>
      <c r="T76" s="1182">
        <f t="shared" si="7"/>
        <v>0</v>
      </c>
      <c r="U76" s="645"/>
    </row>
    <row r="77" spans="1:21" s="646" customFormat="1" ht="19.5" x14ac:dyDescent="0.2">
      <c r="A77" s="597"/>
      <c r="B77" s="597"/>
      <c r="C77" s="597"/>
      <c r="D77" s="1175" t="str">
        <f t="shared" si="4"/>
        <v/>
      </c>
      <c r="E77" s="1175" t="str">
        <f t="shared" si="5"/>
        <v/>
      </c>
      <c r="F77" s="597"/>
      <c r="G77" s="597"/>
      <c r="H77" s="611"/>
      <c r="I77" s="611"/>
      <c r="J77" s="611"/>
      <c r="K77" s="647"/>
      <c r="L77" s="597"/>
      <c r="M77" s="611"/>
      <c r="N77" s="648"/>
      <c r="O77" s="649"/>
      <c r="P77" s="682"/>
      <c r="Q77" s="650"/>
      <c r="R77" s="649"/>
      <c r="S77" s="1182">
        <f t="shared" si="6"/>
        <v>0</v>
      </c>
      <c r="T77" s="1182">
        <f t="shared" si="7"/>
        <v>0</v>
      </c>
      <c r="U77" s="645"/>
    </row>
    <row r="78" spans="1:21" s="646" customFormat="1" ht="19.5" x14ac:dyDescent="0.2">
      <c r="A78" s="597"/>
      <c r="B78" s="597"/>
      <c r="C78" s="597"/>
      <c r="D78" s="1175" t="str">
        <f t="shared" ref="D78:D109" si="8">IF(ISBLANK(A78),"", "EMPG-S")</f>
        <v/>
      </c>
      <c r="E78" s="1175" t="str">
        <f t="shared" ref="E78:E109" si="9">IF(ISBLANK(A78),"", "EMG")</f>
        <v/>
      </c>
      <c r="F78" s="597"/>
      <c r="G78" s="597"/>
      <c r="H78" s="611"/>
      <c r="I78" s="611"/>
      <c r="J78" s="611"/>
      <c r="K78" s="647"/>
      <c r="L78" s="597"/>
      <c r="M78" s="611"/>
      <c r="N78" s="648"/>
      <c r="O78" s="649"/>
      <c r="P78" s="682"/>
      <c r="Q78" s="650"/>
      <c r="R78" s="649"/>
      <c r="S78" s="1182">
        <f t="shared" ref="S78:S109" si="10">Q78+P78</f>
        <v>0</v>
      </c>
      <c r="T78" s="1182">
        <f t="shared" ref="T78:T109" si="11">O78-S78</f>
        <v>0</v>
      </c>
      <c r="U78" s="645"/>
    </row>
    <row r="79" spans="1:21" s="646" customFormat="1" ht="19.5" x14ac:dyDescent="0.2">
      <c r="A79" s="597"/>
      <c r="B79" s="597"/>
      <c r="C79" s="597"/>
      <c r="D79" s="1175" t="str">
        <f t="shared" si="8"/>
        <v/>
      </c>
      <c r="E79" s="1175" t="str">
        <f t="shared" si="9"/>
        <v/>
      </c>
      <c r="F79" s="597"/>
      <c r="G79" s="597"/>
      <c r="H79" s="611"/>
      <c r="I79" s="611"/>
      <c r="J79" s="611"/>
      <c r="K79" s="647"/>
      <c r="L79" s="597"/>
      <c r="M79" s="611"/>
      <c r="N79" s="648"/>
      <c r="O79" s="649"/>
      <c r="P79" s="682"/>
      <c r="Q79" s="650"/>
      <c r="R79" s="649"/>
      <c r="S79" s="1182">
        <f t="shared" si="10"/>
        <v>0</v>
      </c>
      <c r="T79" s="1182">
        <f t="shared" si="11"/>
        <v>0</v>
      </c>
      <c r="U79" s="645"/>
    </row>
    <row r="80" spans="1:21" s="646" customFormat="1" ht="19.5" x14ac:dyDescent="0.2">
      <c r="A80" s="597"/>
      <c r="B80" s="597"/>
      <c r="C80" s="597"/>
      <c r="D80" s="1175" t="str">
        <f t="shared" si="8"/>
        <v/>
      </c>
      <c r="E80" s="1175" t="str">
        <f t="shared" si="9"/>
        <v/>
      </c>
      <c r="F80" s="597"/>
      <c r="G80" s="597"/>
      <c r="H80" s="611"/>
      <c r="I80" s="611"/>
      <c r="J80" s="611"/>
      <c r="K80" s="647"/>
      <c r="L80" s="597"/>
      <c r="M80" s="611"/>
      <c r="N80" s="648"/>
      <c r="O80" s="649"/>
      <c r="P80" s="682"/>
      <c r="Q80" s="650"/>
      <c r="R80" s="649"/>
      <c r="S80" s="1182">
        <f t="shared" si="10"/>
        <v>0</v>
      </c>
      <c r="T80" s="1182">
        <f t="shared" si="11"/>
        <v>0</v>
      </c>
      <c r="U80" s="645"/>
    </row>
    <row r="81" spans="1:21" s="646" customFormat="1" ht="19.5" x14ac:dyDescent="0.2">
      <c r="A81" s="597"/>
      <c r="B81" s="597"/>
      <c r="C81" s="597"/>
      <c r="D81" s="1175" t="str">
        <f t="shared" si="8"/>
        <v/>
      </c>
      <c r="E81" s="1175" t="str">
        <f t="shared" si="9"/>
        <v/>
      </c>
      <c r="F81" s="597"/>
      <c r="G81" s="597"/>
      <c r="H81" s="611"/>
      <c r="I81" s="611"/>
      <c r="J81" s="611"/>
      <c r="K81" s="647"/>
      <c r="L81" s="597"/>
      <c r="M81" s="611"/>
      <c r="N81" s="648"/>
      <c r="O81" s="649"/>
      <c r="P81" s="682"/>
      <c r="Q81" s="650"/>
      <c r="R81" s="649"/>
      <c r="S81" s="1182">
        <f t="shared" si="10"/>
        <v>0</v>
      </c>
      <c r="T81" s="1182">
        <f t="shared" si="11"/>
        <v>0</v>
      </c>
      <c r="U81" s="645"/>
    </row>
    <row r="82" spans="1:21" s="646" customFormat="1" ht="19.5" x14ac:dyDescent="0.2">
      <c r="A82" s="597"/>
      <c r="B82" s="597"/>
      <c r="C82" s="597"/>
      <c r="D82" s="1175" t="str">
        <f t="shared" si="8"/>
        <v/>
      </c>
      <c r="E82" s="1175" t="str">
        <f t="shared" si="9"/>
        <v/>
      </c>
      <c r="F82" s="597"/>
      <c r="G82" s="597"/>
      <c r="H82" s="611"/>
      <c r="I82" s="611"/>
      <c r="J82" s="611"/>
      <c r="K82" s="647"/>
      <c r="L82" s="597"/>
      <c r="M82" s="611"/>
      <c r="N82" s="648"/>
      <c r="O82" s="649"/>
      <c r="P82" s="682"/>
      <c r="Q82" s="650"/>
      <c r="R82" s="649"/>
      <c r="S82" s="1182">
        <f t="shared" si="10"/>
        <v>0</v>
      </c>
      <c r="T82" s="1182">
        <f t="shared" si="11"/>
        <v>0</v>
      </c>
      <c r="U82" s="645"/>
    </row>
    <row r="83" spans="1:21" s="646" customFormat="1" ht="19.5" x14ac:dyDescent="0.2">
      <c r="A83" s="597"/>
      <c r="B83" s="597"/>
      <c r="C83" s="597"/>
      <c r="D83" s="1175" t="str">
        <f t="shared" si="8"/>
        <v/>
      </c>
      <c r="E83" s="1175" t="str">
        <f t="shared" si="9"/>
        <v/>
      </c>
      <c r="F83" s="597"/>
      <c r="G83" s="597"/>
      <c r="H83" s="611"/>
      <c r="I83" s="611"/>
      <c r="J83" s="611"/>
      <c r="K83" s="647"/>
      <c r="L83" s="597"/>
      <c r="M83" s="611"/>
      <c r="N83" s="648"/>
      <c r="O83" s="649"/>
      <c r="P83" s="682"/>
      <c r="Q83" s="650"/>
      <c r="R83" s="649"/>
      <c r="S83" s="1182">
        <f t="shared" si="10"/>
        <v>0</v>
      </c>
      <c r="T83" s="1182">
        <f t="shared" si="11"/>
        <v>0</v>
      </c>
      <c r="U83" s="645"/>
    </row>
    <row r="84" spans="1:21" s="646" customFormat="1" ht="19.5" x14ac:dyDescent="0.2">
      <c r="A84" s="597"/>
      <c r="B84" s="597"/>
      <c r="C84" s="597"/>
      <c r="D84" s="1175" t="str">
        <f t="shared" si="8"/>
        <v/>
      </c>
      <c r="E84" s="1175" t="str">
        <f t="shared" si="9"/>
        <v/>
      </c>
      <c r="F84" s="597"/>
      <c r="G84" s="597"/>
      <c r="H84" s="611"/>
      <c r="I84" s="611"/>
      <c r="J84" s="611"/>
      <c r="K84" s="647"/>
      <c r="L84" s="597"/>
      <c r="M84" s="611"/>
      <c r="N84" s="648"/>
      <c r="O84" s="649"/>
      <c r="P84" s="682"/>
      <c r="Q84" s="650"/>
      <c r="R84" s="649"/>
      <c r="S84" s="1182">
        <f t="shared" si="10"/>
        <v>0</v>
      </c>
      <c r="T84" s="1182">
        <f t="shared" si="11"/>
        <v>0</v>
      </c>
      <c r="U84" s="645"/>
    </row>
    <row r="85" spans="1:21" s="646" customFormat="1" ht="19.5" x14ac:dyDescent="0.2">
      <c r="A85" s="597"/>
      <c r="B85" s="597"/>
      <c r="C85" s="597"/>
      <c r="D85" s="1175" t="str">
        <f t="shared" si="8"/>
        <v/>
      </c>
      <c r="E85" s="1175" t="str">
        <f t="shared" si="9"/>
        <v/>
      </c>
      <c r="F85" s="597"/>
      <c r="G85" s="597"/>
      <c r="H85" s="611"/>
      <c r="I85" s="611"/>
      <c r="J85" s="611"/>
      <c r="K85" s="647"/>
      <c r="L85" s="597"/>
      <c r="M85" s="611"/>
      <c r="N85" s="648"/>
      <c r="O85" s="649"/>
      <c r="P85" s="682"/>
      <c r="Q85" s="650"/>
      <c r="R85" s="649"/>
      <c r="S85" s="1182">
        <f t="shared" si="10"/>
        <v>0</v>
      </c>
      <c r="T85" s="1182">
        <f t="shared" si="11"/>
        <v>0</v>
      </c>
      <c r="U85" s="645"/>
    </row>
    <row r="86" spans="1:21" s="646" customFormat="1" ht="19.5" x14ac:dyDescent="0.2">
      <c r="A86" s="597"/>
      <c r="B86" s="597"/>
      <c r="C86" s="597"/>
      <c r="D86" s="1175" t="str">
        <f t="shared" si="8"/>
        <v/>
      </c>
      <c r="E86" s="1175" t="str">
        <f t="shared" si="9"/>
        <v/>
      </c>
      <c r="F86" s="597"/>
      <c r="G86" s="597"/>
      <c r="H86" s="611"/>
      <c r="I86" s="611"/>
      <c r="J86" s="611"/>
      <c r="K86" s="647"/>
      <c r="L86" s="597"/>
      <c r="M86" s="611"/>
      <c r="N86" s="648"/>
      <c r="O86" s="649"/>
      <c r="P86" s="682"/>
      <c r="Q86" s="650"/>
      <c r="R86" s="649"/>
      <c r="S86" s="1182">
        <f t="shared" si="10"/>
        <v>0</v>
      </c>
      <c r="T86" s="1182">
        <f t="shared" si="11"/>
        <v>0</v>
      </c>
      <c r="U86" s="645"/>
    </row>
    <row r="87" spans="1:21" s="646" customFormat="1" ht="19.5" x14ac:dyDescent="0.2">
      <c r="A87" s="597"/>
      <c r="B87" s="597"/>
      <c r="C87" s="597"/>
      <c r="D87" s="1175" t="str">
        <f t="shared" si="8"/>
        <v/>
      </c>
      <c r="E87" s="1175" t="str">
        <f t="shared" si="9"/>
        <v/>
      </c>
      <c r="F87" s="597"/>
      <c r="G87" s="597"/>
      <c r="H87" s="611"/>
      <c r="I87" s="611"/>
      <c r="J87" s="611"/>
      <c r="K87" s="647"/>
      <c r="L87" s="597"/>
      <c r="M87" s="611"/>
      <c r="N87" s="648"/>
      <c r="O87" s="649"/>
      <c r="P87" s="682"/>
      <c r="Q87" s="650"/>
      <c r="R87" s="649"/>
      <c r="S87" s="1182">
        <f t="shared" si="10"/>
        <v>0</v>
      </c>
      <c r="T87" s="1182">
        <f t="shared" si="11"/>
        <v>0</v>
      </c>
      <c r="U87" s="645"/>
    </row>
    <row r="88" spans="1:21" s="646" customFormat="1" ht="19.5" x14ac:dyDescent="0.2">
      <c r="A88" s="597"/>
      <c r="B88" s="597"/>
      <c r="C88" s="597"/>
      <c r="D88" s="1175" t="str">
        <f t="shared" si="8"/>
        <v/>
      </c>
      <c r="E88" s="1175" t="str">
        <f t="shared" si="9"/>
        <v/>
      </c>
      <c r="F88" s="597"/>
      <c r="G88" s="597"/>
      <c r="H88" s="611"/>
      <c r="I88" s="611"/>
      <c r="J88" s="611"/>
      <c r="K88" s="647"/>
      <c r="L88" s="597"/>
      <c r="M88" s="611"/>
      <c r="N88" s="648"/>
      <c r="O88" s="649"/>
      <c r="P88" s="682"/>
      <c r="Q88" s="650"/>
      <c r="R88" s="649"/>
      <c r="S88" s="1182">
        <f t="shared" si="10"/>
        <v>0</v>
      </c>
      <c r="T88" s="1182">
        <f t="shared" si="11"/>
        <v>0</v>
      </c>
      <c r="U88" s="645"/>
    </row>
    <row r="89" spans="1:21" s="646" customFormat="1" ht="19.5" x14ac:dyDescent="0.2">
      <c r="A89" s="597"/>
      <c r="B89" s="597"/>
      <c r="C89" s="597"/>
      <c r="D89" s="1175" t="str">
        <f t="shared" si="8"/>
        <v/>
      </c>
      <c r="E89" s="1175" t="str">
        <f t="shared" si="9"/>
        <v/>
      </c>
      <c r="F89" s="597"/>
      <c r="G89" s="597"/>
      <c r="H89" s="611"/>
      <c r="I89" s="611"/>
      <c r="J89" s="611"/>
      <c r="K89" s="647"/>
      <c r="L89" s="597"/>
      <c r="M89" s="611"/>
      <c r="N89" s="648"/>
      <c r="O89" s="649"/>
      <c r="P89" s="682"/>
      <c r="Q89" s="650"/>
      <c r="R89" s="649"/>
      <c r="S89" s="1182">
        <f t="shared" si="10"/>
        <v>0</v>
      </c>
      <c r="T89" s="1182">
        <f t="shared" si="11"/>
        <v>0</v>
      </c>
      <c r="U89" s="645"/>
    </row>
    <row r="90" spans="1:21" s="646" customFormat="1" ht="19.5" x14ac:dyDescent="0.2">
      <c r="A90" s="597"/>
      <c r="B90" s="597"/>
      <c r="C90" s="597"/>
      <c r="D90" s="1175" t="str">
        <f t="shared" si="8"/>
        <v/>
      </c>
      <c r="E90" s="1175" t="str">
        <f t="shared" si="9"/>
        <v/>
      </c>
      <c r="F90" s="597"/>
      <c r="G90" s="597"/>
      <c r="H90" s="611"/>
      <c r="I90" s="611"/>
      <c r="J90" s="611"/>
      <c r="K90" s="647"/>
      <c r="L90" s="597"/>
      <c r="M90" s="611"/>
      <c r="N90" s="648"/>
      <c r="O90" s="649"/>
      <c r="P90" s="682"/>
      <c r="Q90" s="650"/>
      <c r="R90" s="649"/>
      <c r="S90" s="1182">
        <f t="shared" si="10"/>
        <v>0</v>
      </c>
      <c r="T90" s="1182">
        <f t="shared" si="11"/>
        <v>0</v>
      </c>
      <c r="U90" s="645"/>
    </row>
    <row r="91" spans="1:21" s="646" customFormat="1" ht="19.5" x14ac:dyDescent="0.2">
      <c r="A91" s="597"/>
      <c r="B91" s="597"/>
      <c r="C91" s="597"/>
      <c r="D91" s="1175" t="str">
        <f t="shared" si="8"/>
        <v/>
      </c>
      <c r="E91" s="1175" t="str">
        <f t="shared" si="9"/>
        <v/>
      </c>
      <c r="F91" s="597"/>
      <c r="G91" s="597"/>
      <c r="H91" s="611"/>
      <c r="I91" s="611"/>
      <c r="J91" s="611"/>
      <c r="K91" s="647"/>
      <c r="L91" s="597"/>
      <c r="M91" s="611"/>
      <c r="N91" s="648"/>
      <c r="O91" s="649"/>
      <c r="P91" s="682"/>
      <c r="Q91" s="650"/>
      <c r="R91" s="649"/>
      <c r="S91" s="1182">
        <f t="shared" si="10"/>
        <v>0</v>
      </c>
      <c r="T91" s="1182">
        <f t="shared" si="11"/>
        <v>0</v>
      </c>
      <c r="U91" s="645"/>
    </row>
    <row r="92" spans="1:21" s="646" customFormat="1" ht="19.5" x14ac:dyDescent="0.2">
      <c r="A92" s="597"/>
      <c r="B92" s="597"/>
      <c r="C92" s="597"/>
      <c r="D92" s="1175" t="str">
        <f t="shared" si="8"/>
        <v/>
      </c>
      <c r="E92" s="1175" t="str">
        <f t="shared" si="9"/>
        <v/>
      </c>
      <c r="F92" s="597"/>
      <c r="G92" s="597"/>
      <c r="H92" s="611"/>
      <c r="I92" s="611"/>
      <c r="J92" s="611"/>
      <c r="K92" s="647"/>
      <c r="L92" s="597"/>
      <c r="M92" s="611"/>
      <c r="N92" s="648"/>
      <c r="O92" s="649"/>
      <c r="P92" s="682"/>
      <c r="Q92" s="650"/>
      <c r="R92" s="649"/>
      <c r="S92" s="1182">
        <f t="shared" si="10"/>
        <v>0</v>
      </c>
      <c r="T92" s="1182">
        <f t="shared" si="11"/>
        <v>0</v>
      </c>
      <c r="U92" s="645"/>
    </row>
    <row r="93" spans="1:21" s="646" customFormat="1" ht="19.5" x14ac:dyDescent="0.2">
      <c r="A93" s="597"/>
      <c r="B93" s="597"/>
      <c r="C93" s="597"/>
      <c r="D93" s="1175" t="str">
        <f t="shared" si="8"/>
        <v/>
      </c>
      <c r="E93" s="1175" t="str">
        <f t="shared" si="9"/>
        <v/>
      </c>
      <c r="F93" s="597"/>
      <c r="G93" s="597"/>
      <c r="H93" s="611"/>
      <c r="I93" s="611"/>
      <c r="J93" s="611"/>
      <c r="K93" s="647"/>
      <c r="L93" s="597"/>
      <c r="M93" s="611"/>
      <c r="N93" s="648"/>
      <c r="O93" s="649"/>
      <c r="P93" s="682"/>
      <c r="Q93" s="650"/>
      <c r="R93" s="649"/>
      <c r="S93" s="1182">
        <f t="shared" si="10"/>
        <v>0</v>
      </c>
      <c r="T93" s="1182">
        <f t="shared" si="11"/>
        <v>0</v>
      </c>
      <c r="U93" s="645"/>
    </row>
    <row r="94" spans="1:21" s="646" customFormat="1" ht="19.5" x14ac:dyDescent="0.2">
      <c r="A94" s="597"/>
      <c r="B94" s="597"/>
      <c r="C94" s="597"/>
      <c r="D94" s="1175" t="str">
        <f t="shared" si="8"/>
        <v/>
      </c>
      <c r="E94" s="1175" t="str">
        <f t="shared" si="9"/>
        <v/>
      </c>
      <c r="F94" s="597"/>
      <c r="G94" s="597"/>
      <c r="H94" s="611"/>
      <c r="I94" s="611"/>
      <c r="J94" s="611"/>
      <c r="K94" s="647"/>
      <c r="L94" s="597"/>
      <c r="M94" s="611"/>
      <c r="N94" s="648"/>
      <c r="O94" s="649"/>
      <c r="P94" s="682"/>
      <c r="Q94" s="650"/>
      <c r="R94" s="649"/>
      <c r="S94" s="1182">
        <f t="shared" si="10"/>
        <v>0</v>
      </c>
      <c r="T94" s="1182">
        <f t="shared" si="11"/>
        <v>0</v>
      </c>
      <c r="U94" s="645"/>
    </row>
    <row r="95" spans="1:21" s="646" customFormat="1" ht="19.5" x14ac:dyDescent="0.2">
      <c r="A95" s="597"/>
      <c r="B95" s="597"/>
      <c r="C95" s="597"/>
      <c r="D95" s="1175" t="str">
        <f t="shared" si="8"/>
        <v/>
      </c>
      <c r="E95" s="1175" t="str">
        <f t="shared" si="9"/>
        <v/>
      </c>
      <c r="F95" s="597"/>
      <c r="G95" s="597"/>
      <c r="H95" s="611"/>
      <c r="I95" s="611"/>
      <c r="J95" s="611"/>
      <c r="K95" s="647"/>
      <c r="L95" s="597"/>
      <c r="M95" s="611"/>
      <c r="N95" s="648"/>
      <c r="O95" s="649"/>
      <c r="P95" s="682"/>
      <c r="Q95" s="650"/>
      <c r="R95" s="649"/>
      <c r="S95" s="1182">
        <f t="shared" si="10"/>
        <v>0</v>
      </c>
      <c r="T95" s="1182">
        <f t="shared" si="11"/>
        <v>0</v>
      </c>
      <c r="U95" s="645"/>
    </row>
    <row r="96" spans="1:21" s="646" customFormat="1" ht="19.5" x14ac:dyDescent="0.2">
      <c r="A96" s="597"/>
      <c r="B96" s="597"/>
      <c r="C96" s="597"/>
      <c r="D96" s="1175" t="str">
        <f t="shared" si="8"/>
        <v/>
      </c>
      <c r="E96" s="1175" t="str">
        <f t="shared" si="9"/>
        <v/>
      </c>
      <c r="F96" s="597"/>
      <c r="G96" s="597"/>
      <c r="H96" s="611"/>
      <c r="I96" s="611"/>
      <c r="J96" s="611"/>
      <c r="K96" s="647"/>
      <c r="L96" s="597"/>
      <c r="M96" s="611"/>
      <c r="N96" s="648"/>
      <c r="O96" s="649"/>
      <c r="P96" s="682"/>
      <c r="Q96" s="650"/>
      <c r="R96" s="649"/>
      <c r="S96" s="1182">
        <f t="shared" si="10"/>
        <v>0</v>
      </c>
      <c r="T96" s="1182">
        <f t="shared" si="11"/>
        <v>0</v>
      </c>
      <c r="U96" s="645"/>
    </row>
    <row r="97" spans="1:21" s="646" customFormat="1" ht="19.5" x14ac:dyDescent="0.2">
      <c r="A97" s="597"/>
      <c r="B97" s="597"/>
      <c r="C97" s="597"/>
      <c r="D97" s="1175" t="str">
        <f t="shared" si="8"/>
        <v/>
      </c>
      <c r="E97" s="1175" t="str">
        <f t="shared" si="9"/>
        <v/>
      </c>
      <c r="F97" s="597"/>
      <c r="G97" s="597"/>
      <c r="H97" s="611"/>
      <c r="I97" s="611"/>
      <c r="J97" s="611"/>
      <c r="K97" s="647"/>
      <c r="L97" s="597"/>
      <c r="M97" s="611"/>
      <c r="N97" s="648"/>
      <c r="O97" s="649"/>
      <c r="P97" s="682"/>
      <c r="Q97" s="650"/>
      <c r="R97" s="649"/>
      <c r="S97" s="1182">
        <f t="shared" si="10"/>
        <v>0</v>
      </c>
      <c r="T97" s="1182">
        <f t="shared" si="11"/>
        <v>0</v>
      </c>
      <c r="U97" s="645"/>
    </row>
    <row r="98" spans="1:21" s="646" customFormat="1" ht="19.5" x14ac:dyDescent="0.2">
      <c r="A98" s="597"/>
      <c r="B98" s="597"/>
      <c r="C98" s="597"/>
      <c r="D98" s="1175" t="str">
        <f t="shared" si="8"/>
        <v/>
      </c>
      <c r="E98" s="1175" t="str">
        <f t="shared" si="9"/>
        <v/>
      </c>
      <c r="F98" s="597"/>
      <c r="G98" s="597"/>
      <c r="H98" s="611"/>
      <c r="I98" s="611"/>
      <c r="J98" s="611"/>
      <c r="K98" s="647"/>
      <c r="L98" s="597"/>
      <c r="M98" s="611"/>
      <c r="N98" s="648"/>
      <c r="O98" s="649"/>
      <c r="P98" s="682"/>
      <c r="Q98" s="650"/>
      <c r="R98" s="649"/>
      <c r="S98" s="1182">
        <f t="shared" si="10"/>
        <v>0</v>
      </c>
      <c r="T98" s="1182">
        <f t="shared" si="11"/>
        <v>0</v>
      </c>
      <c r="U98" s="645"/>
    </row>
    <row r="99" spans="1:21" s="646" customFormat="1" ht="19.5" x14ac:dyDescent="0.2">
      <c r="A99" s="597"/>
      <c r="B99" s="597"/>
      <c r="C99" s="597"/>
      <c r="D99" s="1175" t="str">
        <f t="shared" si="8"/>
        <v/>
      </c>
      <c r="E99" s="1175" t="str">
        <f t="shared" si="9"/>
        <v/>
      </c>
      <c r="F99" s="597"/>
      <c r="G99" s="597"/>
      <c r="H99" s="611"/>
      <c r="I99" s="611"/>
      <c r="J99" s="611"/>
      <c r="K99" s="647"/>
      <c r="L99" s="597"/>
      <c r="M99" s="611"/>
      <c r="N99" s="648"/>
      <c r="O99" s="649"/>
      <c r="P99" s="682"/>
      <c r="Q99" s="650"/>
      <c r="R99" s="649"/>
      <c r="S99" s="1182">
        <f t="shared" si="10"/>
        <v>0</v>
      </c>
      <c r="T99" s="1182">
        <f t="shared" si="11"/>
        <v>0</v>
      </c>
      <c r="U99" s="645"/>
    </row>
    <row r="100" spans="1:21" s="646" customFormat="1" ht="19.5" x14ac:dyDescent="0.2">
      <c r="A100" s="597"/>
      <c r="B100" s="597"/>
      <c r="C100" s="597"/>
      <c r="D100" s="1175" t="str">
        <f t="shared" si="8"/>
        <v/>
      </c>
      <c r="E100" s="1175" t="str">
        <f t="shared" si="9"/>
        <v/>
      </c>
      <c r="F100" s="597"/>
      <c r="G100" s="597"/>
      <c r="H100" s="611"/>
      <c r="I100" s="611"/>
      <c r="J100" s="611"/>
      <c r="K100" s="647"/>
      <c r="L100" s="597"/>
      <c r="M100" s="611"/>
      <c r="N100" s="648"/>
      <c r="O100" s="649"/>
      <c r="P100" s="682"/>
      <c r="Q100" s="650"/>
      <c r="R100" s="649"/>
      <c r="S100" s="1182">
        <f t="shared" si="10"/>
        <v>0</v>
      </c>
      <c r="T100" s="1182">
        <f t="shared" si="11"/>
        <v>0</v>
      </c>
      <c r="U100" s="645"/>
    </row>
    <row r="101" spans="1:21" s="646" customFormat="1" ht="19.5" x14ac:dyDescent="0.2">
      <c r="A101" s="597"/>
      <c r="B101" s="597"/>
      <c r="C101" s="597"/>
      <c r="D101" s="1175" t="str">
        <f t="shared" si="8"/>
        <v/>
      </c>
      <c r="E101" s="1175" t="str">
        <f t="shared" si="9"/>
        <v/>
      </c>
      <c r="F101" s="597"/>
      <c r="G101" s="597"/>
      <c r="H101" s="611"/>
      <c r="I101" s="611"/>
      <c r="J101" s="611"/>
      <c r="K101" s="647"/>
      <c r="L101" s="597"/>
      <c r="M101" s="611"/>
      <c r="N101" s="648"/>
      <c r="O101" s="649"/>
      <c r="P101" s="682"/>
      <c r="Q101" s="650"/>
      <c r="R101" s="649"/>
      <c r="S101" s="1182">
        <f t="shared" si="10"/>
        <v>0</v>
      </c>
      <c r="T101" s="1182">
        <f t="shared" si="11"/>
        <v>0</v>
      </c>
      <c r="U101" s="645"/>
    </row>
    <row r="102" spans="1:21" s="646" customFormat="1" ht="19.5" x14ac:dyDescent="0.2">
      <c r="A102" s="597"/>
      <c r="B102" s="597"/>
      <c r="C102" s="597"/>
      <c r="D102" s="1175" t="str">
        <f t="shared" si="8"/>
        <v/>
      </c>
      <c r="E102" s="1175" t="str">
        <f t="shared" si="9"/>
        <v/>
      </c>
      <c r="F102" s="597"/>
      <c r="G102" s="597"/>
      <c r="H102" s="611"/>
      <c r="I102" s="611"/>
      <c r="J102" s="611"/>
      <c r="K102" s="647"/>
      <c r="L102" s="597"/>
      <c r="M102" s="611"/>
      <c r="N102" s="648"/>
      <c r="O102" s="649"/>
      <c r="P102" s="682"/>
      <c r="Q102" s="650"/>
      <c r="R102" s="649"/>
      <c r="S102" s="1182">
        <f t="shared" si="10"/>
        <v>0</v>
      </c>
      <c r="T102" s="1182">
        <f t="shared" si="11"/>
        <v>0</v>
      </c>
      <c r="U102" s="645"/>
    </row>
    <row r="103" spans="1:21" s="646" customFormat="1" ht="19.5" x14ac:dyDescent="0.2">
      <c r="A103" s="597"/>
      <c r="B103" s="597"/>
      <c r="C103" s="597"/>
      <c r="D103" s="1175" t="str">
        <f t="shared" si="8"/>
        <v/>
      </c>
      <c r="E103" s="1175" t="str">
        <f t="shared" si="9"/>
        <v/>
      </c>
      <c r="F103" s="597"/>
      <c r="G103" s="597"/>
      <c r="H103" s="611"/>
      <c r="I103" s="611"/>
      <c r="J103" s="611"/>
      <c r="K103" s="647"/>
      <c r="L103" s="597"/>
      <c r="M103" s="611"/>
      <c r="N103" s="648"/>
      <c r="O103" s="649"/>
      <c r="P103" s="682"/>
      <c r="Q103" s="650"/>
      <c r="R103" s="649"/>
      <c r="S103" s="1182">
        <f t="shared" si="10"/>
        <v>0</v>
      </c>
      <c r="T103" s="1182">
        <f t="shared" si="11"/>
        <v>0</v>
      </c>
      <c r="U103" s="645"/>
    </row>
    <row r="104" spans="1:21" s="646" customFormat="1" ht="19.5" x14ac:dyDescent="0.2">
      <c r="A104" s="597"/>
      <c r="B104" s="597"/>
      <c r="C104" s="597"/>
      <c r="D104" s="1175" t="str">
        <f t="shared" si="8"/>
        <v/>
      </c>
      <c r="E104" s="1175" t="str">
        <f t="shared" si="9"/>
        <v/>
      </c>
      <c r="F104" s="597"/>
      <c r="G104" s="597"/>
      <c r="H104" s="611"/>
      <c r="I104" s="611"/>
      <c r="J104" s="611"/>
      <c r="K104" s="647"/>
      <c r="L104" s="597"/>
      <c r="M104" s="611"/>
      <c r="N104" s="648"/>
      <c r="O104" s="649"/>
      <c r="P104" s="682"/>
      <c r="Q104" s="650"/>
      <c r="R104" s="649"/>
      <c r="S104" s="1182">
        <f t="shared" si="10"/>
        <v>0</v>
      </c>
      <c r="T104" s="1182">
        <f t="shared" si="11"/>
        <v>0</v>
      </c>
      <c r="U104" s="645"/>
    </row>
    <row r="105" spans="1:21" s="646" customFormat="1" ht="19.5" x14ac:dyDescent="0.2">
      <c r="A105" s="597"/>
      <c r="B105" s="597"/>
      <c r="C105" s="597"/>
      <c r="D105" s="1175" t="str">
        <f t="shared" si="8"/>
        <v/>
      </c>
      <c r="E105" s="1175" t="str">
        <f t="shared" si="9"/>
        <v/>
      </c>
      <c r="F105" s="597"/>
      <c r="G105" s="597"/>
      <c r="H105" s="611"/>
      <c r="I105" s="611"/>
      <c r="J105" s="611"/>
      <c r="K105" s="647"/>
      <c r="L105" s="597"/>
      <c r="M105" s="611"/>
      <c r="N105" s="648"/>
      <c r="O105" s="649"/>
      <c r="P105" s="682"/>
      <c r="Q105" s="650"/>
      <c r="R105" s="649"/>
      <c r="S105" s="1182">
        <f t="shared" si="10"/>
        <v>0</v>
      </c>
      <c r="T105" s="1182">
        <f t="shared" si="11"/>
        <v>0</v>
      </c>
      <c r="U105" s="645"/>
    </row>
    <row r="106" spans="1:21" s="646" customFormat="1" ht="19.5" x14ac:dyDescent="0.2">
      <c r="A106" s="597"/>
      <c r="B106" s="597"/>
      <c r="C106" s="597"/>
      <c r="D106" s="1175" t="str">
        <f t="shared" si="8"/>
        <v/>
      </c>
      <c r="E106" s="1175" t="str">
        <f t="shared" si="9"/>
        <v/>
      </c>
      <c r="F106" s="597"/>
      <c r="G106" s="597"/>
      <c r="H106" s="611"/>
      <c r="I106" s="611"/>
      <c r="J106" s="611"/>
      <c r="K106" s="647"/>
      <c r="L106" s="597"/>
      <c r="M106" s="611"/>
      <c r="N106" s="648"/>
      <c r="O106" s="649"/>
      <c r="P106" s="682"/>
      <c r="Q106" s="650"/>
      <c r="R106" s="649"/>
      <c r="S106" s="1182">
        <f t="shared" si="10"/>
        <v>0</v>
      </c>
      <c r="T106" s="1182">
        <f t="shared" si="11"/>
        <v>0</v>
      </c>
      <c r="U106" s="645"/>
    </row>
    <row r="107" spans="1:21" s="646" customFormat="1" ht="19.5" x14ac:dyDescent="0.2">
      <c r="A107" s="597"/>
      <c r="B107" s="597"/>
      <c r="C107" s="597"/>
      <c r="D107" s="1175" t="str">
        <f t="shared" si="8"/>
        <v/>
      </c>
      <c r="E107" s="1175" t="str">
        <f t="shared" si="9"/>
        <v/>
      </c>
      <c r="F107" s="597"/>
      <c r="G107" s="597"/>
      <c r="H107" s="611"/>
      <c r="I107" s="611"/>
      <c r="J107" s="611"/>
      <c r="K107" s="647"/>
      <c r="L107" s="597"/>
      <c r="M107" s="611"/>
      <c r="N107" s="648"/>
      <c r="O107" s="649"/>
      <c r="P107" s="682"/>
      <c r="Q107" s="650"/>
      <c r="R107" s="649"/>
      <c r="S107" s="1182">
        <f t="shared" si="10"/>
        <v>0</v>
      </c>
      <c r="T107" s="1182">
        <f t="shared" si="11"/>
        <v>0</v>
      </c>
      <c r="U107" s="645"/>
    </row>
    <row r="108" spans="1:21" s="646" customFormat="1" ht="19.5" x14ac:dyDescent="0.2">
      <c r="A108" s="597"/>
      <c r="B108" s="597"/>
      <c r="C108" s="597"/>
      <c r="D108" s="1175" t="str">
        <f t="shared" si="8"/>
        <v/>
      </c>
      <c r="E108" s="1175" t="str">
        <f t="shared" si="9"/>
        <v/>
      </c>
      <c r="F108" s="597"/>
      <c r="G108" s="597"/>
      <c r="H108" s="611"/>
      <c r="I108" s="611"/>
      <c r="J108" s="611"/>
      <c r="K108" s="647"/>
      <c r="L108" s="597"/>
      <c r="M108" s="611"/>
      <c r="N108" s="648"/>
      <c r="O108" s="649"/>
      <c r="P108" s="682"/>
      <c r="Q108" s="650"/>
      <c r="R108" s="649"/>
      <c r="S108" s="1182">
        <f t="shared" si="10"/>
        <v>0</v>
      </c>
      <c r="T108" s="1182">
        <f t="shared" si="11"/>
        <v>0</v>
      </c>
      <c r="U108" s="645"/>
    </row>
    <row r="109" spans="1:21" s="646" customFormat="1" ht="19.5" x14ac:dyDescent="0.2">
      <c r="A109" s="597"/>
      <c r="B109" s="597"/>
      <c r="C109" s="597"/>
      <c r="D109" s="1175" t="str">
        <f t="shared" si="8"/>
        <v/>
      </c>
      <c r="E109" s="1175" t="str">
        <f t="shared" si="9"/>
        <v/>
      </c>
      <c r="F109" s="597"/>
      <c r="G109" s="597"/>
      <c r="H109" s="611"/>
      <c r="I109" s="611"/>
      <c r="J109" s="611"/>
      <c r="K109" s="647"/>
      <c r="L109" s="597"/>
      <c r="M109" s="611"/>
      <c r="N109" s="648"/>
      <c r="O109" s="649"/>
      <c r="P109" s="682"/>
      <c r="Q109" s="650"/>
      <c r="R109" s="649"/>
      <c r="S109" s="1182">
        <f t="shared" si="10"/>
        <v>0</v>
      </c>
      <c r="T109" s="1182">
        <f t="shared" si="11"/>
        <v>0</v>
      </c>
      <c r="U109" s="645"/>
    </row>
    <row r="110" spans="1:21" s="646" customFormat="1" ht="19.5" x14ac:dyDescent="0.2">
      <c r="A110" s="597"/>
      <c r="B110" s="597"/>
      <c r="C110" s="597"/>
      <c r="D110" s="1175" t="str">
        <f t="shared" ref="D110:D141" si="12">IF(ISBLANK(A110),"", "EMPG-S")</f>
        <v/>
      </c>
      <c r="E110" s="1175" t="str">
        <f t="shared" ref="E110:E141" si="13">IF(ISBLANK(A110),"", "EMG")</f>
        <v/>
      </c>
      <c r="F110" s="597"/>
      <c r="G110" s="597"/>
      <c r="H110" s="611"/>
      <c r="I110" s="611"/>
      <c r="J110" s="611"/>
      <c r="K110" s="647"/>
      <c r="L110" s="597"/>
      <c r="M110" s="611"/>
      <c r="N110" s="648"/>
      <c r="O110" s="649"/>
      <c r="P110" s="682"/>
      <c r="Q110" s="650"/>
      <c r="R110" s="649"/>
      <c r="S110" s="1182">
        <f t="shared" ref="S110:S141" si="14">Q110+P110</f>
        <v>0</v>
      </c>
      <c r="T110" s="1182">
        <f t="shared" ref="T110:T141" si="15">O110-S110</f>
        <v>0</v>
      </c>
      <c r="U110" s="645"/>
    </row>
    <row r="111" spans="1:21" s="646" customFormat="1" ht="19.5" x14ac:dyDescent="0.2">
      <c r="A111" s="597"/>
      <c r="B111" s="597"/>
      <c r="C111" s="597"/>
      <c r="D111" s="1175" t="str">
        <f t="shared" si="12"/>
        <v/>
      </c>
      <c r="E111" s="1175" t="str">
        <f t="shared" si="13"/>
        <v/>
      </c>
      <c r="F111" s="597"/>
      <c r="G111" s="597"/>
      <c r="H111" s="611"/>
      <c r="I111" s="611"/>
      <c r="J111" s="611"/>
      <c r="K111" s="647"/>
      <c r="L111" s="597"/>
      <c r="M111" s="611"/>
      <c r="N111" s="648"/>
      <c r="O111" s="649"/>
      <c r="P111" s="682"/>
      <c r="Q111" s="650"/>
      <c r="R111" s="649"/>
      <c r="S111" s="1182">
        <f t="shared" si="14"/>
        <v>0</v>
      </c>
      <c r="T111" s="1182">
        <f t="shared" si="15"/>
        <v>0</v>
      </c>
      <c r="U111" s="645"/>
    </row>
    <row r="112" spans="1:21" s="646" customFormat="1" ht="19.5" x14ac:dyDescent="0.2">
      <c r="A112" s="597"/>
      <c r="B112" s="597"/>
      <c r="C112" s="597"/>
      <c r="D112" s="1175" t="str">
        <f t="shared" si="12"/>
        <v/>
      </c>
      <c r="E112" s="1175" t="str">
        <f t="shared" si="13"/>
        <v/>
      </c>
      <c r="F112" s="597"/>
      <c r="G112" s="597"/>
      <c r="H112" s="611"/>
      <c r="I112" s="611"/>
      <c r="J112" s="611"/>
      <c r="K112" s="647"/>
      <c r="L112" s="597"/>
      <c r="M112" s="611"/>
      <c r="N112" s="648"/>
      <c r="O112" s="649"/>
      <c r="P112" s="682"/>
      <c r="Q112" s="650"/>
      <c r="R112" s="649"/>
      <c r="S112" s="1182">
        <f t="shared" si="14"/>
        <v>0</v>
      </c>
      <c r="T112" s="1182">
        <f t="shared" si="15"/>
        <v>0</v>
      </c>
      <c r="U112" s="645"/>
    </row>
    <row r="113" spans="1:21" s="646" customFormat="1" ht="19.5" x14ac:dyDescent="0.2">
      <c r="A113" s="597"/>
      <c r="B113" s="597"/>
      <c r="C113" s="597"/>
      <c r="D113" s="1175" t="str">
        <f t="shared" si="12"/>
        <v/>
      </c>
      <c r="E113" s="1175" t="str">
        <f t="shared" si="13"/>
        <v/>
      </c>
      <c r="F113" s="597"/>
      <c r="G113" s="597"/>
      <c r="H113" s="611"/>
      <c r="I113" s="611"/>
      <c r="J113" s="611"/>
      <c r="K113" s="647"/>
      <c r="L113" s="597"/>
      <c r="M113" s="611"/>
      <c r="N113" s="648"/>
      <c r="O113" s="649"/>
      <c r="P113" s="682"/>
      <c r="Q113" s="650"/>
      <c r="R113" s="649"/>
      <c r="S113" s="1182">
        <f t="shared" si="14"/>
        <v>0</v>
      </c>
      <c r="T113" s="1182">
        <f t="shared" si="15"/>
        <v>0</v>
      </c>
      <c r="U113" s="645"/>
    </row>
    <row r="114" spans="1:21" s="646" customFormat="1" ht="19.5" x14ac:dyDescent="0.2">
      <c r="A114" s="597"/>
      <c r="B114" s="597"/>
      <c r="C114" s="597"/>
      <c r="D114" s="1175" t="str">
        <f t="shared" si="12"/>
        <v/>
      </c>
      <c r="E114" s="1175" t="str">
        <f t="shared" si="13"/>
        <v/>
      </c>
      <c r="F114" s="597"/>
      <c r="G114" s="597"/>
      <c r="H114" s="611"/>
      <c r="I114" s="611"/>
      <c r="J114" s="611"/>
      <c r="K114" s="647"/>
      <c r="L114" s="597"/>
      <c r="M114" s="611"/>
      <c r="N114" s="648"/>
      <c r="O114" s="649"/>
      <c r="P114" s="682"/>
      <c r="Q114" s="650"/>
      <c r="R114" s="649"/>
      <c r="S114" s="1182">
        <f t="shared" si="14"/>
        <v>0</v>
      </c>
      <c r="T114" s="1182">
        <f t="shared" si="15"/>
        <v>0</v>
      </c>
      <c r="U114" s="645"/>
    </row>
    <row r="115" spans="1:21" s="646" customFormat="1" ht="19.5" x14ac:dyDescent="0.2">
      <c r="A115" s="597"/>
      <c r="B115" s="597"/>
      <c r="C115" s="597"/>
      <c r="D115" s="1175" t="str">
        <f t="shared" si="12"/>
        <v/>
      </c>
      <c r="E115" s="1175" t="str">
        <f t="shared" si="13"/>
        <v/>
      </c>
      <c r="F115" s="597"/>
      <c r="G115" s="597"/>
      <c r="H115" s="611"/>
      <c r="I115" s="611"/>
      <c r="J115" s="611"/>
      <c r="K115" s="647"/>
      <c r="L115" s="597"/>
      <c r="M115" s="611"/>
      <c r="N115" s="648"/>
      <c r="O115" s="649"/>
      <c r="P115" s="682"/>
      <c r="Q115" s="650"/>
      <c r="R115" s="649"/>
      <c r="S115" s="1182">
        <f t="shared" si="14"/>
        <v>0</v>
      </c>
      <c r="T115" s="1182">
        <f t="shared" si="15"/>
        <v>0</v>
      </c>
      <c r="U115" s="645"/>
    </row>
    <row r="116" spans="1:21" s="646" customFormat="1" ht="19.5" x14ac:dyDescent="0.2">
      <c r="A116" s="597"/>
      <c r="B116" s="597"/>
      <c r="C116" s="597"/>
      <c r="D116" s="1175" t="str">
        <f t="shared" si="12"/>
        <v/>
      </c>
      <c r="E116" s="1175" t="str">
        <f t="shared" si="13"/>
        <v/>
      </c>
      <c r="F116" s="597"/>
      <c r="G116" s="597"/>
      <c r="H116" s="611"/>
      <c r="I116" s="611"/>
      <c r="J116" s="611"/>
      <c r="K116" s="647"/>
      <c r="L116" s="597"/>
      <c r="M116" s="611"/>
      <c r="N116" s="648"/>
      <c r="O116" s="649"/>
      <c r="P116" s="682"/>
      <c r="Q116" s="650"/>
      <c r="R116" s="649"/>
      <c r="S116" s="1182">
        <f t="shared" si="14"/>
        <v>0</v>
      </c>
      <c r="T116" s="1182">
        <f t="shared" si="15"/>
        <v>0</v>
      </c>
      <c r="U116" s="645"/>
    </row>
    <row r="117" spans="1:21" s="646" customFormat="1" ht="19.5" x14ac:dyDescent="0.2">
      <c r="A117" s="597"/>
      <c r="B117" s="597"/>
      <c r="C117" s="597"/>
      <c r="D117" s="1175" t="str">
        <f t="shared" si="12"/>
        <v/>
      </c>
      <c r="E117" s="1175" t="str">
        <f t="shared" si="13"/>
        <v/>
      </c>
      <c r="F117" s="597"/>
      <c r="G117" s="597"/>
      <c r="H117" s="611"/>
      <c r="I117" s="611"/>
      <c r="J117" s="611"/>
      <c r="K117" s="647"/>
      <c r="L117" s="597"/>
      <c r="M117" s="611"/>
      <c r="N117" s="648"/>
      <c r="O117" s="649"/>
      <c r="P117" s="682"/>
      <c r="Q117" s="650"/>
      <c r="R117" s="649"/>
      <c r="S117" s="1182">
        <f t="shared" si="14"/>
        <v>0</v>
      </c>
      <c r="T117" s="1182">
        <f t="shared" si="15"/>
        <v>0</v>
      </c>
      <c r="U117" s="645"/>
    </row>
    <row r="118" spans="1:21" s="646" customFormat="1" ht="19.5" x14ac:dyDescent="0.2">
      <c r="A118" s="597"/>
      <c r="B118" s="597"/>
      <c r="C118" s="597"/>
      <c r="D118" s="1175" t="str">
        <f t="shared" si="12"/>
        <v/>
      </c>
      <c r="E118" s="1175" t="str">
        <f t="shared" si="13"/>
        <v/>
      </c>
      <c r="F118" s="597"/>
      <c r="G118" s="597"/>
      <c r="H118" s="611"/>
      <c r="I118" s="611"/>
      <c r="J118" s="611"/>
      <c r="K118" s="647"/>
      <c r="L118" s="597"/>
      <c r="M118" s="611"/>
      <c r="N118" s="648"/>
      <c r="O118" s="649"/>
      <c r="P118" s="682"/>
      <c r="Q118" s="650"/>
      <c r="R118" s="649"/>
      <c r="S118" s="1182">
        <f t="shared" si="14"/>
        <v>0</v>
      </c>
      <c r="T118" s="1182">
        <f t="shared" si="15"/>
        <v>0</v>
      </c>
      <c r="U118" s="645"/>
    </row>
    <row r="119" spans="1:21" s="646" customFormat="1" ht="19.5" x14ac:dyDescent="0.2">
      <c r="A119" s="597"/>
      <c r="B119" s="597"/>
      <c r="C119" s="597"/>
      <c r="D119" s="1175" t="str">
        <f t="shared" si="12"/>
        <v/>
      </c>
      <c r="E119" s="1175" t="str">
        <f t="shared" si="13"/>
        <v/>
      </c>
      <c r="F119" s="597"/>
      <c r="G119" s="597"/>
      <c r="H119" s="611"/>
      <c r="I119" s="611"/>
      <c r="J119" s="611"/>
      <c r="K119" s="647"/>
      <c r="L119" s="597"/>
      <c r="M119" s="611"/>
      <c r="N119" s="648"/>
      <c r="O119" s="649"/>
      <c r="P119" s="682"/>
      <c r="Q119" s="650"/>
      <c r="R119" s="649"/>
      <c r="S119" s="1182">
        <f t="shared" si="14"/>
        <v>0</v>
      </c>
      <c r="T119" s="1182">
        <f t="shared" si="15"/>
        <v>0</v>
      </c>
      <c r="U119" s="645"/>
    </row>
    <row r="120" spans="1:21" s="646" customFormat="1" ht="19.5" x14ac:dyDescent="0.2">
      <c r="A120" s="597"/>
      <c r="B120" s="597"/>
      <c r="C120" s="597"/>
      <c r="D120" s="1175" t="str">
        <f t="shared" si="12"/>
        <v/>
      </c>
      <c r="E120" s="1175" t="str">
        <f t="shared" si="13"/>
        <v/>
      </c>
      <c r="F120" s="597"/>
      <c r="G120" s="597"/>
      <c r="H120" s="611"/>
      <c r="I120" s="611"/>
      <c r="J120" s="611"/>
      <c r="K120" s="647"/>
      <c r="L120" s="597"/>
      <c r="M120" s="611"/>
      <c r="N120" s="648"/>
      <c r="O120" s="649"/>
      <c r="P120" s="682"/>
      <c r="Q120" s="650"/>
      <c r="R120" s="649"/>
      <c r="S120" s="1182">
        <f t="shared" si="14"/>
        <v>0</v>
      </c>
      <c r="T120" s="1182">
        <f t="shared" si="15"/>
        <v>0</v>
      </c>
      <c r="U120" s="645"/>
    </row>
    <row r="121" spans="1:21" s="646" customFormat="1" ht="19.5" x14ac:dyDescent="0.2">
      <c r="A121" s="597"/>
      <c r="B121" s="597"/>
      <c r="C121" s="597"/>
      <c r="D121" s="1175" t="str">
        <f t="shared" si="12"/>
        <v/>
      </c>
      <c r="E121" s="1175" t="str">
        <f t="shared" si="13"/>
        <v/>
      </c>
      <c r="F121" s="597"/>
      <c r="G121" s="597"/>
      <c r="H121" s="611"/>
      <c r="I121" s="611"/>
      <c r="J121" s="611"/>
      <c r="K121" s="647"/>
      <c r="L121" s="597"/>
      <c r="M121" s="611"/>
      <c r="N121" s="648"/>
      <c r="O121" s="649"/>
      <c r="P121" s="682"/>
      <c r="Q121" s="650"/>
      <c r="R121" s="649"/>
      <c r="S121" s="1182">
        <f t="shared" si="14"/>
        <v>0</v>
      </c>
      <c r="T121" s="1182">
        <f t="shared" si="15"/>
        <v>0</v>
      </c>
      <c r="U121" s="645"/>
    </row>
    <row r="122" spans="1:21" s="646" customFormat="1" ht="19.5" x14ac:dyDescent="0.2">
      <c r="A122" s="597"/>
      <c r="B122" s="597"/>
      <c r="C122" s="597"/>
      <c r="D122" s="1175" t="str">
        <f t="shared" si="12"/>
        <v/>
      </c>
      <c r="E122" s="1175" t="str">
        <f t="shared" si="13"/>
        <v/>
      </c>
      <c r="F122" s="597"/>
      <c r="G122" s="597"/>
      <c r="H122" s="611"/>
      <c r="I122" s="611"/>
      <c r="J122" s="611"/>
      <c r="K122" s="647"/>
      <c r="L122" s="597"/>
      <c r="M122" s="611"/>
      <c r="N122" s="648"/>
      <c r="O122" s="649"/>
      <c r="P122" s="682"/>
      <c r="Q122" s="650"/>
      <c r="R122" s="649"/>
      <c r="S122" s="1182">
        <f t="shared" si="14"/>
        <v>0</v>
      </c>
      <c r="T122" s="1182">
        <f t="shared" si="15"/>
        <v>0</v>
      </c>
      <c r="U122" s="645"/>
    </row>
    <row r="123" spans="1:21" s="646" customFormat="1" ht="19.5" x14ac:dyDescent="0.2">
      <c r="A123" s="597"/>
      <c r="B123" s="597"/>
      <c r="C123" s="597"/>
      <c r="D123" s="1175" t="str">
        <f t="shared" si="12"/>
        <v/>
      </c>
      <c r="E123" s="1175" t="str">
        <f t="shared" si="13"/>
        <v/>
      </c>
      <c r="F123" s="597"/>
      <c r="G123" s="597"/>
      <c r="H123" s="611"/>
      <c r="I123" s="611"/>
      <c r="J123" s="611"/>
      <c r="K123" s="647"/>
      <c r="L123" s="597"/>
      <c r="M123" s="611"/>
      <c r="N123" s="648"/>
      <c r="O123" s="649"/>
      <c r="P123" s="682"/>
      <c r="Q123" s="650"/>
      <c r="R123" s="649"/>
      <c r="S123" s="1182">
        <f t="shared" si="14"/>
        <v>0</v>
      </c>
      <c r="T123" s="1182">
        <f t="shared" si="15"/>
        <v>0</v>
      </c>
      <c r="U123" s="645"/>
    </row>
    <row r="124" spans="1:21" s="646" customFormat="1" ht="19.5" x14ac:dyDescent="0.2">
      <c r="A124" s="597"/>
      <c r="B124" s="597"/>
      <c r="C124" s="597"/>
      <c r="D124" s="1175" t="str">
        <f t="shared" si="12"/>
        <v/>
      </c>
      <c r="E124" s="1175" t="str">
        <f t="shared" si="13"/>
        <v/>
      </c>
      <c r="F124" s="597"/>
      <c r="G124" s="597"/>
      <c r="H124" s="611"/>
      <c r="I124" s="611"/>
      <c r="J124" s="611"/>
      <c r="K124" s="647"/>
      <c r="L124" s="597"/>
      <c r="M124" s="611"/>
      <c r="N124" s="648"/>
      <c r="O124" s="649"/>
      <c r="P124" s="682"/>
      <c r="Q124" s="650"/>
      <c r="R124" s="649"/>
      <c r="S124" s="1182">
        <f t="shared" si="14"/>
        <v>0</v>
      </c>
      <c r="T124" s="1182">
        <f t="shared" si="15"/>
        <v>0</v>
      </c>
      <c r="U124" s="645"/>
    </row>
    <row r="125" spans="1:21" s="646" customFormat="1" ht="19.5" x14ac:dyDescent="0.2">
      <c r="A125" s="597"/>
      <c r="B125" s="597"/>
      <c r="C125" s="597"/>
      <c r="D125" s="1175" t="str">
        <f t="shared" si="12"/>
        <v/>
      </c>
      <c r="E125" s="1175" t="str">
        <f t="shared" si="13"/>
        <v/>
      </c>
      <c r="F125" s="597"/>
      <c r="G125" s="597"/>
      <c r="H125" s="611"/>
      <c r="I125" s="611"/>
      <c r="J125" s="611"/>
      <c r="K125" s="647"/>
      <c r="L125" s="597"/>
      <c r="M125" s="611"/>
      <c r="N125" s="648"/>
      <c r="O125" s="649"/>
      <c r="P125" s="682"/>
      <c r="Q125" s="650"/>
      <c r="R125" s="649"/>
      <c r="S125" s="1182">
        <f t="shared" si="14"/>
        <v>0</v>
      </c>
      <c r="T125" s="1182">
        <f t="shared" si="15"/>
        <v>0</v>
      </c>
      <c r="U125" s="645"/>
    </row>
    <row r="126" spans="1:21" s="646" customFormat="1" ht="19.5" x14ac:dyDescent="0.2">
      <c r="A126" s="597"/>
      <c r="B126" s="597"/>
      <c r="C126" s="597"/>
      <c r="D126" s="1175" t="str">
        <f t="shared" si="12"/>
        <v/>
      </c>
      <c r="E126" s="1175" t="str">
        <f t="shared" si="13"/>
        <v/>
      </c>
      <c r="F126" s="597"/>
      <c r="G126" s="597"/>
      <c r="H126" s="611"/>
      <c r="I126" s="611"/>
      <c r="J126" s="611"/>
      <c r="K126" s="647"/>
      <c r="L126" s="597"/>
      <c r="M126" s="611"/>
      <c r="N126" s="648"/>
      <c r="O126" s="649"/>
      <c r="P126" s="682"/>
      <c r="Q126" s="650"/>
      <c r="R126" s="649"/>
      <c r="S126" s="1182">
        <f t="shared" si="14"/>
        <v>0</v>
      </c>
      <c r="T126" s="1182">
        <f t="shared" si="15"/>
        <v>0</v>
      </c>
      <c r="U126" s="645"/>
    </row>
    <row r="127" spans="1:21" s="646" customFormat="1" ht="19.5" x14ac:dyDescent="0.2">
      <c r="A127" s="597"/>
      <c r="B127" s="597"/>
      <c r="C127" s="597"/>
      <c r="D127" s="1175" t="str">
        <f t="shared" si="12"/>
        <v/>
      </c>
      <c r="E127" s="1175" t="str">
        <f t="shared" si="13"/>
        <v/>
      </c>
      <c r="F127" s="597"/>
      <c r="G127" s="597"/>
      <c r="H127" s="611"/>
      <c r="I127" s="611"/>
      <c r="J127" s="611"/>
      <c r="K127" s="647"/>
      <c r="L127" s="597"/>
      <c r="M127" s="611"/>
      <c r="N127" s="648"/>
      <c r="O127" s="649"/>
      <c r="P127" s="682"/>
      <c r="Q127" s="650"/>
      <c r="R127" s="649"/>
      <c r="S127" s="1182">
        <f t="shared" si="14"/>
        <v>0</v>
      </c>
      <c r="T127" s="1182">
        <f t="shared" si="15"/>
        <v>0</v>
      </c>
      <c r="U127" s="645"/>
    </row>
    <row r="128" spans="1:21" s="646" customFormat="1" ht="19.5" x14ac:dyDescent="0.2">
      <c r="A128" s="597"/>
      <c r="B128" s="597"/>
      <c r="C128" s="597"/>
      <c r="D128" s="1175" t="str">
        <f t="shared" si="12"/>
        <v/>
      </c>
      <c r="E128" s="1175" t="str">
        <f t="shared" si="13"/>
        <v/>
      </c>
      <c r="F128" s="597"/>
      <c r="G128" s="597"/>
      <c r="H128" s="611"/>
      <c r="I128" s="611"/>
      <c r="J128" s="611"/>
      <c r="K128" s="647"/>
      <c r="L128" s="597"/>
      <c r="M128" s="611"/>
      <c r="N128" s="648"/>
      <c r="O128" s="649"/>
      <c r="P128" s="682"/>
      <c r="Q128" s="650"/>
      <c r="R128" s="649"/>
      <c r="S128" s="1182">
        <f t="shared" si="14"/>
        <v>0</v>
      </c>
      <c r="T128" s="1182">
        <f t="shared" si="15"/>
        <v>0</v>
      </c>
      <c r="U128" s="645"/>
    </row>
    <row r="129" spans="1:21" s="646" customFormat="1" ht="19.5" x14ac:dyDescent="0.2">
      <c r="A129" s="597"/>
      <c r="B129" s="597"/>
      <c r="C129" s="597"/>
      <c r="D129" s="1175" t="str">
        <f t="shared" si="12"/>
        <v/>
      </c>
      <c r="E129" s="1175" t="str">
        <f t="shared" si="13"/>
        <v/>
      </c>
      <c r="F129" s="597"/>
      <c r="G129" s="597"/>
      <c r="H129" s="611"/>
      <c r="I129" s="611"/>
      <c r="J129" s="611"/>
      <c r="K129" s="647"/>
      <c r="L129" s="597"/>
      <c r="M129" s="611"/>
      <c r="N129" s="648"/>
      <c r="O129" s="649"/>
      <c r="P129" s="682"/>
      <c r="Q129" s="650"/>
      <c r="R129" s="649"/>
      <c r="S129" s="1182">
        <f t="shared" si="14"/>
        <v>0</v>
      </c>
      <c r="T129" s="1182">
        <f t="shared" si="15"/>
        <v>0</v>
      </c>
      <c r="U129" s="645"/>
    </row>
    <row r="130" spans="1:21" s="646" customFormat="1" ht="19.5" x14ac:dyDescent="0.2">
      <c r="A130" s="597"/>
      <c r="B130" s="597"/>
      <c r="C130" s="597"/>
      <c r="D130" s="1175" t="str">
        <f t="shared" si="12"/>
        <v/>
      </c>
      <c r="E130" s="1175" t="str">
        <f t="shared" si="13"/>
        <v/>
      </c>
      <c r="F130" s="597"/>
      <c r="G130" s="597"/>
      <c r="H130" s="611"/>
      <c r="I130" s="611"/>
      <c r="J130" s="611"/>
      <c r="K130" s="647"/>
      <c r="L130" s="597"/>
      <c r="M130" s="611"/>
      <c r="N130" s="648"/>
      <c r="O130" s="649"/>
      <c r="P130" s="682"/>
      <c r="Q130" s="650"/>
      <c r="R130" s="649"/>
      <c r="S130" s="1182">
        <f t="shared" si="14"/>
        <v>0</v>
      </c>
      <c r="T130" s="1182">
        <f t="shared" si="15"/>
        <v>0</v>
      </c>
      <c r="U130" s="645"/>
    </row>
    <row r="131" spans="1:21" s="646" customFormat="1" ht="19.5" x14ac:dyDescent="0.2">
      <c r="A131" s="597"/>
      <c r="B131" s="597"/>
      <c r="C131" s="597"/>
      <c r="D131" s="1175" t="str">
        <f t="shared" si="12"/>
        <v/>
      </c>
      <c r="E131" s="1175" t="str">
        <f t="shared" si="13"/>
        <v/>
      </c>
      <c r="F131" s="597"/>
      <c r="G131" s="597"/>
      <c r="H131" s="611"/>
      <c r="I131" s="611"/>
      <c r="J131" s="611"/>
      <c r="K131" s="647"/>
      <c r="L131" s="597"/>
      <c r="M131" s="611"/>
      <c r="N131" s="648"/>
      <c r="O131" s="649"/>
      <c r="P131" s="682"/>
      <c r="Q131" s="650"/>
      <c r="R131" s="649"/>
      <c r="S131" s="1182">
        <f t="shared" si="14"/>
        <v>0</v>
      </c>
      <c r="T131" s="1182">
        <f t="shared" si="15"/>
        <v>0</v>
      </c>
      <c r="U131" s="645"/>
    </row>
    <row r="132" spans="1:21" s="646" customFormat="1" ht="19.5" x14ac:dyDescent="0.2">
      <c r="A132" s="597"/>
      <c r="B132" s="597"/>
      <c r="C132" s="597"/>
      <c r="D132" s="1175" t="str">
        <f t="shared" si="12"/>
        <v/>
      </c>
      <c r="E132" s="1175" t="str">
        <f t="shared" si="13"/>
        <v/>
      </c>
      <c r="F132" s="597"/>
      <c r="G132" s="597"/>
      <c r="H132" s="611"/>
      <c r="I132" s="611"/>
      <c r="J132" s="611"/>
      <c r="K132" s="647"/>
      <c r="L132" s="597"/>
      <c r="M132" s="611"/>
      <c r="N132" s="648"/>
      <c r="O132" s="649"/>
      <c r="P132" s="682"/>
      <c r="Q132" s="650"/>
      <c r="R132" s="649"/>
      <c r="S132" s="1182">
        <f t="shared" si="14"/>
        <v>0</v>
      </c>
      <c r="T132" s="1182">
        <f t="shared" si="15"/>
        <v>0</v>
      </c>
      <c r="U132" s="645"/>
    </row>
    <row r="133" spans="1:21" s="646" customFormat="1" ht="19.5" x14ac:dyDescent="0.2">
      <c r="A133" s="597"/>
      <c r="B133" s="597"/>
      <c r="C133" s="597"/>
      <c r="D133" s="1175" t="str">
        <f t="shared" si="12"/>
        <v/>
      </c>
      <c r="E133" s="1175" t="str">
        <f t="shared" si="13"/>
        <v/>
      </c>
      <c r="F133" s="597"/>
      <c r="G133" s="597"/>
      <c r="H133" s="611"/>
      <c r="I133" s="611"/>
      <c r="J133" s="611"/>
      <c r="K133" s="647"/>
      <c r="L133" s="597"/>
      <c r="M133" s="611"/>
      <c r="N133" s="648"/>
      <c r="O133" s="649"/>
      <c r="P133" s="682"/>
      <c r="Q133" s="650"/>
      <c r="R133" s="649"/>
      <c r="S133" s="1182">
        <f t="shared" si="14"/>
        <v>0</v>
      </c>
      <c r="T133" s="1182">
        <f t="shared" si="15"/>
        <v>0</v>
      </c>
      <c r="U133" s="645"/>
    </row>
    <row r="134" spans="1:21" s="646" customFormat="1" ht="19.5" x14ac:dyDescent="0.2">
      <c r="A134" s="597"/>
      <c r="B134" s="597"/>
      <c r="C134" s="597"/>
      <c r="D134" s="1175" t="str">
        <f t="shared" si="12"/>
        <v/>
      </c>
      <c r="E134" s="1175" t="str">
        <f t="shared" si="13"/>
        <v/>
      </c>
      <c r="F134" s="597"/>
      <c r="G134" s="597"/>
      <c r="H134" s="611"/>
      <c r="I134" s="611"/>
      <c r="J134" s="611"/>
      <c r="K134" s="647"/>
      <c r="L134" s="597"/>
      <c r="M134" s="611"/>
      <c r="N134" s="648"/>
      <c r="O134" s="649"/>
      <c r="P134" s="682"/>
      <c r="Q134" s="650"/>
      <c r="R134" s="649"/>
      <c r="S134" s="1182">
        <f t="shared" si="14"/>
        <v>0</v>
      </c>
      <c r="T134" s="1182">
        <f t="shared" si="15"/>
        <v>0</v>
      </c>
      <c r="U134" s="645"/>
    </row>
    <row r="135" spans="1:21" s="646" customFormat="1" ht="19.5" x14ac:dyDescent="0.2">
      <c r="A135" s="597"/>
      <c r="B135" s="597"/>
      <c r="C135" s="597"/>
      <c r="D135" s="1175" t="str">
        <f t="shared" si="12"/>
        <v/>
      </c>
      <c r="E135" s="1175" t="str">
        <f t="shared" si="13"/>
        <v/>
      </c>
      <c r="F135" s="597"/>
      <c r="G135" s="597"/>
      <c r="H135" s="611"/>
      <c r="I135" s="611"/>
      <c r="J135" s="611"/>
      <c r="K135" s="647"/>
      <c r="L135" s="597"/>
      <c r="M135" s="611"/>
      <c r="N135" s="648"/>
      <c r="O135" s="649"/>
      <c r="P135" s="682"/>
      <c r="Q135" s="650"/>
      <c r="R135" s="649"/>
      <c r="S135" s="1182">
        <f t="shared" si="14"/>
        <v>0</v>
      </c>
      <c r="T135" s="1182">
        <f t="shared" si="15"/>
        <v>0</v>
      </c>
      <c r="U135" s="645"/>
    </row>
    <row r="136" spans="1:21" s="646" customFormat="1" ht="19.5" x14ac:dyDescent="0.2">
      <c r="A136" s="597"/>
      <c r="B136" s="597"/>
      <c r="C136" s="597"/>
      <c r="D136" s="1175" t="str">
        <f t="shared" si="12"/>
        <v/>
      </c>
      <c r="E136" s="1175" t="str">
        <f t="shared" si="13"/>
        <v/>
      </c>
      <c r="F136" s="597"/>
      <c r="G136" s="597"/>
      <c r="H136" s="611"/>
      <c r="I136" s="611"/>
      <c r="J136" s="611"/>
      <c r="K136" s="647"/>
      <c r="L136" s="597"/>
      <c r="M136" s="611"/>
      <c r="N136" s="648"/>
      <c r="O136" s="649"/>
      <c r="P136" s="682"/>
      <c r="Q136" s="650"/>
      <c r="R136" s="649"/>
      <c r="S136" s="1182">
        <f t="shared" si="14"/>
        <v>0</v>
      </c>
      <c r="T136" s="1182">
        <f t="shared" si="15"/>
        <v>0</v>
      </c>
      <c r="U136" s="645"/>
    </row>
    <row r="137" spans="1:21" s="646" customFormat="1" ht="19.5" x14ac:dyDescent="0.2">
      <c r="A137" s="597"/>
      <c r="B137" s="597"/>
      <c r="C137" s="597"/>
      <c r="D137" s="1175" t="str">
        <f t="shared" si="12"/>
        <v/>
      </c>
      <c r="E137" s="1175" t="str">
        <f t="shared" si="13"/>
        <v/>
      </c>
      <c r="F137" s="597"/>
      <c r="G137" s="597"/>
      <c r="H137" s="611"/>
      <c r="I137" s="611"/>
      <c r="J137" s="611"/>
      <c r="K137" s="647"/>
      <c r="L137" s="597"/>
      <c r="M137" s="611"/>
      <c r="N137" s="648"/>
      <c r="O137" s="649"/>
      <c r="P137" s="682"/>
      <c r="Q137" s="650"/>
      <c r="R137" s="649"/>
      <c r="S137" s="1182">
        <f t="shared" si="14"/>
        <v>0</v>
      </c>
      <c r="T137" s="1182">
        <f t="shared" si="15"/>
        <v>0</v>
      </c>
      <c r="U137" s="645"/>
    </row>
    <row r="138" spans="1:21" s="646" customFormat="1" ht="19.5" x14ac:dyDescent="0.2">
      <c r="A138" s="597"/>
      <c r="B138" s="597"/>
      <c r="C138" s="597"/>
      <c r="D138" s="1175" t="str">
        <f t="shared" si="12"/>
        <v/>
      </c>
      <c r="E138" s="1175" t="str">
        <f t="shared" si="13"/>
        <v/>
      </c>
      <c r="F138" s="597"/>
      <c r="G138" s="597"/>
      <c r="H138" s="611"/>
      <c r="I138" s="611"/>
      <c r="J138" s="611"/>
      <c r="K138" s="647"/>
      <c r="L138" s="597"/>
      <c r="M138" s="611"/>
      <c r="N138" s="648"/>
      <c r="O138" s="649"/>
      <c r="P138" s="682"/>
      <c r="Q138" s="650"/>
      <c r="R138" s="649"/>
      <c r="S138" s="1182">
        <f t="shared" si="14"/>
        <v>0</v>
      </c>
      <c r="T138" s="1182">
        <f t="shared" si="15"/>
        <v>0</v>
      </c>
      <c r="U138" s="645"/>
    </row>
    <row r="139" spans="1:21" s="646" customFormat="1" ht="19.5" x14ac:dyDescent="0.2">
      <c r="A139" s="597"/>
      <c r="B139" s="597"/>
      <c r="C139" s="597"/>
      <c r="D139" s="1175" t="str">
        <f t="shared" si="12"/>
        <v/>
      </c>
      <c r="E139" s="1175" t="str">
        <f t="shared" si="13"/>
        <v/>
      </c>
      <c r="F139" s="597"/>
      <c r="G139" s="597"/>
      <c r="H139" s="611"/>
      <c r="I139" s="611"/>
      <c r="J139" s="611"/>
      <c r="K139" s="647"/>
      <c r="L139" s="597"/>
      <c r="M139" s="611"/>
      <c r="N139" s="648"/>
      <c r="O139" s="649"/>
      <c r="P139" s="682"/>
      <c r="Q139" s="650"/>
      <c r="R139" s="649"/>
      <c r="S139" s="1182">
        <f t="shared" si="14"/>
        <v>0</v>
      </c>
      <c r="T139" s="1182">
        <f t="shared" si="15"/>
        <v>0</v>
      </c>
      <c r="U139" s="645"/>
    </row>
    <row r="140" spans="1:21" s="646" customFormat="1" ht="19.5" x14ac:dyDescent="0.2">
      <c r="A140" s="597"/>
      <c r="B140" s="597"/>
      <c r="C140" s="597"/>
      <c r="D140" s="1175" t="str">
        <f t="shared" si="12"/>
        <v/>
      </c>
      <c r="E140" s="1175" t="str">
        <f t="shared" si="13"/>
        <v/>
      </c>
      <c r="F140" s="597"/>
      <c r="G140" s="597"/>
      <c r="H140" s="611"/>
      <c r="I140" s="611"/>
      <c r="J140" s="611"/>
      <c r="K140" s="647"/>
      <c r="L140" s="597"/>
      <c r="M140" s="611"/>
      <c r="N140" s="648"/>
      <c r="O140" s="649"/>
      <c r="P140" s="682"/>
      <c r="Q140" s="650"/>
      <c r="R140" s="649"/>
      <c r="S140" s="1182">
        <f t="shared" si="14"/>
        <v>0</v>
      </c>
      <c r="T140" s="1182">
        <f t="shared" si="15"/>
        <v>0</v>
      </c>
      <c r="U140" s="645"/>
    </row>
    <row r="141" spans="1:21" s="646" customFormat="1" ht="19.5" x14ac:dyDescent="0.2">
      <c r="A141" s="597"/>
      <c r="B141" s="597"/>
      <c r="C141" s="597"/>
      <c r="D141" s="1175" t="str">
        <f t="shared" si="12"/>
        <v/>
      </c>
      <c r="E141" s="1175" t="str">
        <f t="shared" si="13"/>
        <v/>
      </c>
      <c r="F141" s="597"/>
      <c r="G141" s="597"/>
      <c r="H141" s="611"/>
      <c r="I141" s="611"/>
      <c r="J141" s="611"/>
      <c r="K141" s="647"/>
      <c r="L141" s="597"/>
      <c r="M141" s="611"/>
      <c r="N141" s="648"/>
      <c r="O141" s="649"/>
      <c r="P141" s="682"/>
      <c r="Q141" s="650"/>
      <c r="R141" s="649"/>
      <c r="S141" s="1182">
        <f t="shared" si="14"/>
        <v>0</v>
      </c>
      <c r="T141" s="1182">
        <f t="shared" si="15"/>
        <v>0</v>
      </c>
      <c r="U141" s="645"/>
    </row>
    <row r="142" spans="1:21" s="646" customFormat="1" ht="19.5" x14ac:dyDescent="0.2">
      <c r="A142" s="597"/>
      <c r="B142" s="597"/>
      <c r="C142" s="597"/>
      <c r="D142" s="1175" t="str">
        <f t="shared" ref="D142:D150" si="16">IF(ISBLANK(A142),"", "EMPG-S")</f>
        <v/>
      </c>
      <c r="E142" s="1175" t="str">
        <f t="shared" ref="E142:E150" si="17">IF(ISBLANK(A142),"", "EMG")</f>
        <v/>
      </c>
      <c r="F142" s="597"/>
      <c r="G142" s="597"/>
      <c r="H142" s="611"/>
      <c r="I142" s="611"/>
      <c r="J142" s="611"/>
      <c r="K142" s="647"/>
      <c r="L142" s="597"/>
      <c r="M142" s="611"/>
      <c r="N142" s="648"/>
      <c r="O142" s="649"/>
      <c r="P142" s="682"/>
      <c r="Q142" s="650"/>
      <c r="R142" s="649"/>
      <c r="S142" s="1182">
        <f t="shared" ref="S142:S150" si="18">Q142+P142</f>
        <v>0</v>
      </c>
      <c r="T142" s="1182">
        <f t="shared" ref="T142:T150" si="19">O142-S142</f>
        <v>0</v>
      </c>
      <c r="U142" s="645"/>
    </row>
    <row r="143" spans="1:21" s="646" customFormat="1" ht="19.5" x14ac:dyDescent="0.2">
      <c r="A143" s="597"/>
      <c r="B143" s="597"/>
      <c r="C143" s="597"/>
      <c r="D143" s="1175" t="str">
        <f t="shared" si="16"/>
        <v/>
      </c>
      <c r="E143" s="1175" t="str">
        <f t="shared" si="17"/>
        <v/>
      </c>
      <c r="F143" s="597"/>
      <c r="G143" s="597"/>
      <c r="H143" s="611"/>
      <c r="I143" s="611"/>
      <c r="J143" s="611"/>
      <c r="K143" s="647"/>
      <c r="L143" s="597"/>
      <c r="M143" s="611"/>
      <c r="N143" s="648"/>
      <c r="O143" s="649"/>
      <c r="P143" s="682"/>
      <c r="Q143" s="650"/>
      <c r="R143" s="649"/>
      <c r="S143" s="1182">
        <f t="shared" si="18"/>
        <v>0</v>
      </c>
      <c r="T143" s="1182">
        <f t="shared" si="19"/>
        <v>0</v>
      </c>
      <c r="U143" s="645"/>
    </row>
    <row r="144" spans="1:21" s="646" customFormat="1" ht="19.5" x14ac:dyDescent="0.2">
      <c r="A144" s="597"/>
      <c r="B144" s="597"/>
      <c r="C144" s="597"/>
      <c r="D144" s="1175" t="str">
        <f t="shared" si="16"/>
        <v/>
      </c>
      <c r="E144" s="1175" t="str">
        <f t="shared" si="17"/>
        <v/>
      </c>
      <c r="F144" s="597"/>
      <c r="G144" s="597"/>
      <c r="H144" s="611"/>
      <c r="I144" s="611"/>
      <c r="J144" s="611"/>
      <c r="K144" s="647"/>
      <c r="L144" s="597"/>
      <c r="M144" s="611"/>
      <c r="N144" s="648"/>
      <c r="O144" s="649"/>
      <c r="P144" s="682"/>
      <c r="Q144" s="650"/>
      <c r="R144" s="649"/>
      <c r="S144" s="1182">
        <f t="shared" si="18"/>
        <v>0</v>
      </c>
      <c r="T144" s="1182">
        <f t="shared" si="19"/>
        <v>0</v>
      </c>
      <c r="U144" s="645"/>
    </row>
    <row r="145" spans="1:21" s="646" customFormat="1" ht="19.5" x14ac:dyDescent="0.2">
      <c r="A145" s="597"/>
      <c r="B145" s="597"/>
      <c r="C145" s="597"/>
      <c r="D145" s="1175" t="str">
        <f t="shared" si="16"/>
        <v/>
      </c>
      <c r="E145" s="1175" t="str">
        <f t="shared" si="17"/>
        <v/>
      </c>
      <c r="F145" s="597"/>
      <c r="G145" s="597"/>
      <c r="H145" s="611"/>
      <c r="I145" s="611"/>
      <c r="J145" s="611"/>
      <c r="K145" s="647"/>
      <c r="L145" s="597"/>
      <c r="M145" s="611"/>
      <c r="N145" s="648"/>
      <c r="O145" s="649"/>
      <c r="P145" s="682"/>
      <c r="Q145" s="650"/>
      <c r="R145" s="649"/>
      <c r="S145" s="1182">
        <f t="shared" si="18"/>
        <v>0</v>
      </c>
      <c r="T145" s="1182">
        <f t="shared" si="19"/>
        <v>0</v>
      </c>
      <c r="U145" s="645"/>
    </row>
    <row r="146" spans="1:21" s="646" customFormat="1" ht="19.5" x14ac:dyDescent="0.2">
      <c r="A146" s="597"/>
      <c r="B146" s="597"/>
      <c r="C146" s="597"/>
      <c r="D146" s="1175" t="str">
        <f t="shared" si="16"/>
        <v/>
      </c>
      <c r="E146" s="1175" t="str">
        <f t="shared" si="17"/>
        <v/>
      </c>
      <c r="F146" s="597"/>
      <c r="G146" s="597"/>
      <c r="H146" s="611"/>
      <c r="I146" s="611"/>
      <c r="J146" s="611"/>
      <c r="K146" s="647"/>
      <c r="L146" s="597"/>
      <c r="M146" s="611"/>
      <c r="N146" s="648"/>
      <c r="O146" s="649"/>
      <c r="P146" s="682"/>
      <c r="Q146" s="650"/>
      <c r="R146" s="649"/>
      <c r="S146" s="1182">
        <f t="shared" si="18"/>
        <v>0</v>
      </c>
      <c r="T146" s="1182">
        <f t="shared" si="19"/>
        <v>0</v>
      </c>
      <c r="U146" s="645"/>
    </row>
    <row r="147" spans="1:21" s="646" customFormat="1" ht="19.5" x14ac:dyDescent="0.2">
      <c r="A147" s="597"/>
      <c r="B147" s="597"/>
      <c r="C147" s="597"/>
      <c r="D147" s="1175" t="str">
        <f t="shared" si="16"/>
        <v/>
      </c>
      <c r="E147" s="1175" t="str">
        <f t="shared" si="17"/>
        <v/>
      </c>
      <c r="F147" s="597"/>
      <c r="G147" s="597"/>
      <c r="H147" s="611"/>
      <c r="I147" s="611"/>
      <c r="J147" s="611"/>
      <c r="K147" s="647"/>
      <c r="L147" s="597"/>
      <c r="M147" s="611"/>
      <c r="N147" s="648"/>
      <c r="O147" s="649"/>
      <c r="P147" s="682"/>
      <c r="Q147" s="650"/>
      <c r="R147" s="649"/>
      <c r="S147" s="1182">
        <f t="shared" si="18"/>
        <v>0</v>
      </c>
      <c r="T147" s="1182">
        <f t="shared" si="19"/>
        <v>0</v>
      </c>
      <c r="U147" s="645"/>
    </row>
    <row r="148" spans="1:21" s="646" customFormat="1" ht="19.5" x14ac:dyDescent="0.2">
      <c r="A148" s="597"/>
      <c r="B148" s="597"/>
      <c r="C148" s="597"/>
      <c r="D148" s="1175" t="str">
        <f t="shared" si="16"/>
        <v/>
      </c>
      <c r="E148" s="1175" t="str">
        <f t="shared" si="17"/>
        <v/>
      </c>
      <c r="F148" s="597"/>
      <c r="G148" s="597"/>
      <c r="H148" s="611"/>
      <c r="I148" s="611"/>
      <c r="J148" s="611"/>
      <c r="K148" s="647"/>
      <c r="L148" s="597"/>
      <c r="M148" s="611"/>
      <c r="N148" s="648"/>
      <c r="O148" s="649"/>
      <c r="P148" s="682"/>
      <c r="Q148" s="650"/>
      <c r="R148" s="649"/>
      <c r="S148" s="1182">
        <f t="shared" si="18"/>
        <v>0</v>
      </c>
      <c r="T148" s="1182">
        <f t="shared" si="19"/>
        <v>0</v>
      </c>
      <c r="U148" s="645"/>
    </row>
    <row r="149" spans="1:21" s="646" customFormat="1" ht="19.5" x14ac:dyDescent="0.2">
      <c r="A149" s="597"/>
      <c r="B149" s="597"/>
      <c r="C149" s="597"/>
      <c r="D149" s="1175" t="str">
        <f t="shared" si="16"/>
        <v/>
      </c>
      <c r="E149" s="1175" t="str">
        <f t="shared" si="17"/>
        <v/>
      </c>
      <c r="F149" s="597"/>
      <c r="G149" s="597"/>
      <c r="H149" s="611"/>
      <c r="I149" s="611"/>
      <c r="J149" s="611"/>
      <c r="K149" s="647"/>
      <c r="L149" s="597"/>
      <c r="M149" s="611"/>
      <c r="N149" s="648"/>
      <c r="O149" s="649"/>
      <c r="P149" s="682"/>
      <c r="Q149" s="650"/>
      <c r="R149" s="649"/>
      <c r="S149" s="1182">
        <f t="shared" si="18"/>
        <v>0</v>
      </c>
      <c r="T149" s="1182">
        <f t="shared" si="19"/>
        <v>0</v>
      </c>
      <c r="U149" s="645"/>
    </row>
    <row r="150" spans="1:21" s="646" customFormat="1" ht="19.5" x14ac:dyDescent="0.2">
      <c r="A150" s="597"/>
      <c r="B150" s="597"/>
      <c r="C150" s="597"/>
      <c r="D150" s="1175" t="str">
        <f t="shared" si="16"/>
        <v/>
      </c>
      <c r="E150" s="1175" t="str">
        <f t="shared" si="17"/>
        <v/>
      </c>
      <c r="F150" s="597"/>
      <c r="G150" s="597"/>
      <c r="H150" s="611"/>
      <c r="I150" s="611"/>
      <c r="J150" s="611"/>
      <c r="K150" s="647"/>
      <c r="L150" s="597"/>
      <c r="M150" s="611"/>
      <c r="N150" s="648"/>
      <c r="O150" s="649"/>
      <c r="P150" s="682"/>
      <c r="Q150" s="650"/>
      <c r="R150" s="649"/>
      <c r="S150" s="1182">
        <f t="shared" si="18"/>
        <v>0</v>
      </c>
      <c r="T150" s="1182">
        <f t="shared" si="19"/>
        <v>0</v>
      </c>
      <c r="U150" s="645"/>
    </row>
    <row r="151" spans="1:21" hidden="1" x14ac:dyDescent="0.2"/>
    <row r="152" spans="1:21" hidden="1" x14ac:dyDescent="0.2"/>
    <row r="153" spans="1:21" hidden="1" x14ac:dyDescent="0.2"/>
    <row r="154" spans="1:21" hidden="1" x14ac:dyDescent="0.2"/>
    <row r="155" spans="1:21" hidden="1" x14ac:dyDescent="0.2"/>
    <row r="156" spans="1:21" hidden="1" x14ac:dyDescent="0.2"/>
    <row r="157" spans="1:21" hidden="1" x14ac:dyDescent="0.2"/>
    <row r="158" spans="1:21" hidden="1" x14ac:dyDescent="0.2"/>
    <row r="159" spans="1:21" hidden="1" x14ac:dyDescent="0.2"/>
    <row r="160" spans="1:21"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sheetData>
  <sheetProtection sheet="1" objects="1" scenarios="1" formatCells="0" formatColumns="0" formatRows="0" insertRows="0" deleteRows="0" sort="0" autoFilter="0"/>
  <customSheetViews>
    <customSheetView guid="{864452AF-FE8B-4AB5-A77B-41D8DD524B81}" scale="70" showPageBreaks="1" showGridLines="0" zeroValues="0" fitToPage="1" printArea="1">
      <pane ySplit="21" topLeftCell="A22" activePane="bottomLeft" state="frozen"/>
      <selection pane="bottomLeft" activeCell="A5" sqref="A5:I7"/>
      <pageMargins left="0.25" right="0.25" top="0.25" bottom="0.25" header="0.25" footer="0.25"/>
      <printOptions horizontalCentered="1"/>
      <pageSetup scale="41" fitToHeight="0" orientation="landscape" useFirstPageNumber="1" r:id="rId1"/>
      <headerFooter alignWithMargins="0">
        <oddFooter>&amp;L&amp;"Tahoma,Regular"&amp;12FMFW v1.18 - 2018</oddFooter>
      </headerFooter>
    </customSheetView>
  </customSheetViews>
  <mergeCells count="13">
    <mergeCell ref="A1:T1"/>
    <mergeCell ref="R3:T3"/>
    <mergeCell ref="A8:P8"/>
    <mergeCell ref="A3:P3"/>
    <mergeCell ref="A4:P4"/>
    <mergeCell ref="A5:P5"/>
    <mergeCell ref="A7:P7"/>
    <mergeCell ref="R5:T5"/>
    <mergeCell ref="R6:T6"/>
    <mergeCell ref="R7:T7"/>
    <mergeCell ref="R4:T4"/>
    <mergeCell ref="A2:T2"/>
    <mergeCell ref="A6:P6"/>
  </mergeCells>
  <phoneticPr fontId="2" type="noConversion"/>
  <conditionalFormatting sqref="Q12:Q150">
    <cfRule type="cellIs" dxfId="205" priority="39" stopIfTrue="1" operator="notEqual">
      <formula>0</formula>
    </cfRule>
  </conditionalFormatting>
  <dataValidations count="16">
    <dataValidation operator="greaterThanOrEqual" allowBlank="1" showInputMessage="1" showErrorMessage="1" sqref="H1 H151:H65460"/>
    <dataValidation allowBlank="1" showInputMessage="1" showErrorMessage="1" promptTitle="Cal OES ONLY" prompt="For Cal OES use only.  Do not enter." sqref="S8:T8"/>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R5:T5">
      <formula1>0</formula1>
    </dataValidation>
    <dataValidation allowBlank="1" showErrorMessage="1" prompt="blank" sqref="V9:AM11"/>
    <dataValidation allowBlank="1" showInputMessage="1" showErrorMessage="1" prompt="blank" sqref="U1:U11"/>
    <dataValidation type="list" allowBlank="1" showInputMessage="1" showErrorMessage="1" sqref="F12:F150">
      <formula1>SOURCE_SolutionAreaSubCategoryTraining</formula1>
    </dataValidation>
    <dataValidation type="list" allowBlank="1" showInputMessage="1" showErrorMessage="1" sqref="A12:A150">
      <formula1>SOURCE_ProjectLetter</formula1>
    </dataValidation>
    <dataValidation type="list" operator="greaterThanOrEqual" allowBlank="1" showInputMessage="1" showErrorMessage="1" sqref="I12:I150">
      <formula1>SOURCE_TrainingActivity</formula1>
    </dataValidation>
    <dataValidation type="list" allowBlank="1" showInputMessage="1" sqref="L12:L150">
      <formula1>"Yes, No"</formula1>
    </dataValidation>
    <dataValidation type="list" allowBlank="1" showInputMessage="1" showErrorMessage="1" sqref="B12:B150">
      <formula1>"Direct,Subaward"</formula1>
    </dataValidation>
    <dataValidation type="list" operator="greaterThanOrEqual" allowBlank="1" showInputMessage="1" showErrorMessage="1" sqref="M12:M150">
      <formula1>Source_TrainingHoldTrigger</formula1>
    </dataValidation>
    <dataValidation type="whole" operator="greaterThan" allowBlank="1" showInputMessage="1" showErrorMessage="1" errorTitle="BUDGETED COST" error="Enter the Budged Cost for this project, rounded DOWN to the nearest dollar." sqref="O12:O150">
      <formula1>0</formula1>
    </dataValidation>
    <dataValidation type="list" allowBlank="1" showInputMessage="1" showErrorMessage="1" sqref="G12:G150">
      <formula1>INDIRECT(VLOOKUP(F12,Source_TrainingNameLookup,2,0))</formula1>
    </dataValidation>
    <dataValidation type="whole" operator="lessThanOrEqual" allowBlank="1" showInputMessage="1" showErrorMessage="1" errorTitle="Insufficient Funds" error="Please enter a request amount, rounded to the nearest dollar, that is less than or equal to the remaining balance for this project." sqref="Q12:Q150">
      <formula1>O12-P12</formula1>
    </dataValidation>
    <dataValidation type="date" operator="greaterThan" allowBlank="1" showErrorMessage="1" prompt="Enter the date this request is initiated." sqref="R4:T4">
      <formula1>43857</formula1>
    </dataValidation>
    <dataValidation type="list" allowBlank="1" showErrorMessage="1" promptTitle="Ledger Type" prompt="Select the request type from the drop down list." sqref="R3:T3">
      <formula1>"Initial Application, Modification, Reimbursement, Final Reimbursement"</formula1>
    </dataValidation>
  </dataValidations>
  <printOptions horizontalCentered="1"/>
  <pageMargins left="0.15" right="0.15" top="0.5" bottom="0.5" header="0.25" footer="0.25"/>
  <pageSetup scale="36" fitToHeight="0" orientation="landscape" useFirstPageNumber="1" r:id="rId2"/>
  <headerFooter scaleWithDoc="0">
    <oddHeader>&amp;C&amp;"Century Gothic,Regular"CALIFORNIA GOVERNOR'S OFFICE OF EMERGENCY SERVICES (Cal OES)</oddHeader>
    <oddFooter>&amp;L&amp;"Tahoma,Regular"EMPG-S FMFW (NON-MACRO) v1.20 - 2020&amp;R&amp;A</oddFooter>
  </headerFooter>
  <drawing r:id="rId3"/>
  <legacy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esRollupDescription xmlns="0a8bad6b-f581-42d1-a937-dbda95349e24" xsi:nil="true"/>
    <oesGroupBy xmlns="0a8bad6b-f581-42d1-a937-dbda95349e24">Financial Management Forms Workbook (FMFW)</oesGroupBy>
    <oesDisplayOn xmlns="a0d340ad-cd6a-4082-9182-3cd143d86d41">
      <Value>16</Value>
    </oesDisplayOn>
    <h91dd47120624aa8a205903f7dc28ad4 xmlns="0a8bad6b-f581-42d1-a937-dbda95349e24">
      <Terms xmlns="http://schemas.microsoft.com/office/infopath/2007/PartnerControls">
        <TermInfo xmlns="http://schemas.microsoft.com/office/infopath/2007/PartnerControls">
          <TermName xmlns="http://schemas.microsoft.com/office/infopath/2007/PartnerControls">Grants Management</TermName>
          <TermId xmlns="http://schemas.microsoft.com/office/infopath/2007/PartnerControls">88e6ea72-4099-4392-a3d0-f6e6d0739699</TermId>
        </TermInfo>
      </Terms>
    </h91dd47120624aa8a205903f7dc28ad4>
    <TaxCatchAll xmlns="0a8bad6b-f581-42d1-a937-dbda95349e24">
      <Value>21</Value>
    </TaxCatchAll>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General Doc" ma:contentTypeID="0x010100A3C0AE248FC7AE4A8F6A9800E77547E6010052CFA36FBC02C04CA5B88007B6737465" ma:contentTypeVersion="21" ma:contentTypeDescription="Cal OES General Document" ma:contentTypeScope="" ma:versionID="98baca035d6436ab1a33962904bbd213">
  <xsd:schema xmlns:xsd="http://www.w3.org/2001/XMLSchema" xmlns:xs="http://www.w3.org/2001/XMLSchema" xmlns:p="http://schemas.microsoft.com/office/2006/metadata/properties" xmlns:ns2="0a8bad6b-f581-42d1-a937-dbda95349e24" xmlns:ns3="a0d340ad-cd6a-4082-9182-3cd143d86d41" targetNamespace="http://schemas.microsoft.com/office/2006/metadata/properties" ma:root="true" ma:fieldsID="d9a6d362c6e9fd830c38938e456939da" ns2:_="" ns3:_="">
    <xsd:import namespace="0a8bad6b-f581-42d1-a937-dbda95349e24"/>
    <xsd:import namespace="a0d340ad-cd6a-4082-9182-3cd143d86d41"/>
    <xsd:element name="properties">
      <xsd:complexType>
        <xsd:sequence>
          <xsd:element name="documentManagement">
            <xsd:complexType>
              <xsd:all>
                <xsd:element ref="ns2:oesRollupDescription" minOccurs="0"/>
                <xsd:element ref="ns2:h91dd47120624aa8a205903f7dc28ad4" minOccurs="0"/>
                <xsd:element ref="ns2:TaxCatchAll" minOccurs="0"/>
                <xsd:element ref="ns2:TaxCatchAllLabel" minOccurs="0"/>
                <xsd:element ref="ns2:oesGroupBy"/>
                <xsd:element ref="ns3:oesDisplay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bad6b-f581-42d1-a937-dbda95349e24" elementFormDefault="qualified">
    <xsd:import namespace="http://schemas.microsoft.com/office/2006/documentManagement/types"/>
    <xsd:import namespace="http://schemas.microsoft.com/office/infopath/2007/PartnerControls"/>
    <xsd:element name="oesRollupDescription" ma:index="8" nillable="true" ma:displayName="Rollup Description" ma:description="Use this for a brief description of the item, which will be displayed on the page." ma:internalName="oesRollupDescription" ma:readOnly="false">
      <xsd:simpleType>
        <xsd:restriction base="dms:Note">
          <xsd:maxLength value="255"/>
        </xsd:restriction>
      </xsd:simpleType>
    </xsd:element>
    <xsd:element name="h91dd47120624aa8a205903f7dc28ad4" ma:index="9" ma:taxonomy="true" ma:internalName="h91dd47120624aa8a205903f7dc28ad4" ma:taxonomyFieldName="oesDivision" ma:displayName="Cal OES Division" ma:default="" ma:fieldId="{191dd471-2062-4aa8-a205-903f7dc28ad4}" ma:sspId="ed650271-3da9-459d-b38c-75915af8c2ed" ma:termSetId="35129ea4-2b69-4523-92bc-aa23dc2aa4f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eeb0fb86-bc12-4cb3-92ad-dd6aef4c6903}" ma:internalName="TaxCatchAll" ma:showField="CatchAllData" ma:web="0a8bad6b-f581-42d1-a937-dbda95349e2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eb0fb86-bc12-4cb3-92ad-dd6aef4c6903}" ma:internalName="TaxCatchAllLabel" ma:readOnly="true" ma:showField="CatchAllDataLabel" ma:web="0a8bad6b-f581-42d1-a937-dbda95349e24">
      <xsd:complexType>
        <xsd:complexContent>
          <xsd:extension base="dms:MultiChoiceLookup">
            <xsd:sequence>
              <xsd:element name="Value" type="dms:Lookup" maxOccurs="unbounded" minOccurs="0" nillable="true"/>
            </xsd:sequence>
          </xsd:extension>
        </xsd:complexContent>
      </xsd:complexType>
    </xsd:element>
    <xsd:element name="oesGroupBy" ma:index="13" ma:displayName="Group By" ma:description="Use this field to group items together based on a common group name." ma:internalName="oesGroup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d340ad-cd6a-4082-9182-3cd143d86d41" elementFormDefault="qualified">
    <xsd:import namespace="http://schemas.microsoft.com/office/2006/documentManagement/types"/>
    <xsd:import namespace="http://schemas.microsoft.com/office/infopath/2007/PartnerControls"/>
    <xsd:element name="oesDisplayOn" ma:index="14" nillable="true" ma:displayName="Display On" ma:list="{96b1661d-e62c-4a0d-8211-5e05f0f3b9cc}" ma:internalName="oesDisplayOn" ma:showField="Title" ma:requiredMultiChoice="tru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465482-4BEA-49C2-8E60-F71C0AB54BB6}">
  <ds:schemaRefs>
    <ds:schemaRef ds:uri="http://purl.org/dc/elements/1.1/"/>
    <ds:schemaRef ds:uri="http://schemas.microsoft.com/office/2006/metadata/properties"/>
    <ds:schemaRef ds:uri="a0d340ad-cd6a-4082-9182-3cd143d86d41"/>
    <ds:schemaRef ds:uri="http://purl.org/dc/terms/"/>
    <ds:schemaRef ds:uri="http://schemas.openxmlformats.org/package/2006/metadata/core-properties"/>
    <ds:schemaRef ds:uri="http://schemas.microsoft.com/office/2006/documentManagement/types"/>
    <ds:schemaRef ds:uri="0a8bad6b-f581-42d1-a937-dbda95349e2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05D0EA0-8E00-4D40-852F-CF734F2C2A79}">
  <ds:schemaRefs>
    <ds:schemaRef ds:uri="http://schemas.microsoft.com/office/2006/metadata/longProperties"/>
  </ds:schemaRefs>
</ds:datastoreItem>
</file>

<file path=customXml/itemProps3.xml><?xml version="1.0" encoding="utf-8"?>
<ds:datastoreItem xmlns:ds="http://schemas.openxmlformats.org/officeDocument/2006/customXml" ds:itemID="{806483C3-28FD-4EE2-B1B7-31CAF4789C8B}">
  <ds:schemaRefs>
    <ds:schemaRef ds:uri="http://schemas.microsoft.com/sharepoint/v3/contenttype/forms"/>
  </ds:schemaRefs>
</ds:datastoreItem>
</file>

<file path=customXml/itemProps4.xml><?xml version="1.0" encoding="utf-8"?>
<ds:datastoreItem xmlns:ds="http://schemas.openxmlformats.org/officeDocument/2006/customXml" ds:itemID="{1C949BED-A65D-40F4-B0E8-817F46FC9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bad6b-f581-42d1-a937-dbda95349e24"/>
    <ds:schemaRef ds:uri="a0d340ad-cd6a-4082-9182-3cd143d86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559</vt:i4>
      </vt:variant>
    </vt:vector>
  </HeadingPairs>
  <TitlesOfParts>
    <vt:vector size="574" baseType="lpstr">
      <vt:lpstr>Instructions</vt:lpstr>
      <vt:lpstr>Facesheet</vt:lpstr>
      <vt:lpstr>Auth Agent Contact Information</vt:lpstr>
      <vt:lpstr>Project Ledger</vt:lpstr>
      <vt:lpstr>Planning</vt:lpstr>
      <vt:lpstr>Organization</vt:lpstr>
      <vt:lpstr>Equipment</vt:lpstr>
      <vt:lpstr>Training</vt:lpstr>
      <vt:lpstr>M&amp;A</vt:lpstr>
      <vt:lpstr>Indirect Costs</vt:lpstr>
      <vt:lpstr>Consultant-Contractor</vt:lpstr>
      <vt:lpstr>Personnel</vt:lpstr>
      <vt:lpstr>Match</vt:lpstr>
      <vt:lpstr>Auth. Agent</vt:lpstr>
      <vt:lpstr>ICR Summary</vt:lpstr>
      <vt:lpstr>Border_Security</vt:lpstr>
      <vt:lpstr>Certification_Recertification_of_instr</vt:lpstr>
      <vt:lpstr>Certification_Recertification_of_instructors</vt:lpstr>
      <vt:lpstr>Cmnty_Outreach</vt:lpstr>
      <vt:lpstr>Community_Outreach</vt:lpstr>
      <vt:lpstr>Conduct_and_Evaluate2</vt:lpstr>
      <vt:lpstr>Conduct_Attend_and_Evaluate</vt:lpstr>
      <vt:lpstr>Conduct_Evaluate</vt:lpstr>
      <vt:lpstr>Conference</vt:lpstr>
      <vt:lpstr>Conferences</vt:lpstr>
      <vt:lpstr>Construction_and_Renovation</vt:lpstr>
      <vt:lpstr>Construction_Renovation</vt:lpstr>
      <vt:lpstr>Consultant_Contractor_Fee</vt:lpstr>
      <vt:lpstr>Consultant_Hold_Trigger</vt:lpstr>
      <vt:lpstr>Course_Delivery_and_Evaluation</vt:lpstr>
      <vt:lpstr>Course_Development_Delivery_and_Evaluation</vt:lpstr>
      <vt:lpstr>Critical_Emergency_Supplies</vt:lpstr>
      <vt:lpstr>Crse_Delivery_and_Evaluation</vt:lpstr>
      <vt:lpstr>Crse_Development_Delivery_and_Evaluation</vt:lpstr>
      <vt:lpstr>'Auth. Agent'!Date</vt:lpstr>
      <vt:lpstr>'Consultant-Contractor'!Date</vt:lpstr>
      <vt:lpstr>Equipment!Date</vt:lpstr>
      <vt:lpstr>Exercise!Date</vt:lpstr>
      <vt:lpstr>'Indirect Costs'!Date</vt:lpstr>
      <vt:lpstr>'M&amp;A'!Date</vt:lpstr>
      <vt:lpstr>Match!Date</vt:lpstr>
      <vt:lpstr>Organization!Date</vt:lpstr>
      <vt:lpstr>Personnel!Date</vt:lpstr>
      <vt:lpstr>Planning!Date</vt:lpstr>
      <vt:lpstr>'Project Ledger'!Date</vt:lpstr>
      <vt:lpstr>Training!Date</vt:lpstr>
      <vt:lpstr>Day_to_day_activities_operations_that_support_emergency_management</vt:lpstr>
      <vt:lpstr>Day_to_day_activities_operations_that_support_emergency_mgnt</vt:lpstr>
      <vt:lpstr>Design_Develop_Conduct_and_Eval</vt:lpstr>
      <vt:lpstr>Design_Develop_Conduct_and_Evaluate</vt:lpstr>
      <vt:lpstr>Develop_and_Enhance_Plans_Protocols_Programs_and_Systems</vt:lpstr>
      <vt:lpstr>Develop_Enhance_Plans_protocols_programs_and_Systems</vt:lpstr>
      <vt:lpstr>EMPG_Day_to_day_activities_that_support_emergency_management</vt:lpstr>
      <vt:lpstr>EMPG_Other_emergency_management_related_planning_activities</vt:lpstr>
      <vt:lpstr>EndDate</vt:lpstr>
      <vt:lpstr>'Consultant-Contractor'!EndPOP</vt:lpstr>
      <vt:lpstr>Equipment!EndPOP</vt:lpstr>
      <vt:lpstr>Exercise!EndPOP</vt:lpstr>
      <vt:lpstr>'Indirect Costs'!EndPOP</vt:lpstr>
      <vt:lpstr>'M&amp;A'!EndPOP</vt:lpstr>
      <vt:lpstr>Match!EndPOP</vt:lpstr>
      <vt:lpstr>Organization!EndPOP</vt:lpstr>
      <vt:lpstr>Personnel!EndPOP</vt:lpstr>
      <vt:lpstr>Planning!EndPOP</vt:lpstr>
      <vt:lpstr>'Project Ledger'!EndPOP</vt:lpstr>
      <vt:lpstr>Training!EndPOP</vt:lpstr>
      <vt:lpstr>EOC_Analyzing_constructed_renovated_space_to_support_design_implementation_of_protection_systems</vt:lpstr>
      <vt:lpstr>EOC_Construction</vt:lpstr>
      <vt:lpstr>EOC_Consulting</vt:lpstr>
      <vt:lpstr>EOC_Ensuring_continuity_of_operation</vt:lpstr>
      <vt:lpstr>EOC_Ensuring_EOC_continuity_of_operations</vt:lpstr>
      <vt:lpstr>EOC_Renovation</vt:lpstr>
      <vt:lpstr>Equip_Resource_Project_Mgt</vt:lpstr>
      <vt:lpstr>Equipment</vt:lpstr>
      <vt:lpstr>Exerc</vt:lpstr>
      <vt:lpstr>Exercise</vt:lpstr>
      <vt:lpstr>Exercise_Consulting</vt:lpstr>
      <vt:lpstr>FacesheetICRDropdown</vt:lpstr>
      <vt:lpstr>'Consultant-Contractor'!FIPS</vt:lpstr>
      <vt:lpstr>Equipment!FIPS</vt:lpstr>
      <vt:lpstr>Exercise!FIPS</vt:lpstr>
      <vt:lpstr>'Indirect Costs'!FIPS</vt:lpstr>
      <vt:lpstr>'M&amp;A'!FIPS</vt:lpstr>
      <vt:lpstr>Match!FIPS</vt:lpstr>
      <vt:lpstr>Organization!FIPS</vt:lpstr>
      <vt:lpstr>Personnel!FIPS</vt:lpstr>
      <vt:lpstr>Planning!FIPS</vt:lpstr>
      <vt:lpstr>'Project Ledger'!FIPS</vt:lpstr>
      <vt:lpstr>Training!FIPS</vt:lpstr>
      <vt:lpstr>FIPSNumber</vt:lpstr>
      <vt:lpstr>Goal_1_Enhance_prevention_and_detection_capabilities_to_protect_our_State_and_critical_infrastructure_from_all_hazards</vt:lpstr>
      <vt:lpstr>Goal_2_Strengthen_California_ability_to_plan_prepare_for_and_mitigate_disasters_emergencies_and_terrorist_events</vt:lpstr>
      <vt:lpstr>Goal_3_Effectively_respond_to_and_quickly_recover_from_both_intentional_and_natural_disasters</vt:lpstr>
      <vt:lpstr>Goal_4_Responsible_and_accountable_investments_of_homeland_security_and_emergency_management_funding</vt:lpstr>
      <vt:lpstr>Goal_5_Strengthen_and_unify_operations_and_management_to_increase_operational_efficiency_and_effectiveness</vt:lpstr>
      <vt:lpstr>Grant_Admin</vt:lpstr>
      <vt:lpstr>Grant_Administration</vt:lpstr>
      <vt:lpstr>'Auth. Agent'!home</vt:lpstr>
      <vt:lpstr>'Consultant-Contractor'!home</vt:lpstr>
      <vt:lpstr>Equipment!home</vt:lpstr>
      <vt:lpstr>Exercise!home</vt:lpstr>
      <vt:lpstr>Facesheet!Home</vt:lpstr>
      <vt:lpstr>'ICR Summary'!home</vt:lpstr>
      <vt:lpstr>'Indirect Costs'!home</vt:lpstr>
      <vt:lpstr>'M&amp;A'!home</vt:lpstr>
      <vt:lpstr>Match!home</vt:lpstr>
      <vt:lpstr>Organization!home</vt:lpstr>
      <vt:lpstr>Personnel!home</vt:lpstr>
      <vt:lpstr>Planning!home</vt:lpstr>
      <vt:lpstr>'Project Ledger'!home</vt:lpstr>
      <vt:lpstr>Training!home</vt:lpstr>
      <vt:lpstr>'ICR Summary'!ICRate</vt:lpstr>
      <vt:lpstr>Increased_Threat_Level</vt:lpstr>
      <vt:lpstr>Increased_Threat_Levels</vt:lpstr>
      <vt:lpstr>Ind_Cost</vt:lpstr>
      <vt:lpstr>Indirect_Cost</vt:lpstr>
      <vt:lpstr>IndirectCostRate</vt:lpstr>
      <vt:lpstr>Info_Intel_analysis_and_sharing_fusion_center_activities</vt:lpstr>
      <vt:lpstr>Info_Intel_analysis_sharing_fusion_center_activities</vt:lpstr>
      <vt:lpstr>'Consultant-Contractor'!Initials</vt:lpstr>
      <vt:lpstr>Equipment!Initials</vt:lpstr>
      <vt:lpstr>Exercise!Initials</vt:lpstr>
      <vt:lpstr>'Indirect Costs'!Initials</vt:lpstr>
      <vt:lpstr>'M&amp;A'!Initials</vt:lpstr>
      <vt:lpstr>Match!Initials</vt:lpstr>
      <vt:lpstr>Organization!Initials</vt:lpstr>
      <vt:lpstr>Personnel!Initials</vt:lpstr>
      <vt:lpstr>Planning!Initials</vt:lpstr>
      <vt:lpstr>'Project Ledger'!Initials</vt:lpstr>
      <vt:lpstr>Training!Initials</vt:lpstr>
      <vt:lpstr>Instructions!Instructions_AA_Contact</vt:lpstr>
      <vt:lpstr>Instructions!Instructions_Authorized_Agent</vt:lpstr>
      <vt:lpstr>Instructions!Instructions_Consultant_Contractor</vt:lpstr>
      <vt:lpstr>Instructions!Instructions_Equipment</vt:lpstr>
      <vt:lpstr>Instructions!Instructions_ICR_Summary</vt:lpstr>
      <vt:lpstr>Instructions!Instructions_Indirect_Cost</vt:lpstr>
      <vt:lpstr>Instructions!Instructions_MA</vt:lpstr>
      <vt:lpstr>Instructions!Instructions_Match</vt:lpstr>
      <vt:lpstr>Instructions!Instructions_Organization</vt:lpstr>
      <vt:lpstr>Instructions!Instructions_Personnel</vt:lpstr>
      <vt:lpstr>Instructions!Instructions_Planning</vt:lpstr>
      <vt:lpstr>Instructions!Instructions_Project_Ledger</vt:lpstr>
      <vt:lpstr>Instructions!Instructions_Training</vt:lpstr>
      <vt:lpstr>'Auth. Agent'!LabelDate</vt:lpstr>
      <vt:lpstr>'Consultant-Contractor'!LabelDate</vt:lpstr>
      <vt:lpstr>Equipment!LabelDate</vt:lpstr>
      <vt:lpstr>Exercise!LabelDate</vt:lpstr>
      <vt:lpstr>'Indirect Costs'!LabelDate</vt:lpstr>
      <vt:lpstr>'M&amp;A'!LabelDate</vt:lpstr>
      <vt:lpstr>Match!LabelDate</vt:lpstr>
      <vt:lpstr>Organization!LabelDate</vt:lpstr>
      <vt:lpstr>Personnel!LabelDate</vt:lpstr>
      <vt:lpstr>Planning!LabelDate</vt:lpstr>
      <vt:lpstr>'Project Ledger'!LabelDate</vt:lpstr>
      <vt:lpstr>Training!LabelDate</vt:lpstr>
      <vt:lpstr>'Consultant-Contractor'!LabelRequest</vt:lpstr>
      <vt:lpstr>Equipment!LabelRequest</vt:lpstr>
      <vt:lpstr>Exercise!LabelRequest</vt:lpstr>
      <vt:lpstr>'Indirect Costs'!LabelRequest</vt:lpstr>
      <vt:lpstr>'M&amp;A'!LabelRequest</vt:lpstr>
      <vt:lpstr>Match!LabelRequest</vt:lpstr>
      <vt:lpstr>Organization!LabelRequest</vt:lpstr>
      <vt:lpstr>Personnel!LabelRequest</vt:lpstr>
      <vt:lpstr>Planning!LabelRequest</vt:lpstr>
      <vt:lpstr>'Project Ledger'!LabelRequest</vt:lpstr>
      <vt:lpstr>Training!LabelRequest</vt:lpstr>
      <vt:lpstr>Law_Enforcement_and_Anti_Terrorism_Plg</vt:lpstr>
      <vt:lpstr>Law_Enforcement_Anti_Terrorism_Planning</vt:lpstr>
      <vt:lpstr>'Auth. Agent'!LedgerType</vt:lpstr>
      <vt:lpstr>'Consultant-Contractor'!LedgerType</vt:lpstr>
      <vt:lpstr>Equipment!LedgerType</vt:lpstr>
      <vt:lpstr>Exercise!LedgerType</vt:lpstr>
      <vt:lpstr>'Indirect Costs'!LedgerType</vt:lpstr>
      <vt:lpstr>'M&amp;A'!LedgerType</vt:lpstr>
      <vt:lpstr>Match!LedgerType</vt:lpstr>
      <vt:lpstr>Organization!LedgerType</vt:lpstr>
      <vt:lpstr>Personnel!LedgerType</vt:lpstr>
      <vt:lpstr>Planning!LedgerType</vt:lpstr>
      <vt:lpstr>'Project Ledger'!LedgerType</vt:lpstr>
      <vt:lpstr>Training!LedgerType</vt:lpstr>
      <vt:lpstr>M_A</vt:lpstr>
      <vt:lpstr>M_and_A</vt:lpstr>
      <vt:lpstr>MA_Consulting</vt:lpstr>
      <vt:lpstr>Maintenance_and_Sustainment</vt:lpstr>
      <vt:lpstr>Maintenance_Contracts_Warranties</vt:lpstr>
      <vt:lpstr>Maintenance_Sustainment</vt:lpstr>
      <vt:lpstr>Mitigation</vt:lpstr>
      <vt:lpstr>MS_Consulting</vt:lpstr>
      <vt:lpstr>Org</vt:lpstr>
      <vt:lpstr>Organization</vt:lpstr>
      <vt:lpstr>Organization_Consulting</vt:lpstr>
      <vt:lpstr>Percentage_of_Fed_Fund</vt:lpstr>
      <vt:lpstr>Plan</vt:lpstr>
      <vt:lpstr>Planning</vt:lpstr>
      <vt:lpstr>Planning_Consulting</vt:lpstr>
      <vt:lpstr>Prevention</vt:lpstr>
      <vt:lpstr>'Auth Agent Contact Information'!Print_Area</vt:lpstr>
      <vt:lpstr>'Auth. Agent'!Print_Area</vt:lpstr>
      <vt:lpstr>'Consultant-Contractor'!Print_Area</vt:lpstr>
      <vt:lpstr>Equipment!Print_Area</vt:lpstr>
      <vt:lpstr>Exercise!Print_Area</vt:lpstr>
      <vt:lpstr>Facesheet!Print_Area</vt:lpstr>
      <vt:lpstr>'ICR Summary'!Print_Area</vt:lpstr>
      <vt:lpstr>'Indirect Costs'!Print_Area</vt:lpstr>
      <vt:lpstr>Instructions!Print_Area</vt:lpstr>
      <vt:lpstr>'M&amp;A'!Print_Area</vt:lpstr>
      <vt:lpstr>Match!Print_Area</vt:lpstr>
      <vt:lpstr>Organization!Print_Area</vt:lpstr>
      <vt:lpstr>Personnel!Print_Area</vt:lpstr>
      <vt:lpstr>Planning!Print_Area</vt:lpstr>
      <vt:lpstr>'Project Ledger'!Print_Area</vt:lpstr>
      <vt:lpstr>Training!Print_Area</vt:lpstr>
      <vt:lpstr>Equipment!Print_Titles</vt:lpstr>
      <vt:lpstr>Exercise!Print_Titles</vt:lpstr>
      <vt:lpstr>'Indirect Costs'!Print_Titles</vt:lpstr>
      <vt:lpstr>'M&amp;A'!Print_Titles</vt:lpstr>
      <vt:lpstr>Match!Print_Titles</vt:lpstr>
      <vt:lpstr>Personnel!Print_Titles</vt:lpstr>
      <vt:lpstr>Planning!Print_Titles</vt:lpstr>
      <vt:lpstr>'Project Ledger'!Print_Titles</vt:lpstr>
      <vt:lpstr>Training!Print_Titles</vt:lpstr>
      <vt:lpstr>Procurement_Over_150k</vt:lpstr>
      <vt:lpstr>Protection</vt:lpstr>
      <vt:lpstr>Public_and_Private_Partnerships</vt:lpstr>
      <vt:lpstr>Public_Private_Partnership</vt:lpstr>
      <vt:lpstr>Equipment!RangeApproved</vt:lpstr>
      <vt:lpstr>Exercise!RangeApproved</vt:lpstr>
      <vt:lpstr>'Indirect Costs'!RangeApproved</vt:lpstr>
      <vt:lpstr>'M&amp;A'!RangeApproved</vt:lpstr>
      <vt:lpstr>Match!RangeApproved</vt:lpstr>
      <vt:lpstr>Organization!RangeApproved</vt:lpstr>
      <vt:lpstr>Planning!RangeApproved</vt:lpstr>
      <vt:lpstr>'Project Ledger'!RangeApproved</vt:lpstr>
      <vt:lpstr>Training!RangeApproved</vt:lpstr>
      <vt:lpstr>Equipment!RangeBalance</vt:lpstr>
      <vt:lpstr>Exercise!RangeBalance</vt:lpstr>
      <vt:lpstr>'Indirect Costs'!RangeBalance</vt:lpstr>
      <vt:lpstr>'M&amp;A'!RangeBalance</vt:lpstr>
      <vt:lpstr>Match!RangeBalance</vt:lpstr>
      <vt:lpstr>Organization!RangeBalance</vt:lpstr>
      <vt:lpstr>Planning!RangeBalance</vt:lpstr>
      <vt:lpstr>'Project Ledger'!RangeBalance</vt:lpstr>
      <vt:lpstr>Training!RangeBalance</vt:lpstr>
      <vt:lpstr>'Consultant-Contractor'!RangeBody</vt:lpstr>
      <vt:lpstr>Equipment!RangeBody</vt:lpstr>
      <vt:lpstr>Exercise!RangeBody</vt:lpstr>
      <vt:lpstr>'Indirect Costs'!RangeBody</vt:lpstr>
      <vt:lpstr>'M&amp;A'!RangeBody</vt:lpstr>
      <vt:lpstr>Match!RangeBody</vt:lpstr>
      <vt:lpstr>Organization!RangeBody</vt:lpstr>
      <vt:lpstr>Personnel!RangeBody</vt:lpstr>
      <vt:lpstr>Planning!RangeBody</vt:lpstr>
      <vt:lpstr>'Project Ledger'!RangeBody</vt:lpstr>
      <vt:lpstr>Training!RangeBody</vt:lpstr>
      <vt:lpstr>'Consultant-Contractor'!RangeCost</vt:lpstr>
      <vt:lpstr>Equipment!RangeCost</vt:lpstr>
      <vt:lpstr>Exercise!RangeCost</vt:lpstr>
      <vt:lpstr>'Indirect Costs'!RangeCost</vt:lpstr>
      <vt:lpstr>'M&amp;A'!RangeCost</vt:lpstr>
      <vt:lpstr>Match!RangeCost</vt:lpstr>
      <vt:lpstr>Organization!RangeCost</vt:lpstr>
      <vt:lpstr>Personnel!RangeCost</vt:lpstr>
      <vt:lpstr>Planning!RangeCost</vt:lpstr>
      <vt:lpstr>'Project Ledger'!RangeCost</vt:lpstr>
      <vt:lpstr>Training!RangeCost</vt:lpstr>
      <vt:lpstr>Equipment!RangeDiscipline</vt:lpstr>
      <vt:lpstr>Exercise!RangeDiscipline</vt:lpstr>
      <vt:lpstr>'M&amp;A'!RangeDiscipline</vt:lpstr>
      <vt:lpstr>Match!RangeDiscipline</vt:lpstr>
      <vt:lpstr>Organization!RangeDiscipline</vt:lpstr>
      <vt:lpstr>Personnel!RangeDiscipline</vt:lpstr>
      <vt:lpstr>Planning!RangeDiscipline</vt:lpstr>
      <vt:lpstr>'Project Ledger'!RangeDiscipline</vt:lpstr>
      <vt:lpstr>Training!RangeDiscipline</vt:lpstr>
      <vt:lpstr>'Consultant-Contractor'!RangeDollars</vt:lpstr>
      <vt:lpstr>Equipment!RangeDollars</vt:lpstr>
      <vt:lpstr>'ICR Summary'!RangeDollars</vt:lpstr>
      <vt:lpstr>'Indirect Costs'!RangeDollars</vt:lpstr>
      <vt:lpstr>Match!RangeDollars</vt:lpstr>
      <vt:lpstr>Organization!RangeDollars</vt:lpstr>
      <vt:lpstr>Personnel!RangeDollars</vt:lpstr>
      <vt:lpstr>Planning!RangeDollars</vt:lpstr>
      <vt:lpstr>'Project Ledger'!RangeDollars</vt:lpstr>
      <vt:lpstr>Training!RangeDollars</vt:lpstr>
      <vt:lpstr>'Consultant-Contractor'!RangeFee</vt:lpstr>
      <vt:lpstr>Equipment!RangeFunding</vt:lpstr>
      <vt:lpstr>Exercise!RangeFunding</vt:lpstr>
      <vt:lpstr>'Indirect Costs'!RangeFunding</vt:lpstr>
      <vt:lpstr>'M&amp;A'!RangeFunding</vt:lpstr>
      <vt:lpstr>Organization!RangeFunding</vt:lpstr>
      <vt:lpstr>Personnel!RangeFunding</vt:lpstr>
      <vt:lpstr>Planning!RangeFunding</vt:lpstr>
      <vt:lpstr>'Project Ledger'!RangeFunding</vt:lpstr>
      <vt:lpstr>Training!RangeFunding</vt:lpstr>
      <vt:lpstr>'Consultant-Contractor'!RangeHourlyRate</vt:lpstr>
      <vt:lpstr>'Consultant-Contractor'!RangeHours</vt:lpstr>
      <vt:lpstr>Personnel!RangeHours</vt:lpstr>
      <vt:lpstr>'ICR Summary'!RangeIndirect</vt:lpstr>
      <vt:lpstr>Match!RangePercent</vt:lpstr>
      <vt:lpstr>'Project Ledger'!RangePercent</vt:lpstr>
      <vt:lpstr>'Consultant-Contractor'!RangePeriod</vt:lpstr>
      <vt:lpstr>Personnel!RangePeriod</vt:lpstr>
      <vt:lpstr>Equipment!RangePrevious</vt:lpstr>
      <vt:lpstr>Exercise!RangePrevious</vt:lpstr>
      <vt:lpstr>'Indirect Costs'!RangePrevious</vt:lpstr>
      <vt:lpstr>'M&amp;A'!RangePrevious</vt:lpstr>
      <vt:lpstr>Match!RangePrevious</vt:lpstr>
      <vt:lpstr>Organization!RangePrevious</vt:lpstr>
      <vt:lpstr>Planning!RangePrevious</vt:lpstr>
      <vt:lpstr>'Project Ledger'!RangePrevious</vt:lpstr>
      <vt:lpstr>Training!RangePrevious</vt:lpstr>
      <vt:lpstr>Equipment!RangeProjectLetter</vt:lpstr>
      <vt:lpstr>Exercise!RangeProjectLetter</vt:lpstr>
      <vt:lpstr>'Indirect Costs'!RangeProjectLetter</vt:lpstr>
      <vt:lpstr>'M&amp;A'!RangeProjectLetter</vt:lpstr>
      <vt:lpstr>Match!RangeProjectLetter</vt:lpstr>
      <vt:lpstr>Organization!RangeProjectLetter</vt:lpstr>
      <vt:lpstr>Personnel!RangeProjectLetter</vt:lpstr>
      <vt:lpstr>Planning!RangeProjectLetter</vt:lpstr>
      <vt:lpstr>'Project Ledger'!RangeProjectLetter</vt:lpstr>
      <vt:lpstr>Training!RangeProjectLetter</vt:lpstr>
      <vt:lpstr>'Project Ledger'!RangeProjectTotal</vt:lpstr>
      <vt:lpstr>'Consultant-Contractor'!RangeSalary</vt:lpstr>
      <vt:lpstr>Personnel!RangeSalary</vt:lpstr>
      <vt:lpstr>'Indirect Costs'!RangeSolutionSub</vt:lpstr>
      <vt:lpstr>'M&amp;A'!RangeSolutionSub</vt:lpstr>
      <vt:lpstr>Equipment!RangeThisRequest</vt:lpstr>
      <vt:lpstr>Exercise!RangeThisRequest</vt:lpstr>
      <vt:lpstr>'Indirect Costs'!RangeThisRequest</vt:lpstr>
      <vt:lpstr>'M&amp;A'!RangeThisRequest</vt:lpstr>
      <vt:lpstr>Match!RangeThisRequest</vt:lpstr>
      <vt:lpstr>Organization!RangeThisRequest</vt:lpstr>
      <vt:lpstr>Planning!RangeThisRequest</vt:lpstr>
      <vt:lpstr>'Project Ledger'!RangeThisRequest</vt:lpstr>
      <vt:lpstr>Training!RangeThisRequest</vt:lpstr>
      <vt:lpstr>'Consultant-Contractor'!RangeTotalHours</vt:lpstr>
      <vt:lpstr>'Consultant-Contractor'!RangeUnlocked</vt:lpstr>
      <vt:lpstr>Equipment!RangeUnlocked</vt:lpstr>
      <vt:lpstr>'Indirect Costs'!RangeUnlocked</vt:lpstr>
      <vt:lpstr>'M&amp;A'!RangeUnlocked</vt:lpstr>
      <vt:lpstr>Match!RangeUnlocked</vt:lpstr>
      <vt:lpstr>Organization!RangeUnlocked</vt:lpstr>
      <vt:lpstr>Personnel!RangeUnlocked</vt:lpstr>
      <vt:lpstr>Planning!RangeUnlocked</vt:lpstr>
      <vt:lpstr>'Project Ledger'!RangeUnlocked</vt:lpstr>
      <vt:lpstr>Training!RangeUnlocked</vt:lpstr>
      <vt:lpstr>Recovery</vt:lpstr>
      <vt:lpstr>Repair_Replacement_Costs</vt:lpstr>
      <vt:lpstr>'Auth. Agent'!RequestNumber</vt:lpstr>
      <vt:lpstr>'Consultant-Contractor'!RequestNumber</vt:lpstr>
      <vt:lpstr>Equipment!RequestNumber</vt:lpstr>
      <vt:lpstr>Exercise!RequestNumber</vt:lpstr>
      <vt:lpstr>'Indirect Costs'!RequestNumber</vt:lpstr>
      <vt:lpstr>'M&amp;A'!RequestNumber</vt:lpstr>
      <vt:lpstr>Match!RequestNumber</vt:lpstr>
      <vt:lpstr>Organization!RequestNumber</vt:lpstr>
      <vt:lpstr>Personnel!RequestNumber</vt:lpstr>
      <vt:lpstr>Planning!RequestNumber</vt:lpstr>
      <vt:lpstr>'Project Ledger'!RequestNumber</vt:lpstr>
      <vt:lpstr>Training!RequestNumber</vt:lpstr>
      <vt:lpstr>Response</vt:lpstr>
      <vt:lpstr>'Consultant-Contractor'!RRNumber</vt:lpstr>
      <vt:lpstr>Equipment!RRNumber</vt:lpstr>
      <vt:lpstr>Exercise!RRNumber</vt:lpstr>
      <vt:lpstr>'Indirect Costs'!RRNumber</vt:lpstr>
      <vt:lpstr>'M&amp;A'!RRNumber</vt:lpstr>
      <vt:lpstr>Match!RRNumber</vt:lpstr>
      <vt:lpstr>Organization!RRNumber</vt:lpstr>
      <vt:lpstr>Personnel!RRNumber</vt:lpstr>
      <vt:lpstr>Planning!RRNumber</vt:lpstr>
      <vt:lpstr>Training!RRNumber</vt:lpstr>
      <vt:lpstr>Sole_Source_Involved</vt:lpstr>
      <vt:lpstr>source_addr</vt:lpstr>
      <vt:lpstr>source_Address</vt:lpstr>
      <vt:lpstr>SOURCE_AppCheckTotal</vt:lpstr>
      <vt:lpstr>SOURCE_ApplicationType</vt:lpstr>
      <vt:lpstr>source_assemblydistricts</vt:lpstr>
      <vt:lpstr>Source_CalOESGoals</vt:lpstr>
      <vt:lpstr>source_CFDA</vt:lpstr>
      <vt:lpstr>Source_ConsultantNameLookup</vt:lpstr>
      <vt:lpstr>Source_CoreCapabilities</vt:lpstr>
      <vt:lpstr>SOURCE_CoreCapabilitiesByMissionArea</vt:lpstr>
      <vt:lpstr>Source_CoreCapabilitiesByMissionAreaNameLookup</vt:lpstr>
      <vt:lpstr>SOURCE_Discipline</vt:lpstr>
      <vt:lpstr>source_districts</vt:lpstr>
      <vt:lpstr>SOURCE_EquipmentCondition</vt:lpstr>
      <vt:lpstr>Source_EquipmentHoldTrigger</vt:lpstr>
      <vt:lpstr>Source_EquipmentSAFECOMCompliance</vt:lpstr>
      <vt:lpstr>SOURCE_EquipmentSolutionAreaSubCategoryProjectLedger</vt:lpstr>
      <vt:lpstr>Source_ExerciseHoldTrigger</vt:lpstr>
      <vt:lpstr>Source_ExerciseNameLookup</vt:lpstr>
      <vt:lpstr>SOURCE_ExerciseRole</vt:lpstr>
      <vt:lpstr>SOURCE_ExerciseType</vt:lpstr>
      <vt:lpstr>SOURCE_ExerciseType2</vt:lpstr>
      <vt:lpstr>SOURCE_Expenditures</vt:lpstr>
      <vt:lpstr>SOURCE_FIPSMsg</vt:lpstr>
      <vt:lpstr>SOURCE_FundingSource</vt:lpstr>
      <vt:lpstr>SOURCE_FundingSourceGAFS_all</vt:lpstr>
      <vt:lpstr>source_FundSourceFaceSheet</vt:lpstr>
      <vt:lpstr>source_Grant</vt:lpstr>
      <vt:lpstr>SOURCE_GrantList</vt:lpstr>
      <vt:lpstr>SOURCE_GrantManagementArea</vt:lpstr>
      <vt:lpstr>SOURCE_GrantManagementTitle</vt:lpstr>
      <vt:lpstr>SOURCE_GrantManagementType</vt:lpstr>
      <vt:lpstr>SOURCE_GrantNumber</vt:lpstr>
      <vt:lpstr>source_grantnumberss</vt:lpstr>
      <vt:lpstr>source_GrantYear</vt:lpstr>
      <vt:lpstr>source_GrantYearGAFS</vt:lpstr>
      <vt:lpstr>Source_MANameLookup</vt:lpstr>
      <vt:lpstr>source_matchtype</vt:lpstr>
      <vt:lpstr>Source_OranizationHoldTrigger</vt:lpstr>
      <vt:lpstr>Source_OrganizationHoldTrigger</vt:lpstr>
      <vt:lpstr>Source_OrganizationNameLookup</vt:lpstr>
      <vt:lpstr>Source_PersonnelNameLookup</vt:lpstr>
      <vt:lpstr>Source_PlanningHoldTrigger</vt:lpstr>
      <vt:lpstr>Source_PlanningNameLookup</vt:lpstr>
      <vt:lpstr>SOURCE_ProjectLetter</vt:lpstr>
      <vt:lpstr>Source_ProjectNameLookup</vt:lpstr>
      <vt:lpstr>SOURCE_SolutionArea</vt:lpstr>
      <vt:lpstr>SOURCE_SolutionAreaConsultant</vt:lpstr>
      <vt:lpstr>Source_SolutionAreaConsultantLookup</vt:lpstr>
      <vt:lpstr>SOURCE_SolutionAreaPersonnel</vt:lpstr>
      <vt:lpstr>SOURCE_SolutionAreaProject</vt:lpstr>
      <vt:lpstr>SOURCE_SolutionAreaSubCategoryConsultant</vt:lpstr>
      <vt:lpstr>SOURCE_SolutionAreaSubCategoryExercise</vt:lpstr>
      <vt:lpstr>SOURCE_SolutionAreaSubCategoryMA</vt:lpstr>
      <vt:lpstr>'Indirect Costs'!SOURCE_SolutionAreaSubCategoryOrganization</vt:lpstr>
      <vt:lpstr>'M&amp;A'!SOURCE_SolutionAreaSubCategoryOrganization</vt:lpstr>
      <vt:lpstr>Organization!SOURCE_SolutionAreaSubCategoryOrganization</vt:lpstr>
      <vt:lpstr>Personnel!SOURCE_SolutionAreaSubCategoryOrganization</vt:lpstr>
      <vt:lpstr>SOURCE_SolutionAreaSubCategoryOrganization</vt:lpstr>
      <vt:lpstr>SOURCE_SolutionAreaSubCategoryPlanning</vt:lpstr>
      <vt:lpstr>SOURCE_SolutionAreaSubCategoryProjectLedger</vt:lpstr>
      <vt:lpstr>SOURCE_SolutionAreaSubCategoryTraining</vt:lpstr>
      <vt:lpstr>SOURCE_StateGoals</vt:lpstr>
      <vt:lpstr>SOURCE_StrategicGoalsandObjectives</vt:lpstr>
      <vt:lpstr>Source_StrategicGoalsandObjectivesNameLookup</vt:lpstr>
      <vt:lpstr>SOURCE_TrainingActivity</vt:lpstr>
      <vt:lpstr>Source_TrainingHoldTrigger</vt:lpstr>
      <vt:lpstr>Source_TrainingNameLookup</vt:lpstr>
      <vt:lpstr>Staff_Expenses</vt:lpstr>
      <vt:lpstr>Staffing</vt:lpstr>
      <vt:lpstr>StartDate</vt:lpstr>
      <vt:lpstr>'Consultant-Contractor'!StartPOP</vt:lpstr>
      <vt:lpstr>Equipment!StartPOP</vt:lpstr>
      <vt:lpstr>Exercise!StartPOP</vt:lpstr>
      <vt:lpstr>'Indirect Costs'!StartPOP</vt:lpstr>
      <vt:lpstr>'M&amp;A'!StartPOP</vt:lpstr>
      <vt:lpstr>Match!StartPOP</vt:lpstr>
      <vt:lpstr>Organization!StartPOP</vt:lpstr>
      <vt:lpstr>Personnel!StartPOP</vt:lpstr>
      <vt:lpstr>Planning!StartPOP</vt:lpstr>
      <vt:lpstr>'Project Ledger'!StartPOP</vt:lpstr>
      <vt:lpstr>Training!StartPOP</vt:lpstr>
      <vt:lpstr>'Consultant-Contractor'!Subaward</vt:lpstr>
      <vt:lpstr>Equipment!Subaward</vt:lpstr>
      <vt:lpstr>Exercise!Subaward</vt:lpstr>
      <vt:lpstr>'Indirect Costs'!Subaward</vt:lpstr>
      <vt:lpstr>'M&amp;A'!Subaward</vt:lpstr>
      <vt:lpstr>Match!subaward</vt:lpstr>
      <vt:lpstr>Organization!Subaward</vt:lpstr>
      <vt:lpstr>Personnel!Subaward</vt:lpstr>
      <vt:lpstr>Planning!Subaward</vt:lpstr>
      <vt:lpstr>'Project Ledger'!Subaward</vt:lpstr>
      <vt:lpstr>Training!Subaward</vt:lpstr>
      <vt:lpstr>SubawardNumber</vt:lpstr>
      <vt:lpstr>'Consultant-Contractor'!Subrecipient</vt:lpstr>
      <vt:lpstr>Equipment!Subrecipient</vt:lpstr>
      <vt:lpstr>Exercise!Subrecipient</vt:lpstr>
      <vt:lpstr>'Indirect Costs'!Subrecipient</vt:lpstr>
      <vt:lpstr>'M&amp;A'!Subrecipient</vt:lpstr>
      <vt:lpstr>Match!Subrecipient</vt:lpstr>
      <vt:lpstr>Organization!Subrecipient</vt:lpstr>
      <vt:lpstr>Personnel!Subrecipient</vt:lpstr>
      <vt:lpstr>Planning!Subrecipient</vt:lpstr>
      <vt:lpstr>'Project Ledger'!Subrecipient</vt:lpstr>
      <vt:lpstr>Training!Subrecipient</vt:lpstr>
      <vt:lpstr>SubrecipientName</vt:lpstr>
      <vt:lpstr>Supplies_Materials_and_Production_Costs</vt:lpstr>
      <vt:lpstr>Supplies_Materials_Production_Costs</vt:lpstr>
      <vt:lpstr>'Project Ledger'!TodaysDate</vt:lpstr>
      <vt:lpstr>Equipment!TotalApproved</vt:lpstr>
      <vt:lpstr>Exercise!TotalApproved</vt:lpstr>
      <vt:lpstr>'Indirect Costs'!TotalApproved</vt:lpstr>
      <vt:lpstr>'M&amp;A'!TotalApproved</vt:lpstr>
      <vt:lpstr>Match!TotalApproved</vt:lpstr>
      <vt:lpstr>Organization!TotalApproved</vt:lpstr>
      <vt:lpstr>Planning!TotalApproved</vt:lpstr>
      <vt:lpstr>'Project Ledger'!TotalApproved</vt:lpstr>
      <vt:lpstr>Training!TotalApproved</vt:lpstr>
      <vt:lpstr>Equipment!TotalBalance</vt:lpstr>
      <vt:lpstr>Exercise!TotalBalance</vt:lpstr>
      <vt:lpstr>'Indirect Costs'!TotalBalance</vt:lpstr>
      <vt:lpstr>'M&amp;A'!TotalBalance</vt:lpstr>
      <vt:lpstr>Match!TotalBalance</vt:lpstr>
      <vt:lpstr>Organization!TotalBalance</vt:lpstr>
      <vt:lpstr>Planning!TotalBalance</vt:lpstr>
      <vt:lpstr>'Project Ledger'!TotalBalance</vt:lpstr>
      <vt:lpstr>Training!TotalBalance</vt:lpstr>
      <vt:lpstr>'Consultant-Contractor'!TotalCost</vt:lpstr>
      <vt:lpstr>Equipment!TotalCost</vt:lpstr>
      <vt:lpstr>Exercise!TotalCost</vt:lpstr>
      <vt:lpstr>'Indirect Costs'!TotalCost</vt:lpstr>
      <vt:lpstr>'M&amp;A'!TotalCost</vt:lpstr>
      <vt:lpstr>Match!TotalCost</vt:lpstr>
      <vt:lpstr>Organization!TotalCost</vt:lpstr>
      <vt:lpstr>Personnel!TotalCost</vt:lpstr>
      <vt:lpstr>Planning!TotalCost</vt:lpstr>
      <vt:lpstr>'Project Ledger'!TotalCost</vt:lpstr>
      <vt:lpstr>Training!TotalCost</vt:lpstr>
      <vt:lpstr>'ICR Summary'!TotalDirectCost</vt:lpstr>
      <vt:lpstr>'Consultant-Contractor'!TotalFee</vt:lpstr>
      <vt:lpstr>'Consultant-Contractor'!TotalHours</vt:lpstr>
      <vt:lpstr>Personnel!TotalHours</vt:lpstr>
      <vt:lpstr>Match!TotalPercentExpended</vt:lpstr>
      <vt:lpstr>'Project Ledger'!TotalPercentExpended</vt:lpstr>
      <vt:lpstr>Equipment!TotalPrevious</vt:lpstr>
      <vt:lpstr>Exercise!TotalPrevious</vt:lpstr>
      <vt:lpstr>'Indirect Costs'!TotalPrevious</vt:lpstr>
      <vt:lpstr>'M&amp;A'!TotalPrevious</vt:lpstr>
      <vt:lpstr>Match!TotalPrevious</vt:lpstr>
      <vt:lpstr>Organization!TotalPrevious</vt:lpstr>
      <vt:lpstr>Planning!TotalPrevious</vt:lpstr>
      <vt:lpstr>'Project Ledger'!TotalPrevious</vt:lpstr>
      <vt:lpstr>Training!TotalPrevious</vt:lpstr>
      <vt:lpstr>'Project Ledger'!TotalProject</vt:lpstr>
      <vt:lpstr>'Consultant-Contractor'!TotalSalary</vt:lpstr>
      <vt:lpstr>Personnel!TotalSalary</vt:lpstr>
      <vt:lpstr>'Auth. Agent'!TotalThisRequest</vt:lpstr>
      <vt:lpstr>Equipment!TotalThisRequest</vt:lpstr>
      <vt:lpstr>Exercise!TotalThisRequest</vt:lpstr>
      <vt:lpstr>'Indirect Costs'!TotalThisRequest</vt:lpstr>
      <vt:lpstr>'M&amp;A'!TotalThisRequest</vt:lpstr>
      <vt:lpstr>Match!TotalThisRequest</vt:lpstr>
      <vt:lpstr>Organization!TotalThisRequest</vt:lpstr>
      <vt:lpstr>Planning!TotalThisRequest</vt:lpstr>
      <vt:lpstr>'Project Ledger'!TotalThisRequest</vt:lpstr>
      <vt:lpstr>Training!TotalThisRequest</vt:lpstr>
      <vt:lpstr>Train</vt:lpstr>
      <vt:lpstr>Training</vt:lpstr>
      <vt:lpstr>Training_Consulting</vt:lpstr>
      <vt:lpstr>Upgrades</vt:lpstr>
      <vt:lpstr>User_fees</vt:lpstr>
      <vt:lpstr>Match!Z_864452AF_FE8B_4AB5_A77B_41D8DD524B81_.wvu.FilterData</vt:lpstr>
      <vt:lpstr>'Project Ledger'!Z_864452AF_FE8B_4AB5_A77B_41D8DD524B81_.wvu.FilterData</vt:lpstr>
      <vt:lpstr>'Auth Agent Contact Information'!Z_864452AF_FE8B_4AB5_A77B_41D8DD524B81_.wvu.PrintArea</vt:lpstr>
      <vt:lpstr>'Auth. Agent'!Z_864452AF_FE8B_4AB5_A77B_41D8DD524B81_.wvu.PrintArea</vt:lpstr>
      <vt:lpstr>'Consultant-Contractor'!Z_864452AF_FE8B_4AB5_A77B_41D8DD524B81_.wvu.PrintArea</vt:lpstr>
      <vt:lpstr>Equipment!Z_864452AF_FE8B_4AB5_A77B_41D8DD524B81_.wvu.PrintArea</vt:lpstr>
      <vt:lpstr>Exercise!Z_864452AF_FE8B_4AB5_A77B_41D8DD524B81_.wvu.PrintArea</vt:lpstr>
      <vt:lpstr>Facesheet!Z_864452AF_FE8B_4AB5_A77B_41D8DD524B81_.wvu.PrintArea</vt:lpstr>
      <vt:lpstr>'ICR Summary'!Z_864452AF_FE8B_4AB5_A77B_41D8DD524B81_.wvu.PrintArea</vt:lpstr>
      <vt:lpstr>'Indirect Costs'!Z_864452AF_FE8B_4AB5_A77B_41D8DD524B81_.wvu.PrintArea</vt:lpstr>
      <vt:lpstr>Instructions!Z_864452AF_FE8B_4AB5_A77B_41D8DD524B81_.wvu.PrintArea</vt:lpstr>
      <vt:lpstr>'M&amp;A'!Z_864452AF_FE8B_4AB5_A77B_41D8DD524B81_.wvu.PrintArea</vt:lpstr>
      <vt:lpstr>Match!Z_864452AF_FE8B_4AB5_A77B_41D8DD524B81_.wvu.PrintArea</vt:lpstr>
      <vt:lpstr>Organization!Z_864452AF_FE8B_4AB5_A77B_41D8DD524B81_.wvu.PrintArea</vt:lpstr>
      <vt:lpstr>Personnel!Z_864452AF_FE8B_4AB5_A77B_41D8DD524B81_.wvu.PrintArea</vt:lpstr>
      <vt:lpstr>Planning!Z_864452AF_FE8B_4AB5_A77B_41D8DD524B81_.wvu.PrintArea</vt:lpstr>
      <vt:lpstr>'Project Ledger'!Z_864452AF_FE8B_4AB5_A77B_41D8DD524B81_.wvu.PrintArea</vt:lpstr>
      <vt:lpstr>Source!Z_864452AF_FE8B_4AB5_A77B_41D8DD524B81_.wvu.PrintArea</vt:lpstr>
      <vt:lpstr>Training!Z_864452AF_FE8B_4AB5_A77B_41D8DD524B81_.wvu.PrintArea</vt:lpstr>
      <vt:lpstr>Equipment!Z_864452AF_FE8B_4AB5_A77B_41D8DD524B81_.wvu.PrintTitles</vt:lpstr>
      <vt:lpstr>Exercise!Z_864452AF_FE8B_4AB5_A77B_41D8DD524B81_.wvu.PrintTitles</vt:lpstr>
      <vt:lpstr>'Indirect Costs'!Z_864452AF_FE8B_4AB5_A77B_41D8DD524B81_.wvu.PrintTitles</vt:lpstr>
      <vt:lpstr>Instructions!Z_864452AF_FE8B_4AB5_A77B_41D8DD524B81_.wvu.PrintTitles</vt:lpstr>
      <vt:lpstr>'M&amp;A'!Z_864452AF_FE8B_4AB5_A77B_41D8DD524B81_.wvu.PrintTitles</vt:lpstr>
      <vt:lpstr>Match!Z_864452AF_FE8B_4AB5_A77B_41D8DD524B81_.wvu.PrintTitles</vt:lpstr>
      <vt:lpstr>Personnel!Z_864452AF_FE8B_4AB5_A77B_41D8DD524B81_.wvu.PrintTitles</vt:lpstr>
      <vt:lpstr>Planning!Z_864452AF_FE8B_4AB5_A77B_41D8DD524B81_.wvu.PrintTitles</vt:lpstr>
      <vt:lpstr>'Project Ledger'!Z_864452AF_FE8B_4AB5_A77B_41D8DD524B81_.wvu.PrintTitles</vt:lpstr>
      <vt:lpstr>Training!Z_864452AF_FE8B_4AB5_A77B_41D8DD524B81_.wvu.PrintTitles</vt:lpstr>
      <vt:lpstr>Equipment!Z_864452AF_FE8B_4AB5_A77B_41D8DD524B81_.wvu.Rows</vt:lpstr>
      <vt:lpstr>Facesheet!Z_864452AF_FE8B_4AB5_A77B_41D8DD524B81_.wvu.Rows</vt:lpstr>
    </vt:vector>
  </TitlesOfParts>
  <Company>Department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2020 EMPG-S COVID-19 FMFW (Non-Macro)</dc:title>
  <dc:creator>LDavis</dc:creator>
  <cp:lastModifiedBy>Yoon, Charlie@CalOES</cp:lastModifiedBy>
  <cp:lastPrinted>2020-05-15T20:58:10Z</cp:lastPrinted>
  <dcterms:created xsi:type="dcterms:W3CDTF">2005-11-16T18:02:49Z</dcterms:created>
  <dcterms:modified xsi:type="dcterms:W3CDTF">2020-05-15T21:00:14Z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Christopher Sampang</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Christopher Sampang</vt:lpwstr>
  </property>
  <property fmtid="{D5CDD505-2E9C-101B-9397-08002B2CF9AE}" pid="8" name="PublishingExpirationDate">
    <vt:lpwstr/>
  </property>
  <property fmtid="{D5CDD505-2E9C-101B-9397-08002B2CF9AE}" pid="9" name="PublishingStartDate">
    <vt:lpwstr/>
  </property>
  <property fmtid="{D5CDD505-2E9C-101B-9397-08002B2CF9AE}" pid="10" name="oesDivision">
    <vt:lpwstr>21;#Grants Management|88e6ea72-4099-4392-a3d0-f6e6d0739699</vt:lpwstr>
  </property>
  <property fmtid="{D5CDD505-2E9C-101B-9397-08002B2CF9AE}" pid="11" name="ContentTypeId">
    <vt:lpwstr>0x010100A3C0AE248FC7AE4A8F6A9800E77547E6010052CFA36FBC02C04CA5B88007B6737465</vt:lpwstr>
  </property>
</Properties>
</file>